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annep\Desktop\ALE\12498\"/>
    </mc:Choice>
  </mc:AlternateContent>
  <xr:revisionPtr revIDLastSave="0" documentId="13_ncr:1_{846683BD-CD50-4978-B95B-9BE95FE9A030}" xr6:coauthVersionLast="47" xr6:coauthVersionMax="47" xr10:uidLastSave="{00000000-0000-0000-0000-000000000000}"/>
  <bookViews>
    <workbookView xWindow="-120" yWindow="-120" windowWidth="20730" windowHeight="11760" activeTab="1"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 r:id="rId6"/>
  </externalReferences>
  <definedNames>
    <definedName name="_xlnm._FilterDatabase" localSheetId="1" hidden="1">'Multiple Choice'!$L$1:$L$268</definedName>
    <definedName name="_xlnm._FilterDatabase" localSheetId="2" hidden="1">'Offene Fragen'!$K$1:$K$167</definedName>
    <definedName name="_Hlk92959560" localSheetId="2">'Offene Fragen'!$K$20</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 l="1"/>
  <c r="F4" i="2" s="1"/>
  <c r="E3" i="2"/>
  <c r="F3" i="2" s="1"/>
  <c r="E2" i="2"/>
  <c r="F2" i="2" s="1"/>
  <c r="E5" i="2" l="1"/>
  <c r="F5" i="2" s="1"/>
  <c r="E6" i="2"/>
  <c r="F6" i="2" s="1"/>
  <c r="E7" i="2"/>
  <c r="F7" i="2" s="1"/>
  <c r="E8" i="2"/>
  <c r="F8" i="2" s="1"/>
  <c r="E9" i="2"/>
  <c r="F9" i="2" s="1"/>
  <c r="E10" i="2"/>
  <c r="F10" i="2" s="1"/>
  <c r="E11" i="2"/>
  <c r="F11" i="2" s="1"/>
  <c r="E12" i="2"/>
  <c r="F12" i="2" s="1"/>
  <c r="E13" i="2"/>
  <c r="F13" i="2" s="1"/>
  <c r="E14" i="2"/>
  <c r="F14" i="2" s="1"/>
  <c r="E15" i="2"/>
  <c r="F15" i="2"/>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1" i="2"/>
  <c r="F91" i="2" s="1"/>
  <c r="E92" i="2"/>
  <c r="F92" i="2" s="1"/>
  <c r="E93" i="2"/>
  <c r="F93" i="2" s="1"/>
  <c r="E94" i="2"/>
  <c r="F94" i="2" s="1"/>
  <c r="E95" i="2"/>
  <c r="F95" i="2" s="1"/>
  <c r="E96" i="2"/>
  <c r="F96" i="2" s="1"/>
  <c r="E97" i="2"/>
  <c r="F97" i="2" s="1"/>
  <c r="E98" i="2"/>
  <c r="F98" i="2" s="1"/>
  <c r="E99" i="2"/>
  <c r="F99" i="2" s="1"/>
  <c r="E100" i="2"/>
  <c r="F100" i="2" s="1"/>
  <c r="E101" i="2"/>
  <c r="F101"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s="1"/>
  <c r="B29" i="3"/>
  <c r="B28" i="3"/>
  <c r="B27" i="3"/>
  <c r="B26" i="3"/>
  <c r="B25" i="3"/>
  <c r="B24" i="3"/>
  <c r="B23" i="3"/>
  <c r="B14" i="4" s="1"/>
  <c r="B18" i="4" s="1"/>
  <c r="B22" i="3"/>
  <c r="B21" i="3"/>
  <c r="B20" i="3"/>
  <c r="B17" i="3"/>
  <c r="B16" i="3"/>
  <c r="B15" i="3"/>
  <c r="B14" i="3"/>
  <c r="B13" i="3"/>
  <c r="B12" i="3"/>
  <c r="B11" i="3"/>
  <c r="B10" i="3"/>
  <c r="B9" i="3"/>
  <c r="B8" i="3"/>
  <c r="B9" i="4"/>
  <c r="B13" i="4" s="1"/>
  <c r="B17" i="4"/>
  <c r="B16" i="4"/>
  <c r="B15" i="4"/>
  <c r="A49" i="4"/>
  <c r="A48" i="4"/>
  <c r="A47" i="4"/>
  <c r="A33" i="4"/>
  <c r="F33" i="4" s="1"/>
  <c r="E22" i="4"/>
  <c r="G24" i="4"/>
  <c r="G23" i="4"/>
  <c r="G22" i="4"/>
  <c r="F24" i="4"/>
  <c r="F40" i="4" s="1"/>
  <c r="F23" i="4"/>
  <c r="F39" i="4" s="1"/>
  <c r="F22" i="4"/>
  <c r="E24" i="4"/>
  <c r="E23" i="4"/>
  <c r="A32" i="4"/>
  <c r="D32" i="4" s="1"/>
  <c r="A31" i="4"/>
  <c r="E31" i="4" s="1"/>
  <c r="E47" i="4" s="1"/>
  <c r="A46" i="4"/>
  <c r="A45" i="4"/>
  <c r="F45" i="4" s="1"/>
  <c r="A44" i="4"/>
  <c r="A43" i="4"/>
  <c r="A42" i="4"/>
  <c r="A41" i="4"/>
  <c r="D24" i="4"/>
  <c r="D23" i="4"/>
  <c r="D22" i="4"/>
  <c r="C24" i="4"/>
  <c r="C23" i="4"/>
  <c r="C22" i="4"/>
  <c r="A30" i="4"/>
  <c r="G30" i="4" s="1"/>
  <c r="A29" i="4"/>
  <c r="B29" i="4" s="1"/>
  <c r="A28" i="4"/>
  <c r="G28" i="4" s="1"/>
  <c r="A27" i="4"/>
  <c r="B27" i="4" s="1"/>
  <c r="A26" i="4"/>
  <c r="D26" i="4" s="1"/>
  <c r="A25" i="4"/>
  <c r="C25" i="4" s="1"/>
  <c r="B11" i="4"/>
  <c r="B12" i="4"/>
  <c r="B10" i="4"/>
  <c r="B23" i="4"/>
  <c r="B22" i="4"/>
  <c r="B24" i="4"/>
  <c r="F28" i="4"/>
  <c r="F44" i="4" s="1"/>
  <c r="B31" i="4"/>
  <c r="F31" i="4"/>
  <c r="F47" i="4" s="1"/>
  <c r="G31" i="4"/>
  <c r="C29" i="4" l="1"/>
  <c r="E29" i="4"/>
  <c r="D29" i="4"/>
  <c r="G29" i="4"/>
  <c r="F29" i="4"/>
  <c r="D38" i="4"/>
  <c r="C40" i="4"/>
  <c r="C39" i="4"/>
  <c r="B33" i="4"/>
  <c r="D30" i="4"/>
  <c r="D46" i="4" s="1"/>
  <c r="E25" i="4"/>
  <c r="E41" i="4" s="1"/>
  <c r="F49" i="4"/>
  <c r="C31" i="4"/>
  <c r="C47" i="4" s="1"/>
  <c r="F38" i="4"/>
  <c r="B25" i="4"/>
  <c r="B41" i="4" s="1"/>
  <c r="B39" i="4"/>
  <c r="E26" i="4"/>
  <c r="E42" i="4" s="1"/>
  <c r="B26" i="4"/>
  <c r="B42" i="4" s="1"/>
  <c r="F26" i="4"/>
  <c r="F42" i="4" s="1"/>
  <c r="G26" i="4"/>
  <c r="G42" i="4" s="1"/>
  <c r="D40" i="4"/>
  <c r="D31" i="4"/>
  <c r="D47" i="4" s="1"/>
  <c r="C27" i="4"/>
  <c r="C43" i="4" s="1"/>
  <c r="E38" i="4"/>
  <c r="E39" i="4"/>
  <c r="D42" i="4"/>
  <c r="E30" i="4"/>
  <c r="E46" i="4" s="1"/>
  <c r="B32" i="4"/>
  <c r="B48" i="4" s="1"/>
  <c r="G27" i="4"/>
  <c r="G43" i="4" s="1"/>
  <c r="B38" i="4"/>
  <c r="C28" i="4"/>
  <c r="C44" i="4" s="1"/>
  <c r="E28" i="4"/>
  <c r="E44" i="4" s="1"/>
  <c r="F27" i="4"/>
  <c r="F43" i="4" s="1"/>
  <c r="E27" i="4"/>
  <c r="E43" i="4" s="1"/>
  <c r="C38" i="4"/>
  <c r="E40" i="4"/>
  <c r="D27" i="4"/>
  <c r="D43" i="4" s="1"/>
  <c r="B45" i="4"/>
  <c r="F32" i="4"/>
  <c r="F48" i="4" s="1"/>
  <c r="B19" i="4"/>
  <c r="G40" i="4"/>
  <c r="E45" i="4"/>
  <c r="F46" i="4"/>
  <c r="D39" i="4"/>
  <c r="B47" i="4"/>
  <c r="D25" i="4"/>
  <c r="E33" i="4"/>
  <c r="E49" i="4" s="1"/>
  <c r="D45" i="4"/>
  <c r="G32" i="4"/>
  <c r="G48" i="4" s="1"/>
  <c r="D48" i="4"/>
  <c r="D33" i="4"/>
  <c r="D49" i="4" s="1"/>
  <c r="C30" i="4"/>
  <c r="C46" i="4" s="1"/>
  <c r="G47" i="4"/>
  <c r="B43" i="4"/>
  <c r="G38" i="4"/>
  <c r="B30" i="4"/>
  <c r="B46" i="4" s="1"/>
  <c r="C26" i="4"/>
  <c r="C42" i="4" s="1"/>
  <c r="E32" i="4"/>
  <c r="E48" i="4" s="1"/>
  <c r="F25" i="4"/>
  <c r="C32" i="4"/>
  <c r="C48" i="4" s="1"/>
  <c r="G44" i="4"/>
  <c r="B28" i="4"/>
  <c r="G46" i="4"/>
  <c r="B40" i="4"/>
  <c r="C41" i="4"/>
  <c r="G25" i="4"/>
  <c r="B49" i="4"/>
  <c r="G39" i="4"/>
  <c r="C33" i="4"/>
  <c r="C49" i="4" s="1"/>
  <c r="C45" i="4"/>
  <c r="G33" i="4"/>
  <c r="G49" i="4" s="1"/>
  <c r="G45" i="4"/>
  <c r="D28" i="4"/>
  <c r="D44" i="4" s="1"/>
  <c r="E50" i="4" l="1"/>
  <c r="C50" i="4"/>
  <c r="F34" i="4"/>
  <c r="B34" i="4"/>
  <c r="B44" i="4"/>
  <c r="B50" i="4" s="1"/>
  <c r="D41" i="4"/>
  <c r="D50" i="4" s="1"/>
  <c r="D34" i="4"/>
  <c r="G34" i="4"/>
  <c r="G41" i="4"/>
  <c r="G50" i="4" s="1"/>
  <c r="F41" i="4"/>
  <c r="F50" i="4" s="1"/>
  <c r="C34" i="4"/>
  <c r="E34" i="4"/>
  <c r="H50" i="4" l="1"/>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sharedStrings.xml><?xml version="1.0" encoding="utf-8"?>
<sst xmlns="http://schemas.openxmlformats.org/spreadsheetml/2006/main" count="2263" uniqueCount="1517">
  <si>
    <t>Modulkürzel</t>
  </si>
  <si>
    <t>DLMIHMHE</t>
  </si>
  <si>
    <t>Kurskürzel</t>
  </si>
  <si>
    <t>DLMIHMHE01</t>
  </si>
  <si>
    <t>Kursname</t>
  </si>
  <si>
    <t>Gesundheitsökonomie</t>
  </si>
  <si>
    <t>Anzahl Lektionen</t>
  </si>
  <si>
    <t>Autor</t>
  </si>
  <si>
    <t>Duy Pham</t>
  </si>
  <si>
    <t>Klausurdauer in Minuten</t>
  </si>
  <si>
    <t>Kommentar</t>
  </si>
  <si>
    <t>Vollständiger KFK</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</si>
  <si>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</si>
  <si>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</si>
  <si>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</si>
  <si>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</si>
  <si>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</si>
  <si>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</si>
  <si>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</si>
  <si>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</si>
  <si>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</si>
  <si>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</si>
  <si>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</si>
  <si>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Already created</t>
  </si>
  <si>
    <t># MC leicht</t>
  </si>
  <si>
    <t># MC mittel</t>
  </si>
  <si>
    <t># MC schwer</t>
  </si>
  <si>
    <t># Offen leicht</t>
  </si>
  <si>
    <t># Offen mittel</t>
  </si>
  <si>
    <t># Offen schwer</t>
  </si>
  <si>
    <t>Lektion 1</t>
  </si>
  <si>
    <t>Lektion 2</t>
  </si>
  <si>
    <t>Lektion 3</t>
  </si>
  <si>
    <t>sum</t>
  </si>
  <si>
    <t>Gesamt</t>
  </si>
  <si>
    <t>Still to create</t>
  </si>
  <si>
    <t>Unit</t>
  </si>
  <si>
    <t>Section</t>
  </si>
  <si>
    <r>
      <rPr>
        <b/>
        <sz val="10"/>
        <color theme="1"/>
        <rFont val="Calibri"/>
        <family val="2"/>
        <scheme val="minor"/>
      </rPr>
      <t xml:space="preserve">Level of difficulty 
leicht (easy)
mittel (middle)
schwer (hard)
</t>
    </r>
    <r>
      <rPr>
        <b/>
        <sz val="10"/>
        <color rgb="FFFF0000"/>
        <rFont val="Calibri"/>
        <family val="2"/>
        <scheme val="minor"/>
      </rPr>
      <t>Please use the German term!</t>
    </r>
  </si>
  <si>
    <t>Description</t>
  </si>
  <si>
    <t>Question text</t>
  </si>
  <si>
    <t>Correct answer</t>
  </si>
  <si>
    <t>Incorrect answer</t>
  </si>
  <si>
    <r>
      <rPr>
        <b/>
        <sz val="10"/>
        <color theme="1"/>
        <rFont val="Calibri"/>
        <family val="2"/>
        <scheme val="minor"/>
      </rPr>
      <t xml:space="preserve">Picture?
ja (yes)
</t>
    </r>
    <r>
      <rPr>
        <b/>
        <sz val="10"/>
        <color rgb="FFFF0000"/>
        <rFont val="Calibri"/>
        <family val="2"/>
        <scheme val="minor"/>
      </rPr>
      <t>Please use the German term!</t>
    </r>
  </si>
  <si>
    <t>Comments from reviewer</t>
  </si>
  <si>
    <t>Comments from MV</t>
  </si>
  <si>
    <t>1</t>
  </si>
  <si>
    <t>1.1</t>
  </si>
  <si>
    <t>leicht</t>
  </si>
  <si>
    <t>MC_001</t>
  </si>
  <si>
    <t>Wie lautet die korrekte Definition für Morbidität?</t>
  </si>
  <si>
    <t>Symptome oder ein krankhafter Zustand, die eine Person in Bezug auf eine Krankheit oder ein Leiden aufweist</t>
  </si>
  <si>
    <t>Sie beschreibt die Anzahl der an einer Krankheit in einem bestimmten Zeitraum verstorbenen Personen bezogen auf die Gesamtbevölkerung</t>
  </si>
  <si>
    <t>Der in Prozent ausgedrückte Nettogewinn oder -verlust, der durch die Investition in eine Kapitalanlage erwirtschaftet wird</t>
  </si>
  <si>
    <t>Sie ist eine Kennzahl, die angibt, wie die Nachfrage durch Preisänderungen beeinflusst wird</t>
  </si>
  <si>
    <t>MC_002</t>
  </si>
  <si>
    <t>Gesundheit ist laut der Weltgesundheitsorganisation ...</t>
  </si>
  <si>
    <t>ein Zustand des vollständigen körperlichen, physischen und sozialen Wohlbefindens und nicht nur das Fehlen von Krankheit und Gebrechen.</t>
  </si>
  <si>
    <t>ein Zustand des vollkommenen Wohlbefindens, der es einem Individuum ermöglicht, alles zu tun, was es will.</t>
  </si>
  <si>
    <t xml:space="preserve">ein Zustand der Rekonvaleszenz, aufgrund dessen Menschen länger leben. </t>
  </si>
  <si>
    <t>mittel</t>
  </si>
  <si>
    <t>MC_003</t>
  </si>
  <si>
    <t>Welche Aussage ist korrekt?</t>
  </si>
  <si>
    <t>Elastizität ist ein Maß, das angibt, inwieweit sich Veränderungen von Einflussfaktoren auf die Nachfrage auswirken.</t>
  </si>
  <si>
    <t>Nachfrage ist ein Maß, das angibt, inwieweit sich Veränderungen von Einflussfaktoren auf die Nachfrage auswirken.</t>
  </si>
  <si>
    <t>Elastizität ist ein Maß, das angibt, inwieweit sich Veränderungen von Einflussfaktoren auf das Angebot auswirken.</t>
  </si>
  <si>
    <t>Angebot ist ein Maß, das angibt, inwieweit sich Veränderungen von Einflussfaktoren auf die Nachfrage auswirken.</t>
  </si>
  <si>
    <t>schwer</t>
  </si>
  <si>
    <t>MC_004</t>
  </si>
  <si>
    <t>Welches Verhältnis beschreibt die Preiselastizität der Nachfrage?</t>
  </si>
  <si>
    <t>(Prozentuale Änderung der Nachfragemenge)/(Prozentuale Änderung des Preises)</t>
  </si>
  <si>
    <t>(Prozentuale Änderung des Preises)/(Prozentuale Änderung der Nachfragemenge)</t>
  </si>
  <si>
    <t>(Prozentuale Änderung des Preises)/(Prozentuale Änderung der Qualität)</t>
  </si>
  <si>
    <t>(Prozentuale Änderung der Qualität)/(Prozentuale Änderung des Preises)</t>
  </si>
  <si>
    <t>MC_005</t>
  </si>
  <si>
    <t>Was ist die Primärversorgung?</t>
  </si>
  <si>
    <t>Der Begriff Primärversorgung bezieht sich auf die erste ärztliche Beratung, die in der Regel von Allgemeinmediziner:innen durchgeführt wird</t>
  </si>
  <si>
    <t>Eine kurzfristige medizinische Behandlung von Patient:innen, die akut erkrankt sind oder sich verletzt haben</t>
  </si>
  <si>
    <t>Eine langfristige medizinische und oftmals stationäre Behandlung</t>
  </si>
  <si>
    <t>Bei der Primärversorgung liegt der Fokus auf unüblicher Diagnostik bzw. seltenen Erkrankungen</t>
  </si>
  <si>
    <t>MC_006</t>
  </si>
  <si>
    <t>Mit welchem Konzept kann die Morbidität einer Krankheit gemessen werden?</t>
  </si>
  <si>
    <t>Gesundheitsbezogene Lebensqualität</t>
  </si>
  <si>
    <t>Sterberate</t>
  </si>
  <si>
    <t>Lebenserwartung</t>
  </si>
  <si>
    <t>Mortalitätsrate</t>
  </si>
  <si>
    <t>MC_007</t>
  </si>
  <si>
    <t xml:space="preserve">Bitte vervollständigen Sie den folgenden Satz: Die Bogenform der unten abgebildeten Kurve zeigt an, dass der Wert der ... langsamer zunimmt. 
</t>
  </si>
  <si>
    <t>Grenzprodukte</t>
  </si>
  <si>
    <t>Grenzkosten</t>
  </si>
  <si>
    <t>grenzwertigen Inputs</t>
  </si>
  <si>
    <t>Gesundheitsproduktion</t>
  </si>
  <si>
    <t>Ja</t>
  </si>
  <si>
    <t xml:space="preserve">Duy Pham (2022)
</t>
  </si>
  <si>
    <t>1.2</t>
  </si>
  <si>
    <t>MC_008</t>
  </si>
  <si>
    <t>Worauf bezieht sich das „C“ in der nachfolgenden Produktionsfunktion der Gesundheitsversorgung?
P = f (H, P, C)</t>
  </si>
  <si>
    <t>Verbrauchsgüter</t>
  </si>
  <si>
    <t>Verträge</t>
  </si>
  <si>
    <t>Patientenbindung</t>
  </si>
  <si>
    <t>Kapital</t>
  </si>
  <si>
    <t>MC_009</t>
  </si>
  <si>
    <t>Worauf bezieht sich das „H“ in der nachfolgenden Produktionsfunktion der Gesundheitsversorgung?
P = f (H, P, C)</t>
  </si>
  <si>
    <t>Humanressourcen</t>
  </si>
  <si>
    <t>In Gesundheit verbrachte Tage</t>
  </si>
  <si>
    <t>Medizinprodukte</t>
  </si>
  <si>
    <t>Gesundheitskapital</t>
  </si>
  <si>
    <t>MC_010</t>
  </si>
  <si>
    <t>Welches wirtschaftswissenschaftliche Konzept beschreibt „die austauschbare Menge an Inputfaktoren, mit denen derselbe Output erzeugt werden kann“?</t>
  </si>
  <si>
    <t>Substitution</t>
  </si>
  <si>
    <t>Nachhaltigkeit</t>
  </si>
  <si>
    <t>MC_011</t>
  </si>
  <si>
    <t>eine Inputfaktorkombination ausgewählt wird, die den Punkten auf der Isoquante entspricht.</t>
  </si>
  <si>
    <t>eine Inputfaktorkombination ausgewählt wird, die den Punkten auf der Isokostengerade entspricht.</t>
  </si>
  <si>
    <t>eine Inputfaktorkombination ausgewählt wird, die den Punkten auf der Isokostenkurve entspricht.</t>
  </si>
  <si>
    <t>MC_012</t>
  </si>
  <si>
    <t>Welches Konzept spiegelt folgende Aussage wider: „Die für einen bereitgestellten Dienst relevanten Stückkosten sinken, wenn die Produktionsmenge zunimmt“?</t>
  </si>
  <si>
    <t>Größenvorteile</t>
  </si>
  <si>
    <t>Verbundvorteile</t>
  </si>
  <si>
    <t>Kurzfristige Kosten</t>
  </si>
  <si>
    <t>Langfristige Kosten</t>
  </si>
  <si>
    <t>MC_013</t>
  </si>
  <si>
    <t>Wie entstehen Verbundvorteile?</t>
  </si>
  <si>
    <t>Wenn zwei oder mehrere unterschiedliche Güter oder Dienstleistungen gemeinsam kostengünstiger produziert werden können, als wenn sie unabhängig voneinander hergestellt würden</t>
  </si>
  <si>
    <t>Wenn zwei oder mehrere unterschiedliche Güter oder Dienstleistungen gemeinsam kostenintensiver produziert werden können, als wenn sie unabhängig voneinander hergestellt würden</t>
  </si>
  <si>
    <t>Wenn die für einen bereitgestellten Dienst relevanten Stückkosten sinken, während die Produktionsmenge zunimmt</t>
  </si>
  <si>
    <t>Wenn die für einen bereitgestellten Dienst relevanten Stückkosten steigen, während die Produktionsmenge abnimmt</t>
  </si>
  <si>
    <t>MC_014</t>
  </si>
  <si>
    <t>Welche der folgenden Auswahlmöglichkeiten zählt zu den wiederkehrenden Aufwendungen, die den finanziellen Ressourcen im Gesundheitswesens zugeordnet werden?</t>
  </si>
  <si>
    <t>Personalkosten (Löhne und Gehälter)</t>
  </si>
  <si>
    <t>Ausgaben für die Errichtung von Krankenhäusern</t>
  </si>
  <si>
    <t>Investitionen in Gesundheitseinrichtungen</t>
  </si>
  <si>
    <t xml:space="preserve">Medizinische Ausbildung </t>
  </si>
  <si>
    <t>1.3</t>
  </si>
  <si>
    <t>MC_015</t>
  </si>
  <si>
    <t>Welches Phänomen beschreibt eine Situation, in der Patient:innen eine Versicherung abschließen, die deren Dienste voraussichtlich überdurchschnittlich oft in Anspruch nehmen werden?</t>
  </si>
  <si>
    <t>Adverse Selektion</t>
  </si>
  <si>
    <t>Moral Hazard (dt. Moralisches Risiko)</t>
  </si>
  <si>
    <t>Informationsasymmetrie</t>
  </si>
  <si>
    <t>Vertretungsverhältnis</t>
  </si>
  <si>
    <t>MC_016</t>
  </si>
  <si>
    <t>Welche Form der Beziehung liegt vor, wenn eine Person ihre Entscheidungsgewalt auf eine andere Person überträgt?</t>
  </si>
  <si>
    <t>Freundschaft</t>
  </si>
  <si>
    <t>Urheberschaft</t>
  </si>
  <si>
    <t>Inhaberschaft</t>
  </si>
  <si>
    <t>MC_017</t>
  </si>
  <si>
    <t>Mit welchem Begriff wird eine Situation beschrieben, in der beide Parteien eines Vertretungsverhältnisses über begrenztes Wissen verfügen?</t>
  </si>
  <si>
    <t>Unvollständige Informationen</t>
  </si>
  <si>
    <t>Alle Informationen</t>
  </si>
  <si>
    <t>1.4</t>
  </si>
  <si>
    <t>MC_018</t>
  </si>
  <si>
    <t>Welcher Begriff bezieht sich auf Kosten oder Nutzen, die durch das Handeln einer Person entstehen und auf andere Personen Einfluss nehmen, die diese Kosten bzw. Nutzen nicht angestrebt haben?</t>
  </si>
  <si>
    <t>Externe Effekte</t>
  </si>
  <si>
    <t>MC_019</t>
  </si>
  <si>
    <t>Welche der folgenden Auswahlmöglichkeiten stellt ein positive Externalität dar?</t>
  </si>
  <si>
    <t>Herdenimmunität</t>
  </si>
  <si>
    <t>Ertrag</t>
  </si>
  <si>
    <t>Luftverschmutzung</t>
  </si>
  <si>
    <t>Krankheitsübertragung</t>
  </si>
  <si>
    <t>MC_020</t>
  </si>
  <si>
    <t>Welcher Begriff bezieht sich auf den indirekten Schutz vor einer Infektionskrankheit, der in einer Population aufgrund einer Impfung oder einer durchgemachten Infektion entsteht?</t>
  </si>
  <si>
    <t>Sorge um die Mitmenschen</t>
  </si>
  <si>
    <t>Nächstenliebe</t>
  </si>
  <si>
    <t>Soziale Beziehungen</t>
  </si>
  <si>
    <t>MC_021</t>
  </si>
  <si>
    <t>Welcher Begriff bezieht sich auf folgende Aussage? „Der Nutzen eines Individuums entsteht direkt durch die eigene Inanspruchnahme der medizinischen Versorgung und indirekt durch den Gesundheitszustand eines anderen Individuums, zu dem dieses Individuum eine Beziehung pflegt.“</t>
  </si>
  <si>
    <t>MC_022</t>
  </si>
  <si>
    <t>Passivrauchen</t>
  </si>
  <si>
    <t>1.5</t>
  </si>
  <si>
    <t>MC_023</t>
  </si>
  <si>
    <t>Welche Güter zeichnen sich durch das Fehlen von Rivalität und das Prinzip der Nicht-Ausschließbarkeit aus.</t>
  </si>
  <si>
    <t>Öffentliche Güter</t>
  </si>
  <si>
    <t>Private Güter</t>
  </si>
  <si>
    <t>Konsumgüter</t>
  </si>
  <si>
    <t>Bedeutsame Güter</t>
  </si>
  <si>
    <t>MC_024</t>
  </si>
  <si>
    <r>
      <rPr>
        <sz val="10"/>
        <color theme="1"/>
        <rFont val="Calibri"/>
        <family val="2"/>
        <scheme val="minor"/>
      </rPr>
      <t xml:space="preserve">Welche der folgenden Auswahlmöglichkeiten stellt </t>
    </r>
    <r>
      <rPr>
        <b/>
        <sz val="10"/>
        <color theme="1"/>
        <rFont val="Calibri"/>
        <family val="2"/>
        <scheme val="minor"/>
      </rPr>
      <t>kein</t>
    </r>
    <r>
      <rPr>
        <sz val="10"/>
        <color theme="1"/>
        <rFont val="Calibri"/>
        <family val="2"/>
        <scheme val="minor"/>
      </rPr>
      <t xml:space="preserve"> Marktversagen dar?</t>
    </r>
  </si>
  <si>
    <t>Vollkommener Markt</t>
  </si>
  <si>
    <t>Monopol</t>
  </si>
  <si>
    <t>MC_025</t>
  </si>
  <si>
    <t>Welche Form des Marktversagens ist positiv konnotiert?</t>
  </si>
  <si>
    <t>Positive Externalitäten</t>
  </si>
  <si>
    <t>Umweltverschmutzung</t>
  </si>
  <si>
    <t>MC_026</t>
  </si>
  <si>
    <t>„Wenn ich einen Apfel esse, kann keine andere Person diese Frucht verspeisen.“ Auf welche Eigenschaft von Gütern der Privatwirtschaft bezieht sich diese Aussage?</t>
  </si>
  <si>
    <t>Rivalität im Konsum</t>
  </si>
  <si>
    <t>Ausschlussprinzip</t>
  </si>
  <si>
    <t>Fehlen von Rivalität</t>
  </si>
  <si>
    <t>Nicht-Ausschließbarkeit</t>
  </si>
  <si>
    <t>MC_027</t>
  </si>
  <si>
    <t>„Will ich den Apfel verkaufen, werde ich mich für jemanden entscheiden, der bereit ist, den von mir geforderten Preis zu bezahlen. Ich werde den Apfel nicht an Personen verkaufen, die den Preis unterbieten möchten.“ Auf welche Eigenschaft von Gütern der Privatwirtschaft bezieht sich diese Aussage?</t>
  </si>
  <si>
    <t>MC_028</t>
  </si>
  <si>
    <t>Welche der folgenden Auswahlmöglichkeiten beschreibt die kostenlose Straßennutzung als Gut am besten?</t>
  </si>
  <si>
    <t>Nicht-ausschließbares Gut, bei dem jedoch Rivalität im Konsum vorliegt</t>
  </si>
  <si>
    <t>Ausschließbares Gut, das sich jedoch durch das Fehlen von Rivalität auszeichnet</t>
  </si>
  <si>
    <t>Meritorisches Gut</t>
  </si>
  <si>
    <t>Öffentliches Gut</t>
  </si>
  <si>
    <t>MC_029</t>
  </si>
  <si>
    <t>Welche Theorie entwickelte Grossman (1972), um die Nachfrage nach Gesundheit und Gesundheitsversorgung zu erklären?</t>
  </si>
  <si>
    <t>Humankapitaltheorie</t>
  </si>
  <si>
    <t>Theorie der Gesundheitsmaximierung</t>
  </si>
  <si>
    <t>Friktionskostenansatz</t>
  </si>
  <si>
    <t>Investitionstheorie</t>
  </si>
  <si>
    <r>
      <rPr>
        <sz val="10"/>
        <color theme="1"/>
        <rFont val="Calibri"/>
        <family val="2"/>
        <scheme val="minor"/>
      </rPr>
      <t xml:space="preserve">Pls indicate full source of the required reading here
author, year of publication, </t>
    </r>
    <r>
      <rPr>
        <b/>
        <sz val="10"/>
        <color theme="1"/>
        <rFont val="Calibri"/>
        <family val="2"/>
        <scheme val="minor"/>
      </rPr>
      <t>title and publisher</t>
    </r>
    <r>
      <rPr>
        <sz val="10"/>
        <color theme="1"/>
        <rFont val="Calibri"/>
        <family val="2"/>
        <scheme val="minor"/>
      </rPr>
      <t xml:space="preserve"> - as in MC_063-65</t>
    </r>
  </si>
  <si>
    <t>unit 1.1</t>
  </si>
  <si>
    <t>MC_030</t>
  </si>
  <si>
    <t>Wenn eine Person älter wird, wird die Abschreibungsrate des Gesundheitskapital eher ...</t>
  </si>
  <si>
    <t>erhöht.</t>
  </si>
  <si>
    <t>verringert.</t>
  </si>
  <si>
    <t>konstant bleiben.</t>
  </si>
  <si>
    <t>schwanken.</t>
  </si>
  <si>
    <t>MC_031</t>
  </si>
  <si>
    <t>Impfungen sind ein Beispiel für ...</t>
  </si>
  <si>
    <t>eine Maßnahme der Primärprävention.</t>
  </si>
  <si>
    <t>eine Maßnahme der Sekundärprävention.</t>
  </si>
  <si>
    <t>eine Maßnahme der Tertiärprävention.</t>
  </si>
  <si>
    <t>eine Maßnahme der Quartärprävention.</t>
  </si>
  <si>
    <t>MC_032</t>
  </si>
  <si>
    <t>Wie heißt das Konzept, dass am Schnittpunkt von Isoquante und Isokostengerade gemessen wird?</t>
  </si>
  <si>
    <t>Ökonomische Effizienz</t>
  </si>
  <si>
    <t>Technische Effizienz</t>
  </si>
  <si>
    <t>Intersektionalität</t>
  </si>
  <si>
    <t>Gleichbehandlung</t>
  </si>
  <si>
    <t>2.1</t>
  </si>
  <si>
    <t>MC_033</t>
  </si>
  <si>
    <t>Welche der folgenden Auswahlmöglichkeiten ist ein Grund für staatliche Interventionen im Gesundheitswesen?</t>
  </si>
  <si>
    <t>Korrektur eines Marktversagens</t>
  </si>
  <si>
    <t>Stärkung der Monopolmacht</t>
  </si>
  <si>
    <t>Den Gesundheitsmarkt in einen vollkommenen Markt verwandeln</t>
  </si>
  <si>
    <t>Die Kluft zwischen Arm und Reich vergrößern</t>
  </si>
  <si>
    <t>MC_034</t>
  </si>
  <si>
    <t>Mit welcher der folgenden Auswahlmöglichkeiten lässt sich ein staatliches Eingreifen rechtfertigen?</t>
  </si>
  <si>
    <t>Armutsbekämpfung</t>
  </si>
  <si>
    <t>Gesundheitsbezogene Ungleichheiten verstärken</t>
  </si>
  <si>
    <t>MC_035</t>
  </si>
  <si>
    <t>Auf welche der folgenden Auswahlmöglichkeiten trifft diese Definition zu: „Diese Güter haben einen Nutzen für eine Person unabhängig davon, ob diese den Wunsch hegt, diese Güter zu konsumieren“?</t>
  </si>
  <si>
    <t>Meritorische Güter</t>
  </si>
  <si>
    <t>MC_036</t>
  </si>
  <si>
    <t>Welche der folgenden Auswahlmöglichkeiten stellt ein öffentliches Gut dar?</t>
  </si>
  <si>
    <t>Aufklärungskampagnen im Radio</t>
  </si>
  <si>
    <t>Impfkampagne</t>
  </si>
  <si>
    <t>Brustkrebs-Früherkennungsprogramm</t>
  </si>
  <si>
    <t>Theateraufführung</t>
  </si>
  <si>
    <t>MC_037</t>
  </si>
  <si>
    <t>Mit welchem Begriff lässt sich eine Situation beschreiben, in der einige wenige große Unternehmen den Markt beherrschen?</t>
  </si>
  <si>
    <t>Oligopol</t>
  </si>
  <si>
    <t>Odrigopol</t>
  </si>
  <si>
    <t>Metropol</t>
  </si>
  <si>
    <t>MC_038</t>
  </si>
  <si>
    <t>Welche Form der Reglementierung dient der Förderung der Arzneimittelforschung und -produktion?</t>
  </si>
  <si>
    <t>Patentrecht</t>
  </si>
  <si>
    <t>Patientenrecht</t>
  </si>
  <si>
    <t>Elternrechte</t>
  </si>
  <si>
    <t>Eigentumsgesetz</t>
  </si>
  <si>
    <t>2.2</t>
  </si>
  <si>
    <t>MC_039</t>
  </si>
  <si>
    <t>Weshalb muss  die Zahl der Arztpraxen in entlegenen Gebieten (bzw. im ländlichen Raum) eingeschränkt werden?</t>
  </si>
  <si>
    <t>Um einen Angebotsüberhang zu vermeiden</t>
  </si>
  <si>
    <t>Um den Wettbewerb zu stärken</t>
  </si>
  <si>
    <t>Um die Ressourcenallokation ineffizienter zu gestalten</t>
  </si>
  <si>
    <t>Um ein etwaiges Monopol zu verhindern</t>
  </si>
  <si>
    <t>MC_040</t>
  </si>
  <si>
    <t xml:space="preserve">Die Finanzierung des Gesundheitswesens erfolgte in den letzten Jahren zunehmend durch eine komplexe Kombination von Geldquellen. </t>
  </si>
  <si>
    <t xml:space="preserve">Die Finanzierung des Gesundheitswesens erfolgte in den letzten Jahren durch einfach zugängliche Geldquellen. </t>
  </si>
  <si>
    <t xml:space="preserve">Das Gesundheitswesen wurde in den letzten Jahren meist durch eine einzige Geldquelle finanziert. </t>
  </si>
  <si>
    <t xml:space="preserve">Die Finanzierung des Gesundheitswesens erfolgte in den letzten Jahren zunehmend durch private Geldgebende. </t>
  </si>
  <si>
    <t>MC_041</t>
  </si>
  <si>
    <t>Zuzahlungen</t>
  </si>
  <si>
    <t>Sozialversicherungsbeiträge</t>
  </si>
  <si>
    <t>Private Krankenversicherung</t>
  </si>
  <si>
    <t>Steuern</t>
  </si>
  <si>
    <t>MC_042</t>
  </si>
  <si>
    <t>Welche der folgenden Auswahlmöglichkeiten zählt zu den direkten Steuern?</t>
  </si>
  <si>
    <t>Einkommenssteuer</t>
  </si>
  <si>
    <t>Verbrauchssteuer</t>
  </si>
  <si>
    <t>Führerschein</t>
  </si>
  <si>
    <t>Rohstoff</t>
  </si>
  <si>
    <t>MC_043</t>
  </si>
  <si>
    <t>Wer bezahlt in der Regel die Sozialversicherungsbeiträge?</t>
  </si>
  <si>
    <t>Arbeitnehmende und Arbeitgebende</t>
  </si>
  <si>
    <t>Alle Steuerpflichtigen</t>
  </si>
  <si>
    <t>Arbeitslose und Selbstständige</t>
  </si>
  <si>
    <t>Beamte</t>
  </si>
  <si>
    <t>MC_044</t>
  </si>
  <si>
    <t>Welche der folgenden Auswahlmöglichkeiten zählt zu den indirekten Steuern?</t>
  </si>
  <si>
    <t>Verbrauchsteuer</t>
  </si>
  <si>
    <t>2.3</t>
  </si>
  <si>
    <t>MC_045</t>
  </si>
  <si>
    <t>Welche Aufgabe musste die Antikorruptionsabteilung der Kommunistischen Partei Chinas in den späten 1990er Jahren im Zuge der Gesundheitsreform erfüllen?</t>
  </si>
  <si>
    <t>MC_046</t>
  </si>
  <si>
    <t>Welches System bzw. Verfahren wurde in den meisten chinesischen Provinzen im Zuge der Gesundheitsreform eingeführt, um „Barfußärzte“ einmal pro Jahr einer Prüfung zu unterziehen?</t>
  </si>
  <si>
    <t>Zulassungsverfahren</t>
  </si>
  <si>
    <t>Bildungssystem</t>
  </si>
  <si>
    <t>Ausbildungsverfahren</t>
  </si>
  <si>
    <t>System für die Praxis</t>
  </si>
  <si>
    <t>MC_047</t>
  </si>
  <si>
    <t>Eine Regierung stattet benachteiligte Gemeinden weitreichend mit finanziellen Mitteln aus, um den Zugang zur Gesundheitsversorgung zu verbessern.</t>
  </si>
  <si>
    <t>Eine Regierung erhöht die Subventionen für Einrichtungen der Primärversorgung, um den Zugang zur Gesundheitsversorgung zu verbessern.</t>
  </si>
  <si>
    <t>Eine Regierung erhöht die Subventionen für öffentliche Krankenhäuser im städtischen Raum, um den Zugang zur Gesundheitsversorgung zu verbessern.</t>
  </si>
  <si>
    <t>MC_048</t>
  </si>
  <si>
    <t>Wie lautet die Bezeichnung für die größte freiwillige Krankenversicherung auf Bezirksebene, die in China im Zuge der Gesundheitsreform geschaffen wurde?</t>
  </si>
  <si>
    <t>New Cooperative Medical Scheme (NCMS)</t>
  </si>
  <si>
    <t>New Medical Insurance Program (NMIP)</t>
  </si>
  <si>
    <t>National Health Service (NHS)</t>
  </si>
  <si>
    <t>Health for All (HFA)</t>
  </si>
  <si>
    <t>MC_049</t>
  </si>
  <si>
    <t>Welche der folgenden Aussagen über das indische Gesundheitswesen im Jahr 2004 ist korrekt?</t>
  </si>
  <si>
    <t>Die stationären und ambulanten Kapazitäten in Indien werden derzeit von privaten Gesundheitsdienstleistenden rasch vergrößert.</t>
  </si>
  <si>
    <t>Die stationären und ambulanten Kapazitäten in Indien werden derzeit von öffentlichen Gesundheitsdienstleistenden rasch vergrößert.</t>
  </si>
  <si>
    <t>Mehr als die Hälfte aller Krankenhausaufenthalte im urbanen Raum werden durch die öffentliche Hand finanziert.</t>
  </si>
  <si>
    <t>Mehr als die Hälfte aller Krankenhausaufenthalte im ländlichen Raum werden durch die öffentliche Hand finanziert.</t>
  </si>
  <si>
    <t>MC_050</t>
  </si>
  <si>
    <t xml:space="preserve">Wie viele Inder:innen waren laut Bloom et al. (2008) versichert ? </t>
  </si>
  <si>
    <t>Weniger als 10 %</t>
  </si>
  <si>
    <t>10 bis 30 %</t>
  </si>
  <si>
    <t>30 bis 50 %</t>
  </si>
  <si>
    <t>Mehr als 50 %</t>
  </si>
  <si>
    <t>MC_051</t>
  </si>
  <si>
    <t>Neueste wissenschaftliche Erkenntnisse sind ein Beispiel für ...</t>
  </si>
  <si>
    <t>ein öffentliches Gut.</t>
  </si>
  <si>
    <t>ein privates Gut.</t>
  </si>
  <si>
    <t>ein Konsumgut.</t>
  </si>
  <si>
    <t>ein kurzweiliges Gut.</t>
  </si>
  <si>
    <t>MC_052</t>
  </si>
  <si>
    <t>Welche der folgenden Auswahlmöglichkeiten lässt sich auf das Phänomen des „Moral Hazard“ (dt. Moralisches Risiko) zurückführen?</t>
  </si>
  <si>
    <t>Überkonsum medizinischer Behandlungen</t>
  </si>
  <si>
    <t>Verbesserte Ressourcenallokation</t>
  </si>
  <si>
    <t>Eine der Versicherung entstehende Gewinnmaximierung</t>
  </si>
  <si>
    <t>Weniger Nebenwirkungen</t>
  </si>
  <si>
    <t>MC_053</t>
  </si>
  <si>
    <t>Welche Form des Marktversagens könnte durch eine Reglementierung des Wettbewerbs im Gesundheitsmarkt korrigiert werden?</t>
  </si>
  <si>
    <t>MC_054</t>
  </si>
  <si>
    <t>Durch welche Form der Regulierung könnte eine etwaige Informationsasymmetrie abgeschwächt werden?</t>
  </si>
  <si>
    <t>Qualitätskontrollen und Vorgabe von Normen</t>
  </si>
  <si>
    <t xml:space="preserve">Reglementierung des Markteintritts </t>
  </si>
  <si>
    <t>Reglementierung des Wettbewerbs</t>
  </si>
  <si>
    <t>Reglementierung des Marktaustritts</t>
  </si>
  <si>
    <t>2.4</t>
  </si>
  <si>
    <t>MC_055</t>
  </si>
  <si>
    <t>In den Niederlanden sind gewinnorientierte Versicherungen verpflichtet, im Rahmen der neuen Rechtsvorschriften elementare Leistungen des gesetzlichen Versicherungsschutzes anzubieten.</t>
  </si>
  <si>
    <t>In den Niederlanden dürfen gewinnorientierte Versicherungen keine zusätzlichen Versicherungsleistungen anbieten.</t>
  </si>
  <si>
    <t xml:space="preserve">In den Niederlanden sind gewinnorientierte Versicherungen nicht verpflichtet, elementare Leistungen des Versicherungsschutzes anzubieten. </t>
  </si>
  <si>
    <t>In den Niederlanden ist es gewinnorientierten Versicherungen untersagt, nicht verschreibungspflichtige Medikamente in den Versicherungsschutz aufzunehmen.</t>
  </si>
  <si>
    <t>MC_056</t>
  </si>
  <si>
    <t>Zugangsbarrieren zum Markt</t>
  </si>
  <si>
    <t>Lizenzrecht</t>
  </si>
  <si>
    <t>2.5</t>
  </si>
  <si>
    <t>MC_057</t>
  </si>
  <si>
    <t>Wie lässt sich der Wettbewerb in einem vollkommenen Markt rechtfertigen?</t>
  </si>
  <si>
    <t>Er verbessert die Ressourcenallokation</t>
  </si>
  <si>
    <t>Er ist der Ressourcenallokation abträglich</t>
  </si>
  <si>
    <t>Er fördert die Preissteigerung</t>
  </si>
  <si>
    <t>Er erhöht die Nachfrage</t>
  </si>
  <si>
    <t>MC_058</t>
  </si>
  <si>
    <t>Wodurch lassen sich die Produktionskosten senken?</t>
  </si>
  <si>
    <t>Massenproduktion</t>
  </si>
  <si>
    <t>Kleinserienfertigung</t>
  </si>
  <si>
    <t>Produktion durch Akteure der Privatwirtschaft</t>
  </si>
  <si>
    <t>Detailfertigung</t>
  </si>
  <si>
    <t>MC_059</t>
  </si>
  <si>
    <t>Weniger strenge rechtliche Rahmenbedingungen würden dazu beitragen, ...</t>
  </si>
  <si>
    <t>die Kosten zu senken.</t>
  </si>
  <si>
    <t>die Kosten zu erhöhen.</t>
  </si>
  <si>
    <t>die Menge einzuschränken.</t>
  </si>
  <si>
    <t>den Preis zu steigern.</t>
  </si>
  <si>
    <t>MC_060</t>
  </si>
  <si>
    <t>Aufgrund der von 1972 bis 1982 anhaltenden Rezession in den Niederlanden wurde im Gesundheitssektor ... der Ausgaben verzeichnet.</t>
  </si>
  <si>
    <t>ein Anstieg</t>
  </si>
  <si>
    <t>ein Rückgang</t>
  </si>
  <si>
    <t>MC_061</t>
  </si>
  <si>
    <t>Was wurde in den Niederlanden in den späten 1980er Jahren als Kehrseite der für das Gesundheitswesen relevanten Regulierungsmaßnahmen erachtet?</t>
  </si>
  <si>
    <t>Die über mehrere Jahre hinweg wiederkehrenden hohen Gesundheitsausgaben</t>
  </si>
  <si>
    <t>Die historisch höchsten Gesundheitsausgaben</t>
  </si>
  <si>
    <t>Die höchste Sterberate bei Krebspatient:innen</t>
  </si>
  <si>
    <t>Die hohen Ausgaben für staatliche Interventionen im Gesundheitswesen</t>
  </si>
  <si>
    <t>MC_062</t>
  </si>
  <si>
    <t>Wer schlug in den Niederlanden der späten 1980er Jahre eine Reform vor, die den Wettbewerb zwischen gesetzlichen Krankenversicherungen fördern sollte?</t>
  </si>
  <si>
    <t>Das Dekker-Komitee</t>
  </si>
  <si>
    <t>Premierminister Wim Kok</t>
  </si>
  <si>
    <t>Das Ministerium für Sozialhilfe, Gesundheit und kulturelle Angelegenheiten</t>
  </si>
  <si>
    <t xml:space="preserve">Politische Akteure durch das Gesetz über die Pflege- und Langzeitversicherung (eng. Exceptional Medical Expenses Act) </t>
  </si>
  <si>
    <t>Required reading
Rivers &amp; Glover (2008)</t>
  </si>
  <si>
    <t>MC_063</t>
  </si>
  <si>
    <t>Was sollte entsprechend dem Modell nach River &amp; Glover (2008) als Ergebnis des Wettbewerbs im Gesundheitswesen gemessen werden?</t>
  </si>
  <si>
    <t>Patientenzufriedenheit</t>
  </si>
  <si>
    <t>Behördliche Vorschriften</t>
  </si>
  <si>
    <t>Qualität im Gesundheitswesen</t>
  </si>
  <si>
    <t>Kosten im Gesundheitswesen</t>
  </si>
  <si>
    <t>Required reading:
Rivers, P. A., &amp; Glover, S. H. (2008). Healthcare competition, strategic mission, and patient satisfaction: Research model and propositions. Journal of Intercultural Management, 22(6), 627 – 641. https://doi.org/10.1108/14777260810916597  </t>
  </si>
  <si>
    <t>Required reading
Bloom et al., (2008)</t>
  </si>
  <si>
    <t>MC_064</t>
  </si>
  <si>
    <t>Welche Aussage in Bezug auf die Preisgestaltung von Gesundheitsleistungen in Indien ist laut Bloom et al. (2008) korrekt ?</t>
  </si>
  <si>
    <t>Da es in Indien keine einheitliche Preispolitik gibt, sind die Preise, die Kunden für ein und dieselbe Dienstleistung zahlen, unterschiedlich hoch.</t>
  </si>
  <si>
    <t>Da es in Indien eine einheitliche Preispolitik gibt, gibt es bei den Preisen kaum Unterschiede.</t>
  </si>
  <si>
    <t>Da es in Indien keine einheitliche Preispolitik gibt, zahlen die Kunden für ein und dieselbe Dienstleistung denselben Preis.</t>
  </si>
  <si>
    <t xml:space="preserve">In Indien unterliegen die Preise für Gesundheitsleistungen einer strengen Kontrolle und können anderen Gesundheitssystemen als Maßstab dienen. </t>
  </si>
  <si>
    <t>Required reading:
Bloom, G., Kanjilal, B., &amp; Peters, D. H. (2008). Regulating healthcare markets in China and India. Health Affairs, 27(4), 952 – 963. https://doi.org/10.1377/hlthaff.27.4.952  </t>
  </si>
  <si>
    <t>MC_065</t>
  </si>
  <si>
    <t>Welche Gruppe verzichtete in China vor Einleitung der Gesundheitsreform (eng. Rural Health Reform) auf eine freiwillige Krankenversicherung, weil sie kein Vertrauen in das Gesundheitswesen hatte?</t>
  </si>
  <si>
    <t>In der Landwirtschaft tätige Personen</t>
  </si>
  <si>
    <t>Mediziner:innen</t>
  </si>
  <si>
    <t>In Fabriken arbeitende Personen</t>
  </si>
  <si>
    <t>Fachpersonal, das im Bereich der öffentlichen Gesundheit tätig war</t>
  </si>
  <si>
    <t>3.1</t>
  </si>
  <si>
    <t>MC_066</t>
  </si>
  <si>
    <t>Bitte ergänzen Sie folgenden Satz: Angenommen die Umverteilung findet in einer Volkswirtschaft statt, die aus einer reichen Person (R) und einer armen Person (A) besteht. ... ist solange möglich, bis der Grenznutzengewinn von R, der durch das höhere Einkommen von A entsteht, dem Grenznutzenverlust von R, der durch den eigenen Einkommensverlust entsteht, gleichkommt.</t>
  </si>
  <si>
    <t>Eine auf Freiwilligkeit basierende Umverteilung</t>
  </si>
  <si>
    <t>Eine verbindliche Umverteilung</t>
  </si>
  <si>
    <t>Ein auf Freiwilligkeit beruhender Konsum</t>
  </si>
  <si>
    <t>Ein verbindlicher Konsum</t>
  </si>
  <si>
    <t>MC_067</t>
  </si>
  <si>
    <r>
      <rPr>
        <sz val="10"/>
        <color theme="1"/>
        <rFont val="Calibri"/>
        <family val="2"/>
        <scheme val="minor"/>
      </rPr>
      <t xml:space="preserve">Womit kann eine Umverteilung </t>
    </r>
    <r>
      <rPr>
        <b/>
        <sz val="10"/>
        <color theme="1"/>
        <rFont val="Calibri"/>
        <family val="2"/>
        <scheme val="minor"/>
      </rPr>
      <t>nicht</t>
    </r>
    <r>
      <rPr>
        <sz val="10"/>
        <color theme="1"/>
        <rFont val="Calibri"/>
        <family val="2"/>
        <scheme val="minor"/>
      </rPr>
      <t xml:space="preserve"> gerechtfertigt werden?</t>
    </r>
  </si>
  <si>
    <t>Effizienz</t>
  </si>
  <si>
    <t>Soziale Gerechtigkeit</t>
  </si>
  <si>
    <t>Soziale Determinanten der Gesundheit</t>
  </si>
  <si>
    <t>MC_068</t>
  </si>
  <si>
    <t>Um ein Trittbrettfahrerverhalten zu verhindern, könnten sich die Reichen im Rahmen von Wahlen für ... entscheiden.</t>
  </si>
  <si>
    <t>eine verbindliche Umverteilung der Steuermittel</t>
  </si>
  <si>
    <t>einen freien Einsatz der Steuermittel</t>
  </si>
  <si>
    <t>einen Steuerfreibetrag</t>
  </si>
  <si>
    <t>freiwillige Steuerbeiträge</t>
  </si>
  <si>
    <t>MC_069</t>
  </si>
  <si>
    <t>Welche der folgenden Auswahlmöglichkeiten stellt eine positive Externalität dar, die durch Konsum entsteht?</t>
  </si>
  <si>
    <t>Impfung</t>
  </si>
  <si>
    <t>Terrorismus</t>
  </si>
  <si>
    <t>MC_070</t>
  </si>
  <si>
    <t>MC_071</t>
  </si>
  <si>
    <t>Auf welcher Kurve stellen die Punkte eine Güterkombination dar, die den Konsumierenden den gleichen Nutzen bringen?</t>
  </si>
  <si>
    <t>Indifferenzkurve</t>
  </si>
  <si>
    <t>Differenzkurve</t>
  </si>
  <si>
    <t>Interzeptionskurve</t>
  </si>
  <si>
    <t>Nutzenkurve</t>
  </si>
  <si>
    <t>MC_072</t>
  </si>
  <si>
    <t>Welcher Begriff hat eine andere Bedeutung als die übrigen Begriffe?</t>
  </si>
  <si>
    <t>Negative Externalität</t>
  </si>
  <si>
    <t>Altruistische Externalität</t>
  </si>
  <si>
    <t>Karitative Externalität</t>
  </si>
  <si>
    <t>MC_073</t>
  </si>
  <si>
    <t>Auf welches Konzept bezieht sich folgende Aussage: „Das Gemeinwohl in einer beliebigen Situation wird einzig vom Nutzen, den Einzelpersonen in dieser Situation erreichen, bestimmt“?</t>
  </si>
  <si>
    <t>Welfarismus</t>
  </si>
  <si>
    <t>Extrawelfarismus</t>
  </si>
  <si>
    <t>Capability (Fähigkeiten)</t>
  </si>
  <si>
    <t>Functioning (Realisierte Zustände und Tätigkeiten einer Gesellschaft)</t>
  </si>
  <si>
    <t>MC_074</t>
  </si>
  <si>
    <t>Welche dieser Denkrichtungen bezieht sich eindeutig auf den Konsequentialismus?</t>
  </si>
  <si>
    <t>Rawls‘sche Gerechtigkeitstheorie</t>
  </si>
  <si>
    <t>Befähigungsansatz nach Sen</t>
  </si>
  <si>
    <t>3.2</t>
  </si>
  <si>
    <t>MC_075</t>
  </si>
  <si>
    <t>Welcher Begriff bezieht sich auf die gerechte Verteilung von Gütern?</t>
  </si>
  <si>
    <t>Chancengleichheit</t>
  </si>
  <si>
    <t>Ungleichbehandlung</t>
  </si>
  <si>
    <t>Ungerechtigkeit</t>
  </si>
  <si>
    <t>MC_076</t>
  </si>
  <si>
    <t>Welche der folgenden Auswahlmöglichkeiten dient als Beschreibung für das Konzept der Gleichbehandlung?</t>
  </si>
  <si>
    <t>Ein Gut wird zu gleichen Teilen unter den Anspruchsberechtigten aufgeteilt.</t>
  </si>
  <si>
    <t>Ein Gut wird nicht zu gleichen Teilen unter den Anspruchsberechtigten aufgeteilt.</t>
  </si>
  <si>
    <t>Anspruchsberechtigte mit einem höheren Bedarf erhalten mehr Güter.</t>
  </si>
  <si>
    <t>Anspruchsberechtigte mit einem geringeren Bedarf erhalten weniger Güter.</t>
  </si>
  <si>
    <t>MC_077</t>
  </si>
  <si>
    <t>Im Gesundheitswesen muss Ungleichbehandlung nicht zwangsläufig ungerecht sein.</t>
  </si>
  <si>
    <t>Ungleichbehandlungen im Gesundheitswesen sind immer ungerecht.</t>
  </si>
  <si>
    <t>Ungleichbehandlungen im Gesundheitswesen sind unabänderlich.</t>
  </si>
  <si>
    <t>Gesundheitliche Chancengleichheit ist zweckwidrig.</t>
  </si>
  <si>
    <t>MC_078</t>
  </si>
  <si>
    <r>
      <rPr>
        <sz val="10"/>
        <color theme="1"/>
        <rFont val="Calibri"/>
        <family val="2"/>
        <scheme val="minor"/>
      </rPr>
      <t xml:space="preserve">Welche der folgenden Auswahlmöglichkeiten stellt </t>
    </r>
    <r>
      <rPr>
        <b/>
        <sz val="10"/>
        <color theme="1"/>
        <rFont val="Calibri"/>
        <family val="2"/>
        <scheme val="minor"/>
      </rPr>
      <t>keine</t>
    </r>
    <r>
      <rPr>
        <sz val="10"/>
        <color theme="1"/>
        <rFont val="Calibri"/>
        <family val="2"/>
        <scheme val="minor"/>
      </rPr>
      <t xml:space="preserve"> Ungerechtigkeit dar?</t>
    </r>
  </si>
  <si>
    <t>Biologische bzw. erblich bedingte Unterschiede</t>
  </si>
  <si>
    <t>Unterschiede in Bezug auf die Lebensbedingungen</t>
  </si>
  <si>
    <t>Unterschiede in Bezug auf den Zugang zur Gesundheitsversorgung</t>
  </si>
  <si>
    <t>Unterschiede in Bezug auf schädliche Einflüsse am Arbeitsplatz</t>
  </si>
  <si>
    <t>MC_081</t>
  </si>
  <si>
    <t>Auf welches Konzept bezieht sich folgende Beschreibung: „Jeder und jede sollte über die gleichen Möglichkeiten verfügen, das eigene gesundheitliche Potenzial voll auszuschöpfen, bzw. niemand sollte daran gehindert werden, falls es sich vermeiden lässt“?</t>
  </si>
  <si>
    <t>Gesundheitliche Chancengleichheit</t>
  </si>
  <si>
    <t>Gleichbehandlung im Gesundheitswesen</t>
  </si>
  <si>
    <t>Gleichheit im Gesundheitswesen</t>
  </si>
  <si>
    <t>Gesundheitliche Gleichbehandlung</t>
  </si>
  <si>
    <t>3.3</t>
  </si>
  <si>
    <t>MC_082</t>
  </si>
  <si>
    <t xml:space="preserve">Wer hat den Utilitarismus begründet? </t>
  </si>
  <si>
    <t>Jeremy Bentham</t>
  </si>
  <si>
    <t>John Stuart Mill</t>
  </si>
  <si>
    <t>Robert Nozick</t>
  </si>
  <si>
    <t>Amartya Sen</t>
  </si>
  <si>
    <t>MC_083</t>
  </si>
  <si>
    <t>Der optimale Gesundheitszustand ist eine vereinfachte und abgeänderte Form des …</t>
  </si>
  <si>
    <t>Utilitarismus.</t>
  </si>
  <si>
    <t>Liberalismus.</t>
  </si>
  <si>
    <t>Egalitarismus.</t>
  </si>
  <si>
    <t>Maximin-Prinzips.</t>
  </si>
  <si>
    <t>MC_084</t>
  </si>
  <si>
    <t>Welcher Ansatz weist ähnliche Merkmale wie der Linksliberalismus auf?</t>
  </si>
  <si>
    <t>Egalitarismus</t>
  </si>
  <si>
    <t>Utilitarismus</t>
  </si>
  <si>
    <t>Maximin-Prinzip</t>
  </si>
  <si>
    <t>MC_085</t>
  </si>
  <si>
    <t>Robert Nozick (1974) stellte die Behauptung auf, dass die Kompetenzen des Staates auf einige wenige Schutzaufgaben beschränkt werden sollten. In diesen Verantwortungsbereich würde der Schutz vor Gewalt, Diebstahl, Betrug und die Durchsetzung von Verträgen fallen. Worauf bezieht sich diese Aussage?</t>
  </si>
  <si>
    <t>Nachtwächterstaat bzw. Minimalstaat</t>
  </si>
  <si>
    <t>Minimierung</t>
  </si>
  <si>
    <t>Kleiner Staat</t>
  </si>
  <si>
    <t>MC_086</t>
  </si>
  <si>
    <t xml:space="preserve">Gemäß dem strikten Egalitarismus ... </t>
  </si>
  <si>
    <t>ist es gerecht, wenn ein bestimmtes Gut zu gleichen Teilen unter allen Menschen aufgeteilt wird.</t>
  </si>
  <si>
    <t>ist es gerecht, wenn ein bestimmtes Gut fair unter allen Menschen aufgeteilt wird.</t>
  </si>
  <si>
    <t>ist es gerecht, wenn ein bestimmtes Gut unter wenigen Menschen aufgeteilt wird.</t>
  </si>
  <si>
    <t>ist es gerecht, wenn ein bestimmtes Gut größtenteils unter allen Menschen aufgeteilt wird.</t>
  </si>
  <si>
    <t>MC_087</t>
  </si>
  <si>
    <t>Welcher Begriff kann synonym für das Differenzprinzip nach John Rawls verwendet werden?</t>
  </si>
  <si>
    <t>Maximin-Regel (bzw. Differenzprinzip)</t>
  </si>
  <si>
    <t>MC_088</t>
  </si>
  <si>
    <t>Primärgüter.</t>
  </si>
  <si>
    <t>öffentliche Güter.</t>
  </si>
  <si>
    <t>Sekundärgüter.</t>
  </si>
  <si>
    <t>Grundgüter.</t>
  </si>
  <si>
    <t>3.4</t>
  </si>
  <si>
    <t>MC_089</t>
  </si>
  <si>
    <t>Wofür steht folgende Definition: „der schlechte Gesundheitszustand der armen Bevölkerungsschichten, das gesundheitsbedingte soziale Gefälle innerhalb von Ländern und die auffallende Schieflage bei der gesundheitlichen Chancengleichheit, verursacht durch die ungleiche Verteilung von Macht, Geld, Gütern und Dienstleistungen auf globaler und nationaler Ebene und die daraus entstehende Ungerechtigkeit im Leben der Menschen ...“?</t>
  </si>
  <si>
    <t>Soziale Gradienten der Gesundheit</t>
  </si>
  <si>
    <t>Internationale Beiträge im Bereich der Gesundheit</t>
  </si>
  <si>
    <t>Nationale Determinanten der Gesundheit</t>
  </si>
  <si>
    <t>MC_090</t>
  </si>
  <si>
    <t>Wie werden Gesundheitsdeterminanten bezeichnet, die die in einem bestimmten Umfeld vorherrschenden sozioökonomischen und politischen Strukturen umfassen?</t>
  </si>
  <si>
    <t>Strukturelle Gesundheitsdeterminanten</t>
  </si>
  <si>
    <t>Individuelle Gesundheitsdeterminanten</t>
  </si>
  <si>
    <t>Haushaltsbezogene Gesundheitsdeterminanten</t>
  </si>
  <si>
    <t>Arbeitgeberbezogene Gesundheitsdeterminanten</t>
  </si>
  <si>
    <t>MC_091</t>
  </si>
  <si>
    <t>Sozioökonomischer Status</t>
  </si>
  <si>
    <t>Psychosoziale Faktoren</t>
  </si>
  <si>
    <t>Materieller Wohlstand</t>
  </si>
  <si>
    <t>Verhaltensweisen und biologische Faktoren</t>
  </si>
  <si>
    <t>MC_092</t>
  </si>
  <si>
    <t>Unterstützung durch die Gesellschaft und gesellschaftliche Stigmatisierung sind Beispiele für ...</t>
  </si>
  <si>
    <t>psychosoziale Faktoren.</t>
  </si>
  <si>
    <t>materiellen Wohlstand.</t>
  </si>
  <si>
    <t>strukturelle Faktoren.</t>
  </si>
  <si>
    <t>Verhaltensweisen.</t>
  </si>
  <si>
    <t>MC_093</t>
  </si>
  <si>
    <t>Michael Marmot</t>
  </si>
  <si>
    <t>Margaret Whitehead</t>
  </si>
  <si>
    <t>MC_094</t>
  </si>
  <si>
    <t xml:space="preserve">Welche Strategie ist Teil des Rahmenwerks, das die Kommission zu den Sozialen Determinanten der Gesundheit (CSDH) geschaffen hat, um Ungleichheiten zu beseitigen? </t>
  </si>
  <si>
    <t xml:space="preserve">Sektorübergreifende Maßnahmen </t>
  </si>
  <si>
    <t>Universelle soziale Absicherung im Krankheitsfall (eng. Universal Health Coverage)</t>
  </si>
  <si>
    <t>Beteiligung der Gesellschaft</t>
  </si>
  <si>
    <t>Stärkung der Gesellschaft</t>
  </si>
  <si>
    <t xml:space="preserve">Required reading:
Solar, O. &amp; Irwin, A. (2010). A conceptual framework for action on the social determinants of health. Social Determinants of Health Discussion Paper 2. Policy and Practice. WHO. 
</t>
  </si>
  <si>
    <t>MC_095</t>
  </si>
  <si>
    <t>Gesellschaftliche Wertvorstellungen</t>
  </si>
  <si>
    <t>Bildung</t>
  </si>
  <si>
    <t>Einkommen</t>
  </si>
  <si>
    <t>Beruf</t>
  </si>
  <si>
    <t>Solar, O. &amp; Irwin, A. (2010). A conceptual framework for action on the social determinants of health. Social Determinants of Health Discussion Paper 2. Policy and Practice. WHO. </t>
  </si>
  <si>
    <t>MC_096</t>
  </si>
  <si>
    <t>Welcher Ansatz wurde von Amartya Sen entwickelt?</t>
  </si>
  <si>
    <t>Befähigungsansatz</t>
  </si>
  <si>
    <t>Ansatz der Gleichbehandlung</t>
  </si>
  <si>
    <t>Modell der vertikalen Gerechtigkeit</t>
  </si>
  <si>
    <t>Modell der horizontalen Gerechtigkeit</t>
  </si>
  <si>
    <t>MC_097</t>
  </si>
  <si>
    <t xml:space="preserve">Welcher ist der korrekte Begriff, um das gelbe Feld in der Abbildung unten auszufüllen? 
</t>
  </si>
  <si>
    <t>Subvention</t>
  </si>
  <si>
    <t>Externer Effekt</t>
  </si>
  <si>
    <t>Sozialer Preis</t>
  </si>
  <si>
    <t>Marktpreis</t>
  </si>
  <si>
    <t>4.1</t>
  </si>
  <si>
    <t>MC_098</t>
  </si>
  <si>
    <t>Welche der folgenden Auswahlmöglichkeiten bezieht sich auf eine Primärversorgungseinheit?</t>
  </si>
  <si>
    <t>Allgemeinmediziner:in</t>
  </si>
  <si>
    <t xml:space="preserve">Einrichtung für Vorsorgeuntersuchungen </t>
  </si>
  <si>
    <t>Einrichtung der Palliativpflege</t>
  </si>
  <si>
    <t>Krankenhaus</t>
  </si>
  <si>
    <t>MC_099</t>
  </si>
  <si>
    <t>Die Sekundärversorgung bezieht sich in der Regel auf ...</t>
  </si>
  <si>
    <t>Krankenhäuser.</t>
  </si>
  <si>
    <t>Mediziner:innen in der Primärversorgung.</t>
  </si>
  <si>
    <t>Allgemeinmediziner:innen.</t>
  </si>
  <si>
    <t>im Bereich der öffentlichen Gesundheit tätiges Fachpersonal.</t>
  </si>
  <si>
    <t>MC_100</t>
  </si>
  <si>
    <t>Damit das Gesundheitswesen reibungslos funktioniert, ist erfahrendes Fachpersonal unerlässlich. Diese Aussage zeigt, dass das Gesundheitswesen eine ...</t>
  </si>
  <si>
    <t>arbeitsintensive Branche ist.</t>
  </si>
  <si>
    <t>zeitaufwendige Branche ist.</t>
  </si>
  <si>
    <t>kostenintensive Branche ist.</t>
  </si>
  <si>
    <t>komplexe Branche ist.</t>
  </si>
  <si>
    <t>MC_101</t>
  </si>
  <si>
    <t>Welche der folgenden Auswahlmöglichkeiten spiegelt drei wichtige Inputfaktoren des Gesundheitswesens wider?</t>
  </si>
  <si>
    <t>Humanressourcen, Realkapital und Verbrauchsgüter</t>
  </si>
  <si>
    <t>Arzneimittel, medizinische Gerätschaften und Medizintechnik</t>
  </si>
  <si>
    <t>Mediziner:innen, Pflegekräfte und im Bereich der öffentlichen Gesundheit tätiges Fachpersonal</t>
  </si>
  <si>
    <t>Krankenhäuser, medizinische Ausrüstung und Krankenpflege</t>
  </si>
  <si>
    <t>MC_102</t>
  </si>
  <si>
    <t>Welches Phänomen des Gesundheitsmarktes nimmt direkt auf die Entscheidungsgewalt von Mediziner:innen Einfluss?</t>
  </si>
  <si>
    <t>MC_103</t>
  </si>
  <si>
    <t>Worauf basiert das Bewertungsmodell, das das Verhalten von Mediziner:innen untersucht?</t>
  </si>
  <si>
    <t>Nutzenmaximierung</t>
  </si>
  <si>
    <t>Gewinnmaximierung</t>
  </si>
  <si>
    <t>Kostenmaximierung</t>
  </si>
  <si>
    <t>Kostenminimierung</t>
  </si>
  <si>
    <t>MC_104</t>
  </si>
  <si>
    <r>
      <rPr>
        <sz val="10"/>
        <color theme="1"/>
        <rFont val="Calibri"/>
        <family val="2"/>
        <scheme val="minor"/>
      </rPr>
      <t xml:space="preserve">Welches </t>
    </r>
    <r>
      <rPr>
        <b/>
        <sz val="10"/>
        <color theme="1"/>
        <rFont val="Calibri"/>
        <family val="2"/>
        <scheme val="minor"/>
      </rPr>
      <t>Variablenpaar</t>
    </r>
    <r>
      <rPr>
        <sz val="10"/>
        <color theme="1"/>
        <rFont val="Calibri"/>
        <family val="2"/>
        <scheme val="minor"/>
      </rPr>
      <t xml:space="preserve"> steht entsprechend dem Bewertungsmodell in </t>
    </r>
    <r>
      <rPr>
        <b/>
        <sz val="10"/>
        <color theme="1"/>
        <rFont val="Calibri"/>
        <family val="2"/>
        <scheme val="minor"/>
      </rPr>
      <t>negativer</t>
    </r>
    <r>
      <rPr>
        <sz val="10"/>
        <color theme="1"/>
        <rFont val="Calibri"/>
        <family val="2"/>
        <scheme val="minor"/>
      </rPr>
      <t xml:space="preserve"> Korrelation zueinander?</t>
    </r>
  </si>
  <si>
    <t>Nettoeinnahmen und Freizeit</t>
  </si>
  <si>
    <t>Freizeit und Nachfrageanreize</t>
  </si>
  <si>
    <t>Nettoeinnahmen und Nachfrageanreize</t>
  </si>
  <si>
    <t>Nettoeinnahmen und Nutzen</t>
  </si>
  <si>
    <t>MC_105</t>
  </si>
  <si>
    <r>
      <rPr>
        <sz val="10"/>
        <color theme="1"/>
        <rFont val="Calibri"/>
        <family val="2"/>
        <scheme val="minor"/>
      </rPr>
      <t xml:space="preserve">Welche der folgenden Variablen wirkt sich entsprechend dem Bewertungsmodell </t>
    </r>
    <r>
      <rPr>
        <b/>
        <sz val="10"/>
        <color theme="1"/>
        <rFont val="Calibri"/>
        <family val="2"/>
        <scheme val="minor"/>
      </rPr>
      <t>nachteilig</t>
    </r>
    <r>
      <rPr>
        <sz val="10"/>
        <color theme="1"/>
        <rFont val="Calibri"/>
        <family val="2"/>
        <scheme val="minor"/>
      </rPr>
      <t xml:space="preserve"> auf den Nutzen von Mediziner:innen aus?</t>
    </r>
  </si>
  <si>
    <t>Nachfrageanreize</t>
  </si>
  <si>
    <t>Nettoeinnahmen</t>
  </si>
  <si>
    <t>Freizeit</t>
  </si>
  <si>
    <t>Gewinn</t>
  </si>
  <si>
    <t>MC_106</t>
  </si>
  <si>
    <t>Eine andere Bezeichnung für Mediziner:innen der Primärversorgung ist ...</t>
  </si>
  <si>
    <t>Betreuende der ersten Ebene.</t>
  </si>
  <si>
    <t>intervenierendes Fachpersonal der Grundversorgung.</t>
  </si>
  <si>
    <t>MC_107</t>
  </si>
  <si>
    <t>Wie wird das Vergütungsmodell bezeichnet, demzufolge Mediziner:innen der Primärversorgung für einzelne medizinische Leistungen honoriert werden?</t>
  </si>
  <si>
    <t>Einzelleistungsvergütung</t>
  </si>
  <si>
    <t>Gehalt</t>
  </si>
  <si>
    <t>Kopfpauschale</t>
  </si>
  <si>
    <t>Leistungsbezogene Vergütung</t>
  </si>
  <si>
    <t>MC_108</t>
  </si>
  <si>
    <t>&gt; 90%.</t>
  </si>
  <si>
    <t>70 bis 90%.</t>
  </si>
  <si>
    <t>50 bis 70%.</t>
  </si>
  <si>
    <t>&lt; 50%.</t>
  </si>
  <si>
    <t>MC_109</t>
  </si>
  <si>
    <t>MC_110</t>
  </si>
  <si>
    <t>MC_111</t>
  </si>
  <si>
    <t>4.2</t>
  </si>
  <si>
    <t>MC_112</t>
  </si>
  <si>
    <t>Wie werden Patient:innen bezeichnet, die im Rahmen eines Vertretungsverhältnisses ihre Verantwortung an Mediziner:innen abgeben?</t>
  </si>
  <si>
    <t>Prinzipale</t>
  </si>
  <si>
    <t>Agenten</t>
  </si>
  <si>
    <t>Arbeitende</t>
  </si>
  <si>
    <t>Entscheidungstragende</t>
  </si>
  <si>
    <t>MC_113</t>
  </si>
  <si>
    <t>Als perfekter Agent wird gemeinhin jemanden bezeichnet, ...</t>
  </si>
  <si>
    <t>der entsprechend den Wünschen des Prinzipals Entscheidungen trifft, wenn beide über denselben Informationsstand verfügen.</t>
  </si>
  <si>
    <t>der entgegen der Wünsche des Prinzipals Entscheidungen trifft, wenn beide über denselben Informationsstand verfügen.</t>
  </si>
  <si>
    <t>der entgegen der Wünsche des Prinzipals Entscheidungen trifft, wenn beide über einen unterschiedlichen Informationsstand verfügen.</t>
  </si>
  <si>
    <t>der entsprechend den Wünschen des Prinzipals Entscheidungen trifft, wenn beide über einen unterschiedlichen Informationsstand verfügen.</t>
  </si>
  <si>
    <t>MC_114</t>
  </si>
  <si>
    <t>Angebotsinduzierte Nachfrage</t>
  </si>
  <si>
    <t>Perfekte Agenten</t>
  </si>
  <si>
    <t>MC_116</t>
  </si>
  <si>
    <t>Welche Aussage in Bezug auf den „Honorartest der Anreize“ ist korrekt?</t>
  </si>
  <si>
    <t>Im Zuge dieses Tests werden Fälle von angebotsinduzierter Nachfrage identifiziert, indem das Arztangebot erweitert und gleichzeitig die Marktentwicklung beobachtet wird.</t>
  </si>
  <si>
    <t>Im Zuge dieses Tests werden Fälle von angebotsinduzierter Nachfrage identifiziert, indem die Arztnachfrage erweitert und gleichzeitig die Marktentwicklung beobachtet wird.</t>
  </si>
  <si>
    <t>Im Zuge dieses Tests werden Fälle von angebotsinduzierter Nachfrage identifiziert, indem die Patientennachfrage erweitert und gleichzeitig die Marktentwicklung beobachtet wird.</t>
  </si>
  <si>
    <t>Im Zuge dieses Tests werden Fälle von angebotsinduzierter Nachfrage identifiziert, indem das Patientenangebot erweitert und gleichzeitig die Marktentwicklung beobachtet wird.</t>
  </si>
  <si>
    <t>MC_117</t>
  </si>
  <si>
    <t xml:space="preserve">In einem konventionellen Markt führt eine Steigerung des Angebots zu ...				Bitte wählen Sie die korrekte Antwort aus. </t>
  </si>
  <si>
    <t>niedrigeren Preisen und/oder größeren Mengen.</t>
  </si>
  <si>
    <t>höheren Preisen und/oder größeren Mengen.</t>
  </si>
  <si>
    <t>höheren Preisen und/oder geringeren Mengen.</t>
  </si>
  <si>
    <t>niedrigeren Preisen und/oder geringeren Mengen.</t>
  </si>
  <si>
    <t>MC_118</t>
  </si>
  <si>
    <t>Die Abbildung unten veranschaulicht den ...</t>
  </si>
  <si>
    <t>Honorartest der Anreize.</t>
  </si>
  <si>
    <t>Exemplartest der Anreize.</t>
  </si>
  <si>
    <t>Angebotstest der Anreize.</t>
  </si>
  <si>
    <t>Nachfragetest der Anreize.</t>
  </si>
  <si>
    <t>4.3</t>
  </si>
  <si>
    <t>MC_119</t>
  </si>
  <si>
    <t>Vorschriften, die Krankenhausaktivitäten betreffende Investitionen einschränken (bzw. fördern) beziehen sich auf die ...</t>
  </si>
  <si>
    <t>Investitionskontrolle.</t>
  </si>
  <si>
    <t>Auslastungskontrolle.</t>
  </si>
  <si>
    <t>Vergütungskontrolle.</t>
  </si>
  <si>
    <t>Organisationskontrolle.</t>
  </si>
  <si>
    <t>MC_120</t>
  </si>
  <si>
    <t>Vorschriften, die die Menge und Qualität der durch Mediziner:innen angeratenen Gesundheitsleistungen bzw. die Länge des Krankenhausaufenthaltes regeln, beziehen sich auf die ...</t>
  </si>
  <si>
    <t>Systemkontrolle.</t>
  </si>
  <si>
    <t>Leistungskontrolle.</t>
  </si>
  <si>
    <t>MC_121</t>
  </si>
  <si>
    <t>Qualitätskontrolle.</t>
  </si>
  <si>
    <t>Quantitätskontrolle.</t>
  </si>
  <si>
    <t>Kostenkontrolle.</t>
  </si>
  <si>
    <t>MC_122</t>
  </si>
  <si>
    <t>Welche der folgenden Auswahlmöglichkeiten stellt ein retrospektives Vergütungsmodell für Krankenhäuser dar?</t>
  </si>
  <si>
    <t>Fallpauschale</t>
  </si>
  <si>
    <t>Globalbudget</t>
  </si>
  <si>
    <t>MC_123</t>
  </si>
  <si>
    <t>Welche der folgenden Vergütungsmodelle für Krankenhäuser stellt eine Kombination aus prospektiver Vergütung und flexiblem Budget dar?</t>
  </si>
  <si>
    <t>MC_124</t>
  </si>
  <si>
    <t>Welche der folgenden Vergütungsmodelle für Krankenhäuser stellt eine Kombination aus prospektiver Vergütung und festem Budget dar?</t>
  </si>
  <si>
    <t>MC_125</t>
  </si>
  <si>
    <t>Welche Form der Vergütung bezieht sich auf Kosten, deren Höhe nicht an die in Krankenhäusern ausgeführten Tätigkeiten geknüpft sind?</t>
  </si>
  <si>
    <t>Prospektive Vergütung</t>
  </si>
  <si>
    <t>Retrospektive Vergütung</t>
  </si>
  <si>
    <t>Festes Budget</t>
  </si>
  <si>
    <t>Flexibles Budget</t>
  </si>
  <si>
    <t>MC_126</t>
  </si>
  <si>
    <t>Um die „universelle soziale Absicherung im Krankheitsfall“ erfolgreich umzusetzen, empfiehlt die Weltgesundheitsorganisation (WHO) den Krankenhäusern, ...</t>
  </si>
  <si>
    <t>pro 1.000 Patient:innen 4,45 medizinische Fachkräfte anzustellen.</t>
  </si>
  <si>
    <t>pro 10.000 Patient:innen 4,45 medizinische Fachkräfte anzustellen.</t>
  </si>
  <si>
    <t>pro 1.000 Patient:innen 2,55 medizinische Fachkräfte anzustellen.</t>
  </si>
  <si>
    <t>pro 10.000 Patient:innen 2,55 medizinische Fachkräfte anzustellen.</t>
  </si>
  <si>
    <t>MC_127</t>
  </si>
  <si>
    <t xml:space="preserve">In vielen Gebieten setzen Privatkrankenhäuser für ähnliche Gesundheitsleistungen höhere Preise an als öffentliche Einrichtungen. Wodurch wird diese Diskrepanz in der Regel ausgeglichen? </t>
  </si>
  <si>
    <t>Kürzere Wartezeiten</t>
  </si>
  <si>
    <t>Zusätzliche Kostenerstattung durch den Staat</t>
  </si>
  <si>
    <t>Geringer Instandhaltungskosten</t>
  </si>
  <si>
    <t>Längere Wartezeiten</t>
  </si>
  <si>
    <t>MC_128</t>
  </si>
  <si>
    <t>Welches Vergütungsmodell dient als Anreiz für das Phänomen des „Rosinenpickens“?</t>
  </si>
  <si>
    <t>MC_129</t>
  </si>
  <si>
    <t>Wie wird das Phänomen bezeichnet, demzufolge die Kopfpauschale Mediziner:innen motiviert, gesündere Patient:innen bevorzugt in das Patientenregister aufzunehmen?</t>
  </si>
  <si>
    <t>Rosinenpicken</t>
  </si>
  <si>
    <t>Übertherapie</t>
  </si>
  <si>
    <t>Untertherapie</t>
  </si>
  <si>
    <t>Kostensteigerung</t>
  </si>
  <si>
    <t>5.1</t>
  </si>
  <si>
    <t>MC_130</t>
  </si>
  <si>
    <t>Welche der folgenden Auswahlmöglichkeiten wird als Therapieergebnis erachtet?</t>
  </si>
  <si>
    <t>Gewonnene Lebensjahre</t>
  </si>
  <si>
    <t>Erhöhte Lebensqualität</t>
  </si>
  <si>
    <t>QALY</t>
  </si>
  <si>
    <t>DALY</t>
  </si>
  <si>
    <t>MC_131</t>
  </si>
  <si>
    <t>Mit welchem Messinstrument werden Gesundheitsprofile erfasst?</t>
  </si>
  <si>
    <t>SF-36-Fragebogen</t>
  </si>
  <si>
    <t>EQ-5D-Fragebogen</t>
  </si>
  <si>
    <t>Quality of Well-Being Skala (QWB)</t>
  </si>
  <si>
    <t>Health Utility Index (HUI)</t>
  </si>
  <si>
    <t>MC_132</t>
  </si>
  <si>
    <t>Mit welchem krankheitsspezifischen Messinstrument wird die gesundheitsbezogene Lebensqualität (eng. Health-Related Quality of Life, HRQoL) erfasst?</t>
  </si>
  <si>
    <t>QLQ-C30-Fragebogen der EORTC</t>
  </si>
  <si>
    <t>MC_133</t>
  </si>
  <si>
    <t>Mit welchem Messinstrument werden sowohl die gewonnenen Lebensjahre als auch die Lebensqualität erfasst?</t>
  </si>
  <si>
    <t>Qualitätsadjustiertes Lebensjahr</t>
  </si>
  <si>
    <t>Lebensdauer</t>
  </si>
  <si>
    <t>Lebensqualität</t>
  </si>
  <si>
    <t>Arbeitsunfähigkeitstage</t>
  </si>
  <si>
    <t>MC_134</t>
  </si>
  <si>
    <t>Welches Messinstrument wurde für die Bewertung der globalen Krankheitslast (eng. Global Burden of Disease) konzipiert?</t>
  </si>
  <si>
    <t>Behinderungsbereinigtes Lebensjahr</t>
  </si>
  <si>
    <t>MC_135</t>
  </si>
  <si>
    <t>Bitte ergänzen Sie den folgenden Satz: Die für das behinderungsbereinigte Lebensjahr (DALY) berechnete Lebenserwartung ist gleichbleibend und orientiert sich an der Lebenserwartung von ... , da diese die höchste Lebenserwartung der Welt aufweisen.</t>
  </si>
  <si>
    <t>japanischen Frauen</t>
  </si>
  <si>
    <t>deutschen Frauen</t>
  </si>
  <si>
    <t>japanischen Männern</t>
  </si>
  <si>
    <t>deutschen Männern</t>
  </si>
  <si>
    <t>MC_136</t>
  </si>
  <si>
    <t>Wie wird eine Verzerrung bezeichnet, die bei der Anwendung der visuellen Analogskala auftreten kann?</t>
  </si>
  <si>
    <t>End-Of-Scale Bias</t>
  </si>
  <si>
    <t>Informationsbias</t>
  </si>
  <si>
    <t>Unklarer Skalenbias</t>
  </si>
  <si>
    <t>Distanzverzerrung</t>
  </si>
  <si>
    <t>MC_137</t>
  </si>
  <si>
    <t>Mit welchem Instrument wird der Konsumnutzen der Gesundheit gemessen?</t>
  </si>
  <si>
    <t>Zahlungsbereitschaft (eng. Willingness to Pay, WTP)</t>
  </si>
  <si>
    <t>Lebensjahr</t>
  </si>
  <si>
    <t>MC_138</t>
  </si>
  <si>
    <t>Mit welchem Instrument können einzelne Bereiche der gesundheitsbezogenen Lebensqualität (HRQoL) getrennt untersucht werden, um einen Vergleich von Behandlungsergebnissen in einem bestimmten Bereich zu vereinfachen?</t>
  </si>
  <si>
    <t>Gesundheitsprofile</t>
  </si>
  <si>
    <t>Präferenzbasierte Messinstrumente</t>
  </si>
  <si>
    <t>Generische Messinstrumente</t>
  </si>
  <si>
    <t>Krankheitsspezifische Messinstrumente</t>
  </si>
  <si>
    <t>5.2</t>
  </si>
  <si>
    <t>MC_139</t>
  </si>
  <si>
    <t>Welche zwei Perspektiven spielen bei der Kostenanalyse eine tragende Rolle?</t>
  </si>
  <si>
    <t>Perspektive des inoffiziellen und offiziellen Gesundheitswesens</t>
  </si>
  <si>
    <t>Finanzielle und nicht-finanzielle Perspektive</t>
  </si>
  <si>
    <t>MC_140</t>
  </si>
  <si>
    <t>Kosten des offiziellen Gesundheitswesens</t>
  </si>
  <si>
    <t>Kosten des inoffiziellen Gesundheitswesens</t>
  </si>
  <si>
    <t>Kosten aus anderen Sektoren</t>
  </si>
  <si>
    <t xml:space="preserve">Gesellschaftliche Kosten </t>
  </si>
  <si>
    <t>MC_141</t>
  </si>
  <si>
    <t>Gesellschaftliche Kosten</t>
  </si>
  <si>
    <t>MC_142</t>
  </si>
  <si>
    <t>Zukünftige Kosten</t>
  </si>
  <si>
    <t>Produktivitätskosten</t>
  </si>
  <si>
    <t>Kosten für Arzneimittel</t>
  </si>
  <si>
    <t>Kosten für ungelernte Pflegekräfte</t>
  </si>
  <si>
    <t>MC_143</t>
  </si>
  <si>
    <t>Bei welchem Ansatz für die Kostenerfassung werden üblicherweise Primärdaten der einzelnen Patient:innen herangezogen, um den Ressourcenbedarf für eine bestimmte Behandlung zu bestimmen?</t>
  </si>
  <si>
    <t>Micro-Costing-Ansatz</t>
  </si>
  <si>
    <t>Gross-Costing-Ansatz</t>
  </si>
  <si>
    <t>Ökonomischer Kostenansatz</t>
  </si>
  <si>
    <t>MC_144</t>
  </si>
  <si>
    <t>Allgemeiner Kostenansatz</t>
  </si>
  <si>
    <t>MC_145</t>
  </si>
  <si>
    <t>Welche der folgenden Auswahlmöglichkeiten zählt zu den Kosten, die außerhalb des Gesundheitssektors anfallen?</t>
  </si>
  <si>
    <t>Reisekosten</t>
  </si>
  <si>
    <t>Arzneimittel</t>
  </si>
  <si>
    <t>Kosten der stationären Versorgung</t>
  </si>
  <si>
    <t>Vergütung von Mediziner:innen</t>
  </si>
  <si>
    <t>MC_146</t>
  </si>
  <si>
    <t>Transportkosten</t>
  </si>
  <si>
    <t>Zeitkosten der Patient:innen</t>
  </si>
  <si>
    <t>Zeitkosten der ungelernten Pflegekräfte</t>
  </si>
  <si>
    <t>5.3</t>
  </si>
  <si>
    <t>MC_147</t>
  </si>
  <si>
    <t>Mit welchem Instrument werden Behandlungen mit gleicher Wirksamkeit verglichen?</t>
  </si>
  <si>
    <t>Kostenminimierungsanalyse</t>
  </si>
  <si>
    <t>Kosten-Effektivitäts-Analyse</t>
  </si>
  <si>
    <t>Kosten-Nutzwert-Analyse</t>
  </si>
  <si>
    <t>Kosten-Nutzen-Analyse</t>
  </si>
  <si>
    <t>MC_148</t>
  </si>
  <si>
    <t>Bitte ergänzen Sie folgenden Satz: Bei der Kosten-Nutzen-Analyse wird dem gesundheitsbezogenen Nutzen ein ... zugeschrieben.</t>
  </si>
  <si>
    <t>monetärer Wert</t>
  </si>
  <si>
    <t>qualitätsadjustiertes Lebensjahr</t>
  </si>
  <si>
    <t>behinderungsbereinigtes Lebensjahr</t>
  </si>
  <si>
    <t>MC_149</t>
  </si>
  <si>
    <t>Welche der folgenden Auswahlmöglichkeiten dient bei der Kosten-Nutzwert-Analyse als Instrument zur Vermessung des gesundheitsbezogenen Nutzens?</t>
  </si>
  <si>
    <t>MC_150</t>
  </si>
  <si>
    <t>Welcher Begriff wird in gesundheitsökonomischen Bewertungen verwendet, um nicht nur den Kosten, sondern auch dem Nutzen von Gesundheitsmaßnahmen Rechnung zu tragen?</t>
  </si>
  <si>
    <t>Kosteneffektivität</t>
  </si>
  <si>
    <t>Kostenanalyse</t>
  </si>
  <si>
    <t>5.4</t>
  </si>
  <si>
    <t>MC_151</t>
  </si>
  <si>
    <t>Welches Messinstrument wird in landesspezifischen Vorgaben für die Berechnung des inkrementellen Kosten-Effektivitäts-Verhältnisses am häufigsten als Nenner empfohlen?</t>
  </si>
  <si>
    <t>Gewonnenes QALY</t>
  </si>
  <si>
    <t>Gewonnenes DALY</t>
  </si>
  <si>
    <t>Nutzenzuwachs</t>
  </si>
  <si>
    <t>MC_152</t>
  </si>
  <si>
    <t>„Das Ableben im Alter von 25 sollte anders gewichtet werden, als eine Person, die im Alter von 85 Jahren stirbt.“ Auf welches Argument stützt sich diese Aussage?</t>
  </si>
  <si>
    <t>Faire Lebenszeit</t>
  </si>
  <si>
    <t>Schweregrad einer Erkrankung</t>
  </si>
  <si>
    <t>Altersunterschied</t>
  </si>
  <si>
    <t>MC_153</t>
  </si>
  <si>
    <t>Maximale Zahlungsbereitschaft (Kosteneffektivitätsschwelle)</t>
  </si>
  <si>
    <t>Kostenrelevante Zahlungsbereitschaft</t>
  </si>
  <si>
    <t>Kosteneffektivitätsspanne</t>
  </si>
  <si>
    <t>Kostenmaximum</t>
  </si>
  <si>
    <t>MC_154</t>
  </si>
  <si>
    <t>Wie lautet die Empfehlung des WHO-CHOICE-Projekts für die maximale Zahlungsbereitschaft?</t>
  </si>
  <si>
    <t>Die maximale Zahlungsbereitschaft wird als Kosten pro vermiedenem DALY berechnet, wenn sie dreimal so hoch wie das Pro-Kopf-Einkommen ist.</t>
  </si>
  <si>
    <t>Die maximale Zahlungsbereitschaft wird als Kosten pro vermiedenem QALY berechnet, wenn sie dreimal so hoch wie das Pro-Kopf-Einkommen ist.</t>
  </si>
  <si>
    <t>Die maximale Zahlungsbereitschaft wird als Kosten pro vermiedenem QALY berechnet, wenn sie viermal so hoch wie das Pro-Kopf-Einkommen ist.</t>
  </si>
  <si>
    <t>Die maximale Zahlungsbereitschaft wird als Kosten pro vermiedenem DALY berechnet, wenn sie viermal so hoch wie das Pro-Kopf-Einkommen ist.</t>
  </si>
  <si>
    <t>MC_155</t>
  </si>
  <si>
    <t>In Thailand beträgt die maximale Zahlungsbereitschaft ...</t>
  </si>
  <si>
    <t xml:space="preserve">für ein gewonnenes QALY 0,8 % des Pro-Kopf-BIP. </t>
  </si>
  <si>
    <t xml:space="preserve">für ein gewonnenes DALY 0,8 % des Pro-Kopf-BIP. </t>
  </si>
  <si>
    <t xml:space="preserve">für ein gewonnenes DALY 1,4 % des Pro-Kopf-BIP. </t>
  </si>
  <si>
    <t xml:space="preserve">für ein gewonnenes QALY 1,4 % des Pro-Kopf-BIP. </t>
  </si>
  <si>
    <t>MC_156</t>
  </si>
  <si>
    <t>Schwere der Erkrankung</t>
  </si>
  <si>
    <t>Gesundheitsbezogener Nutzen</t>
  </si>
  <si>
    <t>5.5</t>
  </si>
  <si>
    <t>MC_157</t>
  </si>
  <si>
    <t>Mithilfe welcher Instrumente können die relevanten Akteure einer Gesundheitsmaßnahme z. B. befragt und in Fokusgruppen interviewt werden, um ihre Ansichten und Beiträge im Zuge einer allgemeinen ökonomischen Bewertung zu erfassen?</t>
  </si>
  <si>
    <t>Qualitative Forschungsmethoden</t>
  </si>
  <si>
    <t>Modelldiskussionen</t>
  </si>
  <si>
    <t>Mixed-Methods-Ansatz</t>
  </si>
  <si>
    <t>Quantitative Forschungsmethoden</t>
  </si>
  <si>
    <t>MC_158</t>
  </si>
  <si>
    <t>Sensitivitätsanalysen</t>
  </si>
  <si>
    <t>Unsicherheitsanalysen</t>
  </si>
  <si>
    <t>Diversitätsanalysen</t>
  </si>
  <si>
    <t>Kosten-Effektivitäts-Analysen</t>
  </si>
  <si>
    <t>MC_159</t>
  </si>
  <si>
    <t>Wie werden zusätzliche Kosten-Effektivitäts-Analysen bezeichnet, die mittels eines Vergleichs von Untergruppen einer Grundgesamtheit (Population) durchgeführt werden, um Gleichbehandlungsprobleme transparent zu machen?</t>
  </si>
  <si>
    <t xml:space="preserve">Verteilungsbasierte Kosten-Effektivitäts-Analyse </t>
  </si>
  <si>
    <t>Proportionale Kosten-Effektivitäts-Analyse</t>
  </si>
  <si>
    <t>Untergruppenbezogene Kosten-Effektivitäts-Analyse</t>
  </si>
  <si>
    <t>Intersektionale Kosten-Effektivitäts-Analyse</t>
  </si>
  <si>
    <t>MC_160</t>
  </si>
  <si>
    <t>Welchem wissenschaftlichen Zweig wird die Aufgabe zuteil, die Risikofaktoren, Inzidenz und Verbreitung einer Krankheit zu untersuchen, um diese unter Kontrolle zu bringen?</t>
  </si>
  <si>
    <t>Epidemiologie</t>
  </si>
  <si>
    <t>Wirtschaftswissenschaften</t>
  </si>
  <si>
    <t>Soziologie</t>
  </si>
  <si>
    <t>Psychologie</t>
  </si>
  <si>
    <t>MC_161</t>
  </si>
  <si>
    <t>Auf welche zwei Kriterien richtet sich das Hauptaugenmerk der ökonomischen Bewertung?</t>
  </si>
  <si>
    <t>Kosten und Nutzen</t>
  </si>
  <si>
    <t>Effektivität und Wirksamkeit</t>
  </si>
  <si>
    <t>Angebot und Nachfrage</t>
  </si>
  <si>
    <t>Gesundheitszustand und Konsum</t>
  </si>
  <si>
    <t>6.1</t>
  </si>
  <si>
    <t>MC_162</t>
  </si>
  <si>
    <t>Welcher Wissenschaftszweig bedient sich statistischer Verfahren, um volkswirtschaftliche Zusammenhänge zu untersuchen?</t>
  </si>
  <si>
    <t>Ökonometrie</t>
  </si>
  <si>
    <t>Psychometrie</t>
  </si>
  <si>
    <t>Soziometrie</t>
  </si>
  <si>
    <t>Soziopsychologie</t>
  </si>
  <si>
    <t>MC_163</t>
  </si>
  <si>
    <t>Welcher interdisziplinäre Wissenschaftszweig beschäftigt sich mit maschinellem Lernen und Big Data?</t>
  </si>
  <si>
    <t>Datenwissenschaft</t>
  </si>
  <si>
    <t>Datengewinnung</t>
  </si>
  <si>
    <t>Gesundheitsdaten</t>
  </si>
  <si>
    <t>MC_164</t>
  </si>
  <si>
    <t>deskriptive</t>
  </si>
  <si>
    <t>erklärende</t>
  </si>
  <si>
    <t>prognostizierende</t>
  </si>
  <si>
    <t>kausal belegte</t>
  </si>
  <si>
    <t>MC_165</t>
  </si>
  <si>
    <t>Welche Form der Datenanalyse eignet sich für die Berechnung der Prävalenz und/oder Inzidenz einer Krankheit?</t>
  </si>
  <si>
    <t>Deskriptive Datenanalyse</t>
  </si>
  <si>
    <t>Prädiktive Datenanalyse</t>
  </si>
  <si>
    <t xml:space="preserve">Explorative Datenanalyse </t>
  </si>
  <si>
    <t>Experimentelle Datenanalyse</t>
  </si>
  <si>
    <t>MC_166</t>
  </si>
  <si>
    <t>Was kann mithilfe des Kausalzusammenhangs ermittelt werden?</t>
  </si>
  <si>
    <t>Die Ursache eines Problems</t>
  </si>
  <si>
    <t>Die Prävalenz einer Krankheit</t>
  </si>
  <si>
    <t xml:space="preserve">Das Ziel der Datenerfassung </t>
  </si>
  <si>
    <t>MC_167</t>
  </si>
  <si>
    <t>Welche Daten sind wenig hilfreich, wenn die Akzeptanz eines neuen Medikaments im Rahmen einer ökonometrischen Analyse untersucht werden soll?</t>
  </si>
  <si>
    <t>Klinische Daten</t>
  </si>
  <si>
    <t>Registerdaten</t>
  </si>
  <si>
    <t>Daten zu Versicherungsansprüchen</t>
  </si>
  <si>
    <t>Befragungsdaten</t>
  </si>
  <si>
    <t>MC_168</t>
  </si>
  <si>
    <t>Bei administrativen Daten handelt es sich üblicherweise um ...</t>
  </si>
  <si>
    <t>Datensätze einer zugrundeliegenden Population.</t>
  </si>
  <si>
    <t>klinische Datensätze.</t>
  </si>
  <si>
    <t>krankheitsspezifische Datensätze.</t>
  </si>
  <si>
    <t>experimentelle Datensätze.</t>
  </si>
  <si>
    <t>MC_169</t>
  </si>
  <si>
    <t>Welchen Vorteil bieten administrative Daten?</t>
  </si>
  <si>
    <t>Größerer Datensatz vorhanden</t>
  </si>
  <si>
    <t>Datensatz unvollständig</t>
  </si>
  <si>
    <t>Kleiner Datensatz</t>
  </si>
  <si>
    <t>Für die Forschung geeignet</t>
  </si>
  <si>
    <t>MC_170</t>
  </si>
  <si>
    <r>
      <rPr>
        <sz val="10"/>
        <color theme="1"/>
        <rFont val="Calibri"/>
        <family val="2"/>
        <scheme val="minor"/>
      </rPr>
      <t xml:space="preserve">Welche der folgenden Auswahlmöglichkeiten zählt </t>
    </r>
    <r>
      <rPr>
        <b/>
        <sz val="10"/>
        <color theme="1"/>
        <rFont val="Calibri"/>
        <family val="2"/>
        <scheme val="minor"/>
      </rPr>
      <t>nicht</t>
    </r>
    <r>
      <rPr>
        <sz val="10"/>
        <color theme="1"/>
        <rFont val="Calibri"/>
        <family val="2"/>
        <scheme val="minor"/>
      </rPr>
      <t xml:space="preserve"> zu den administrativen Daten?</t>
    </r>
  </si>
  <si>
    <t>Daten, die im Rahmen von randomisierten-kontrollierten Studien erfasst werden</t>
  </si>
  <si>
    <t>Daten zur Kostenerstattung</t>
  </si>
  <si>
    <t>MC_171</t>
  </si>
  <si>
    <t>Welche Art von Befragungsdaten finden am häufigsten in der Gesundheitsökonometrie Einsatz?</t>
  </si>
  <si>
    <t>Quantitative Daten</t>
  </si>
  <si>
    <t>Daten zu Tiefeninterviews</t>
  </si>
  <si>
    <t>Daten zur Fokusgruppenmethode</t>
  </si>
  <si>
    <t>Qualitative Daten</t>
  </si>
  <si>
    <t>MC_172</t>
  </si>
  <si>
    <t>Befragungsdaten bieten den entscheidenden Vorteil, dass sie ...</t>
  </si>
  <si>
    <t>präzise sind.</t>
  </si>
  <si>
    <t>verallgemeinerbar sind.</t>
  </si>
  <si>
    <t>diskriminierend sind.</t>
  </si>
  <si>
    <t>beobachtbar sind.</t>
  </si>
  <si>
    <t>MC_173</t>
  </si>
  <si>
    <t>Welchen Nachteil bergen Beobachtungsstudien?</t>
  </si>
  <si>
    <t>Es fehlen häufig Werte</t>
  </si>
  <si>
    <t>Sie sind nicht präzise genug</t>
  </si>
  <si>
    <t>Es sind Verlaufskontrollen erforderlich</t>
  </si>
  <si>
    <t>MC_174</t>
  </si>
  <si>
    <t>Wenn „Y das Ergebnis von X“ ist, wird X in der Fachsprache als ... bezeichnet.</t>
  </si>
  <si>
    <t>unabhängige Variable</t>
  </si>
  <si>
    <t>abhängige Variable</t>
  </si>
  <si>
    <t>Effekt</t>
  </si>
  <si>
    <t>Verbindungsstück</t>
  </si>
  <si>
    <t>MC_175</t>
  </si>
  <si>
    <t>Wie lautet die alternative Bezeichnung für „Kriterium“?</t>
  </si>
  <si>
    <t>Abhängige Variable</t>
  </si>
  <si>
    <t>Unabhängige Variable</t>
  </si>
  <si>
    <t>Moderatorvariable</t>
  </si>
  <si>
    <t>Ursachenvariable</t>
  </si>
  <si>
    <t>MC_176</t>
  </si>
  <si>
    <r>
      <rPr>
        <sz val="10"/>
        <color theme="1"/>
        <rFont val="Calibri"/>
        <family val="2"/>
        <scheme val="minor"/>
      </rPr>
      <t xml:space="preserve">Die lineare Regression findet in der Gesundheitsökonometrie </t>
    </r>
    <r>
      <rPr>
        <b/>
        <sz val="10"/>
        <color theme="1"/>
        <rFont val="Calibri"/>
        <family val="2"/>
        <scheme val="minor"/>
      </rPr>
      <t>kaum</t>
    </r>
    <r>
      <rPr>
        <sz val="10"/>
        <color theme="1"/>
        <rFont val="Calibri"/>
        <family val="2"/>
        <scheme val="minor"/>
      </rPr>
      <t xml:space="preserve"> Anwendung, weil ...</t>
    </r>
  </si>
  <si>
    <t>eine Normalverteilung der Residuen für viele relevante Variablen nicht unbedingt vorausgesetzt werden kann.</t>
  </si>
  <si>
    <t>Gesundheitsdaten oft unvollständig sind.</t>
  </si>
  <si>
    <t>die Probanden ihre Gesundheitsausgaben zu hoch einschätzen.</t>
  </si>
  <si>
    <t>Befragungsdaten systematisch Verzerrungen aufweisen.</t>
  </si>
  <si>
    <t>MC_177</t>
  </si>
  <si>
    <t>MC_178</t>
  </si>
  <si>
    <t>Welche Methode, die auf den Werten X und Y basiert, wird am häufigsten verwendet, um die Parameter eines linearen Regressionsmodells (d. h. α, β) zu schätzen?</t>
  </si>
  <si>
    <t>Methode der kleinsten Quadrate</t>
  </si>
  <si>
    <t>Bayessche Ansatz</t>
  </si>
  <si>
    <t>Ursprüngliches kleinstes Residuum</t>
  </si>
  <si>
    <t>Bayessche Schätzung</t>
  </si>
  <si>
    <t>MC_179</t>
  </si>
  <si>
    <t>Korrelationskoeffizient</t>
  </si>
  <si>
    <t>Differenzierung</t>
  </si>
  <si>
    <t>Interzeption</t>
  </si>
  <si>
    <t>MC_180</t>
  </si>
  <si>
    <t>Welche sind die am häufigsten eingesetzten Regressionsmodelle, wenn es sich bei der abhängigen Variable um eine binäre Variable handelt?</t>
  </si>
  <si>
    <t>Logistisches Regressionsmodell (Logit-Modell; ihm liegt eine logistische Fehlerverteilung zugrunde) und Probit-Modell (ihm liegt eine normale Fehlerverteilung zugrunde)</t>
  </si>
  <si>
    <t>Poisson-Regression</t>
  </si>
  <si>
    <t>Lineare Regression</t>
  </si>
  <si>
    <t>Multinominales Modell</t>
  </si>
  <si>
    <t>MC_181</t>
  </si>
  <si>
    <t xml:space="preserve">Welches Modell eignet sich am besten, wenn die abhängige Variable eine Anzahl von Ereignissen darstellt? </t>
  </si>
  <si>
    <t>Coxsches Regressionsmodell</t>
  </si>
  <si>
    <t>MC_182</t>
  </si>
  <si>
    <t>Welches Modell wird verwendet, wenn die Therapieergebnisse mithilfe der Hazard-Funktion bzw. Ereigniszeitfunktion interpretiert werden?</t>
  </si>
  <si>
    <t>Logit-Modell</t>
  </si>
  <si>
    <t>Probit-Modell</t>
  </si>
  <si>
    <t>6.2</t>
  </si>
  <si>
    <t>MC_183</t>
  </si>
  <si>
    <t>Welches Studiendesign wird als Mittel der Wahl für die Bewertung der Wirksamkeit von Gesundheitsmaßnahmen herangezogen?</t>
  </si>
  <si>
    <t>Randomisierte-kontrollierte Studien (RCT)</t>
  </si>
  <si>
    <t>Kohortenstudien</t>
  </si>
  <si>
    <t>Querschnittstudien</t>
  </si>
  <si>
    <t>Fall-Kontroll-Studien</t>
  </si>
  <si>
    <t>MC_184</t>
  </si>
  <si>
    <t>Wie werden Studien bezeichnet, bei denen weder die Forschenden noch die Testpersonen bis zum Ende der Studie Kenntnis über die Gruppenzugehörigkeit haben?</t>
  </si>
  <si>
    <t>Doppelblindstudien</t>
  </si>
  <si>
    <t>Randomisierte Studien</t>
  </si>
  <si>
    <t>Kontrollierte Studien</t>
  </si>
  <si>
    <t>Verlaufsstudien</t>
  </si>
  <si>
    <t>MC_185</t>
  </si>
  <si>
    <t>Das in den USA durchgeführte RAND Health Insurance Experiment ist ein Beispiel für ...</t>
  </si>
  <si>
    <t>eine randomisierte-kontrollierte Studie auf makroökonomischer Ebene.</t>
  </si>
  <si>
    <t>eine randomisierte-kontrollierte Studie auf mikroökonomischer Ebene.</t>
  </si>
  <si>
    <t>eine randomisierte-kontrollierte Studie auf metroökonomischer Ebene.</t>
  </si>
  <si>
    <t>ein Quasi-Experiment auf makroökonomischer Ebene.</t>
  </si>
  <si>
    <t>MC_186</t>
  </si>
  <si>
    <r>
      <rPr>
        <sz val="10"/>
        <color theme="1"/>
        <rFont val="Calibri"/>
        <family val="2"/>
        <scheme val="minor"/>
      </rPr>
      <t xml:space="preserve">Welche der folgenden Auswahlmöglichkeiten ist </t>
    </r>
    <r>
      <rPr>
        <b/>
        <sz val="10"/>
        <color theme="1"/>
        <rFont val="Calibri"/>
        <family val="2"/>
        <scheme val="minor"/>
      </rPr>
      <t>nicht</t>
    </r>
    <r>
      <rPr>
        <sz val="10"/>
        <color theme="1"/>
        <rFont val="Calibri"/>
        <family val="2"/>
        <scheme val="minor"/>
      </rPr>
      <t xml:space="preserve"> zwangsläufig ein Merkmal von RCTs?</t>
    </r>
  </si>
  <si>
    <t>Einsatz eines Placebos</t>
  </si>
  <si>
    <t>Festlegung des Stichprobenumfangs</t>
  </si>
  <si>
    <t>Vorhandensein einer Kontrollgruppe</t>
  </si>
  <si>
    <t>Randomisierung</t>
  </si>
  <si>
    <t>MC_187</t>
  </si>
  <si>
    <t>Die Oregon Health Study ist ein Beispiel für ...</t>
  </si>
  <si>
    <t>ein natürliches Experiment.</t>
  </si>
  <si>
    <t>eine randomisierte-kontrollierte Studie.</t>
  </si>
  <si>
    <t>ein randomisiertes Quasi-Experiment.</t>
  </si>
  <si>
    <t>eine Querschnittstudie.</t>
  </si>
  <si>
    <t>MC_188</t>
  </si>
  <si>
    <t>Was wird in Regressions-Diskontinuitäten-Analysen (RD) im Bereich der angewandten Gesundheitsökonometrie häufig als Schwellenwert verwendet?</t>
  </si>
  <si>
    <t>Alter</t>
  </si>
  <si>
    <t>Geschlecht</t>
  </si>
  <si>
    <t>Behandlungsart</t>
  </si>
  <si>
    <t>Instrumentvariable</t>
  </si>
  <si>
    <t>MC_189</t>
  </si>
  <si>
    <t>Welches Studiendesign ist besonders geeignet, wenn die Forschenden nicht ausreichend Kontrolle über die Gesundheitsmaßnahme haben, jedoch die möglichen Störfaktoren kennen, die die Wirkung der Maßnahme und damit das Therapieergebnis beeinflussen?</t>
  </si>
  <si>
    <t>Matching und Propensity-Score-Methode</t>
  </si>
  <si>
    <t>Regressions-Diskontinuitäten-Analyse (RD)</t>
  </si>
  <si>
    <t>Zeitreihen</t>
  </si>
  <si>
    <t>MC_190</t>
  </si>
  <si>
    <t>Die Instrumentvariable kann nur mit der abhängigen Variable verknüpft sein, wenn die unabhängige Variable als ... agiert.</t>
  </si>
  <si>
    <t>Vermittler</t>
  </si>
  <si>
    <t>Störvariable</t>
  </si>
  <si>
    <t>Drittvariable</t>
  </si>
  <si>
    <t>MC_191</t>
  </si>
  <si>
    <t>Welche Annahme in Bezug auf die Instrumentvariable kann nur sehr schwer überprüft werden?</t>
  </si>
  <si>
    <t>Die Instrumentvariable korreliert außer über die unabhängige Variable nicht mit der abhängigen Variable.</t>
  </si>
  <si>
    <t>Die Instrumentvariable korreliert unter anderem über die unabhängige Variable mit der abhängigen Variable.</t>
  </si>
  <si>
    <t>Die Instrumentvariable korreliert sowohl mit der abhängigen Variable als auch mit der unabhängigen Variable.</t>
  </si>
  <si>
    <t>Die Instrumentvariable korreliert weder mit der unabhängigen Variable noch mit der abhängigen Variable.</t>
  </si>
  <si>
    <t>MC_192</t>
  </si>
  <si>
    <r>
      <rPr>
        <sz val="10"/>
        <color theme="1"/>
        <rFont val="Calibri"/>
        <family val="2"/>
        <scheme val="minor"/>
      </rPr>
      <t xml:space="preserve">Welche der folgenden Auswahlmöglichkeiten ist </t>
    </r>
    <r>
      <rPr>
        <b/>
        <sz val="10"/>
        <color theme="1"/>
        <rFont val="Calibri"/>
        <family val="2"/>
        <scheme val="minor"/>
      </rPr>
      <t>keine</t>
    </r>
    <r>
      <rPr>
        <sz val="10"/>
        <color theme="1"/>
        <rFont val="Calibri"/>
        <family val="2"/>
        <scheme val="minor"/>
      </rPr>
      <t xml:space="preserve"> Beobachtungsstudie?</t>
    </r>
  </si>
  <si>
    <t>Kohortenstudie</t>
  </si>
  <si>
    <t>Querschnittstudie</t>
  </si>
  <si>
    <t>Ökologische Studie</t>
  </si>
  <si>
    <t>Quasi-Experiment</t>
  </si>
  <si>
    <t>MC_193</t>
  </si>
  <si>
    <t>Auf welches Studiendesign bezieht sich folgende Aussage: Das Therapieergebnis wurde bei allen Testpersonen zu verschiedenen Zeitpunkten (Zeitreihen) gemessen?</t>
  </si>
  <si>
    <t>Comparative Interrupted Time Series (CITS)</t>
  </si>
  <si>
    <t>Matching</t>
  </si>
  <si>
    <t>Propensity-Score-Methode</t>
  </si>
  <si>
    <r>
      <rPr>
        <sz val="10"/>
        <color theme="1"/>
        <rFont val="Calibri"/>
        <family val="2"/>
        <scheme val="minor"/>
      </rPr>
      <t xml:space="preserve">Level of difficulty 
leicht (easy)
mittel (middle)
schwer (hard)
</t>
    </r>
    <r>
      <rPr>
        <b/>
        <sz val="10"/>
        <color theme="1"/>
        <rFont val="Calibri"/>
        <family val="2"/>
        <scheme val="minor"/>
      </rPr>
      <t>Please use the German term!</t>
    </r>
  </si>
  <si>
    <t>Points</t>
  </si>
  <si>
    <t>Zeilen (automatisch)</t>
  </si>
  <si>
    <t>Sample solution</t>
  </si>
  <si>
    <t>Comments MV</t>
  </si>
  <si>
    <t>offen_001</t>
  </si>
  <si>
    <t>Geben Sie die Definition für den Begriff Sterberate an.</t>
  </si>
  <si>
    <r>
      <rPr>
        <sz val="10"/>
        <color theme="1"/>
        <rFont val="Calibri"/>
        <family val="2"/>
        <scheme val="minor"/>
      </rPr>
      <t xml:space="preserve">Die Sterberate beschreibt die Anzahl der an einer Krankheit </t>
    </r>
    <r>
      <rPr>
        <b/>
        <sz val="10"/>
        <color theme="1"/>
        <rFont val="Calibri"/>
        <family val="2"/>
        <scheme val="minor"/>
      </rPr>
      <t>(3 Punkte)</t>
    </r>
    <r>
      <rPr>
        <sz val="10"/>
        <color theme="1"/>
        <rFont val="Calibri"/>
        <family val="2"/>
        <scheme val="minor"/>
      </rPr>
      <t xml:space="preserve"> in einem bestimmten Zeitraum verstorbenen Personen bezogen auf die Gesamtbevölkerung.</t>
    </r>
    <r>
      <rPr>
        <sz val="10"/>
        <color rgb="FF000000"/>
        <rFont val="Calibri"/>
        <family val="2"/>
        <scheme val="minor"/>
      </rPr>
      <t xml:space="preserve"> </t>
    </r>
    <r>
      <rPr>
        <b/>
        <sz val="10"/>
        <color rgb="FF000000"/>
        <rFont val="Calibri"/>
        <family val="2"/>
        <scheme val="minor"/>
      </rPr>
      <t>(3 Punkte)</t>
    </r>
  </si>
  <si>
    <t>offen_002</t>
  </si>
  <si>
    <t>Führen Sie alle Ebenen der Prävention und die Versorgungsebenen des Gesundheitswesens an.</t>
  </si>
  <si>
    <r>
      <rPr>
        <sz val="10"/>
        <color rgb="FF000000"/>
        <rFont val="Calibri"/>
        <family val="2"/>
      </rPr>
      <t>Es gibt drei Ebenen der Prävention: Primärprävention, Sekundärprävention und Tertiärprävention.</t>
    </r>
    <r>
      <rPr>
        <sz val="10"/>
        <color rgb="FF000000"/>
        <rFont val="Calibri"/>
        <family val="2"/>
      </rPr>
      <t xml:space="preserve"> </t>
    </r>
    <r>
      <rPr>
        <b/>
        <sz val="10"/>
        <color rgb="FF000000"/>
        <rFont val="Calibri"/>
        <family val="2"/>
      </rPr>
      <t xml:space="preserve">(3 Punkte) </t>
    </r>
    <r>
      <rPr>
        <sz val="10"/>
        <color rgb="FF000000"/>
        <rFont val="Calibri"/>
        <family val="2"/>
      </rPr>
      <t xml:space="preserve">																														Die Versorgungsebenen des Gesundheitswesens beziehen sich üblicherweise auf die Bereitstellung von Gesundheitsleistungen und werden in vier Kategorien unterteilt: Primärversorgung, Sekundärversorgung, Tertiärversorgung und Quartärversorgung.</t>
    </r>
    <r>
      <rPr>
        <sz val="10"/>
        <color rgb="FF000000"/>
        <rFont val="Calibri"/>
        <family val="2"/>
      </rPr>
      <t xml:space="preserve"> </t>
    </r>
    <r>
      <rPr>
        <b/>
        <sz val="10"/>
        <color rgb="FF000000"/>
        <rFont val="Calibri"/>
        <family val="2"/>
      </rPr>
      <t>(3 Punkte)</t>
    </r>
  </si>
  <si>
    <t>offen_003</t>
  </si>
  <si>
    <t xml:space="preserve">Bitte erläutern Sie kurz die wichtigsten Merkmale des Grossman-Modells und beschreiben Sie, wie sich die Nachfrage nach Gesundheitsversorgung von der Nachfrage nach anderen Konsumgütern entsprechend diesem Modell unterscheidet. </t>
  </si>
  <si>
    <r>
      <rPr>
        <sz val="10"/>
        <color rgb="FF000000"/>
        <rFont val="Calibri"/>
        <family val="2"/>
      </rPr>
      <t>Gesundheit ist das, was Konsumierende wollen.</t>
    </r>
    <r>
      <rPr>
        <sz val="10"/>
        <color rgb="FF000000"/>
        <rFont val="Calibri"/>
        <family val="2"/>
      </rPr>
      <t xml:space="preserve"> </t>
    </r>
    <r>
      <rPr>
        <b/>
        <sz val="10"/>
        <color rgb="FF000000"/>
        <rFont val="Calibri"/>
        <family val="2"/>
      </rPr>
      <t>(3 Punkte)</t>
    </r>
    <r>
      <rPr>
        <sz val="10"/>
        <color rgb="FF000000"/>
        <rFont val="Calibri"/>
        <family val="2"/>
      </rPr>
      <t xml:space="preserve"> Um Gesundheit zu produzieren, sind Inputs in das Gesundheitswesen erforderlich.</t>
    </r>
    <r>
      <rPr>
        <sz val="10"/>
        <color rgb="FF000000"/>
        <rFont val="Calibri"/>
        <family val="2"/>
      </rPr>
      <t xml:space="preserve"> </t>
    </r>
    <r>
      <rPr>
        <b/>
        <sz val="10"/>
        <color rgb="FF000000"/>
        <rFont val="Calibri"/>
        <family val="2"/>
      </rPr>
      <t>(1,5 Punkte)</t>
    </r>
    <r>
      <rPr>
        <sz val="10"/>
        <color rgb="FF000000"/>
        <rFont val="Calibri"/>
        <family val="2"/>
      </rPr>
      <t xml:space="preserve">																									 	Individuen investieren Zeit in gesundheitsfördernde Maßnahmen und erwerben medizinische Inputs, um ihren Gesundheitszustand zu verbessern.</t>
    </r>
    <r>
      <rPr>
        <sz val="10"/>
        <color rgb="FF000000"/>
        <rFont val="Calibri"/>
        <family val="2"/>
      </rPr>
      <t xml:space="preserve"> </t>
    </r>
    <r>
      <rPr>
        <b/>
        <sz val="10"/>
        <color rgb="FF000000"/>
        <rFont val="Calibri"/>
        <family val="2"/>
      </rPr>
      <t>(3 Punkte)</t>
    </r>
    <r>
      <rPr>
        <sz val="10"/>
        <color rgb="FF000000"/>
        <rFont val="Calibri"/>
        <family val="2"/>
      </rPr>
      <t xml:space="preserve"> Die Konsumenten können Gesundheit nicht direkt am Markt kaufen.</t>
    </r>
    <r>
      <rPr>
        <sz val="10"/>
        <color rgb="FF000000"/>
        <rFont val="Calibri"/>
        <family val="2"/>
      </rPr>
      <t xml:space="preserve"> </t>
    </r>
    <r>
      <rPr>
        <b/>
        <sz val="10"/>
        <color rgb="FF000000"/>
        <rFont val="Calibri"/>
        <family val="2"/>
      </rPr>
      <t>(1,5 Punkte)</t>
    </r>
    <r>
      <rPr>
        <sz val="10"/>
        <color rgb="FF000000"/>
        <rFont val="Calibri"/>
        <family val="2"/>
      </rPr>
      <t xml:space="preserve"> 																										Gesundheit verliert nicht sofort an Wert, sie hat kein bestimmtes Ablaufdatum.</t>
    </r>
    <r>
      <rPr>
        <sz val="10"/>
        <color rgb="FF000000"/>
        <rFont val="Calibri"/>
        <family val="2"/>
      </rPr>
      <t xml:space="preserve"> </t>
    </r>
    <r>
      <rPr>
        <sz val="10"/>
        <color rgb="FF000000"/>
        <rFont val="Calibri"/>
        <family val="2"/>
      </rPr>
      <t>Gesundheit kann als Kapitalgut betrachtet werden.</t>
    </r>
    <r>
      <rPr>
        <sz val="10"/>
        <color rgb="FF000000"/>
        <rFont val="Calibri"/>
        <family val="2"/>
      </rPr>
      <t xml:space="preserve"> </t>
    </r>
    <r>
      <rPr>
        <b/>
        <sz val="10"/>
        <color rgb="FF000000"/>
        <rFont val="Calibri"/>
        <family val="2"/>
      </rPr>
      <t>(3 Punkte)</t>
    </r>
    <r>
      <rPr>
        <sz val="10"/>
        <color rgb="FF000000"/>
        <rFont val="Calibri"/>
        <family val="2"/>
      </rPr>
      <t xml:space="preserve"> 																										Gesundheit kann sowohl als Investitionsgut als auch Konsumgut betrachtet werden.</t>
    </r>
    <r>
      <rPr>
        <sz val="10"/>
        <color rgb="FF000000"/>
        <rFont val="Calibri"/>
        <family val="2"/>
      </rPr>
      <t xml:space="preserve"> </t>
    </r>
    <r>
      <rPr>
        <b/>
        <sz val="10"/>
        <color rgb="FF000000"/>
        <rFont val="Calibri"/>
        <family val="2"/>
      </rPr>
      <t>(3 Punkte)</t>
    </r>
    <r>
      <rPr>
        <sz val="10"/>
        <color rgb="FF000000"/>
        <rFont val="Calibri"/>
        <family val="2"/>
      </rPr>
      <t xml:space="preserve"> Die Menschen investieren in ihre Gesundheit, um die Anzahl der Tage zu erhöhen, an denen sie arbeitsfähig sind und ein zusätzlichen Einkommen erwirtschaften können.</t>
    </r>
    <r>
      <rPr>
        <sz val="10"/>
        <color rgb="FF000000"/>
        <rFont val="Calibri"/>
        <family val="2"/>
      </rPr>
      <t xml:space="preserve"> </t>
    </r>
    <r>
      <rPr>
        <sz val="10"/>
        <color rgb="FF000000"/>
        <rFont val="Calibri"/>
        <family val="2"/>
      </rPr>
      <t>Gesundheitsinvestitionen führen außerdem dazu, dass sich Menschen wohler fühlen.</t>
    </r>
    <r>
      <rPr>
        <sz val="10"/>
        <color rgb="FF000000"/>
        <rFont val="Calibri"/>
        <family val="2"/>
      </rPr>
      <t xml:space="preserve">
</t>
    </r>
    <r>
      <rPr>
        <b/>
        <sz val="10"/>
        <color rgb="FF000000"/>
        <rFont val="Calibri"/>
        <family val="2"/>
      </rPr>
      <t>(3 Punkte)</t>
    </r>
  </si>
  <si>
    <t>offen_004</t>
  </si>
  <si>
    <r>
      <rPr>
        <sz val="10"/>
        <color theme="1"/>
        <rFont val="Calibri"/>
        <family val="2"/>
        <scheme val="minor"/>
      </rPr>
      <t>Die Aussage, dass die Lebenserwartung in einem Land, das wenig Geld für Gesundheitsleistungen aufwendet, höher ist als in einem Land, das viel Geld in Gesundheitsleistungen investiert, wird kontrovers diskutiert.</t>
    </r>
    <r>
      <rPr>
        <sz val="10"/>
        <color theme="1"/>
        <rFont val="Calibri"/>
        <family val="2"/>
        <scheme val="minor"/>
      </rPr>
      <t xml:space="preserve"> </t>
    </r>
    <r>
      <rPr>
        <sz val="10"/>
        <color theme="1"/>
        <rFont val="Calibri"/>
        <family val="2"/>
        <scheme val="minor"/>
      </rPr>
      <t>Geben Sie drei mögliche Erklärungen für dieses Phänomen an.</t>
    </r>
  </si>
  <si>
    <r>
      <t xml:space="preserve">1) Es gibt viele mitwirkende Faktoren, die die Lebenserwartung beeinflussen und nicht im Bereich der Gesundheit angesiedelt sind </t>
    </r>
    <r>
      <rPr>
        <b/>
        <sz val="10"/>
        <color rgb="FF000000"/>
        <rFont val="Calibri"/>
        <family val="2"/>
      </rPr>
      <t>(3 Punkte)</t>
    </r>
    <r>
      <rPr>
        <sz val="10"/>
        <color rgb="FF000000"/>
        <rFont val="Calibri"/>
        <family val="2"/>
      </rPr>
      <t xml:space="preserve">, wie z. B. der Lebensstil und das Umfeld. 2) Die Lebenserwartung ist nur eine von vielen Kennzahlen im Gesundheitsbereich </t>
    </r>
    <r>
      <rPr>
        <b/>
        <sz val="10"/>
        <color rgb="FF000000"/>
        <rFont val="Calibri"/>
        <family val="2"/>
      </rPr>
      <t>(3 Punkte)</t>
    </r>
    <r>
      <rPr>
        <sz val="10"/>
        <color rgb="FF000000"/>
        <rFont val="Calibri"/>
        <family val="2"/>
      </rPr>
      <t>; eine höhere Lebenserwartung bedeutet nicht, dass der Gesundheitszustand der Bevölkerung besser ist.</t>
    </r>
    <r>
      <rPr>
        <sz val="10"/>
        <color rgb="FF000000"/>
        <rFont val="Calibri"/>
        <family val="2"/>
      </rPr>
      <t xml:space="preserve"> </t>
    </r>
    <r>
      <rPr>
        <b/>
        <sz val="10"/>
        <color rgb="FF000000"/>
        <rFont val="Calibri"/>
        <family val="2"/>
      </rPr>
      <t>(3 Punkte)</t>
    </r>
    <r>
      <rPr>
        <sz val="10"/>
        <color rgb="FF000000"/>
        <rFont val="Calibri"/>
        <family val="2"/>
      </rPr>
      <t xml:space="preserve"> Länder verfügen über unterschiedliche Gesundheitssysteme </t>
    </r>
    <r>
      <rPr>
        <b/>
        <sz val="10"/>
        <color rgb="FF000000"/>
        <rFont val="Calibri"/>
        <family val="2"/>
      </rPr>
      <t>(3 Punkte)</t>
    </r>
    <r>
      <rPr>
        <sz val="10"/>
        <color rgb="FF000000"/>
        <rFont val="Calibri"/>
        <family val="2"/>
      </rPr>
      <t xml:space="preserve"> und Kostenträgermodelle </t>
    </r>
    <r>
      <rPr>
        <b/>
        <sz val="10"/>
        <color rgb="FF000000"/>
        <rFont val="Calibri"/>
        <family val="2"/>
      </rPr>
      <t>(3 Punkte)</t>
    </r>
    <r>
      <rPr>
        <sz val="10"/>
        <color rgb="FF000000"/>
        <rFont val="Calibri"/>
        <family val="2"/>
      </rPr>
      <t>.</t>
    </r>
    <r>
      <rPr>
        <sz val="10"/>
        <color rgb="FF000000"/>
        <rFont val="Calibri"/>
        <family val="2"/>
      </rPr>
      <t xml:space="preserve">
</t>
    </r>
  </si>
  <si>
    <t>offen_005</t>
  </si>
  <si>
    <t xml:space="preserve">Nennen Sie die vier wesentlichen Faktoren, die die Nachfrage nach einem Gut beeinflussen. </t>
  </si>
  <si>
    <r>
      <rPr>
        <sz val="10"/>
        <color rgb="FF000000"/>
        <rFont val="Calibri"/>
        <family val="2"/>
      </rPr>
      <t>1.</t>
    </r>
    <r>
      <rPr>
        <sz val="10"/>
        <color rgb="FF000000"/>
        <rFont val="Calibri"/>
        <family val="2"/>
      </rPr>
      <t xml:space="preserve"> </t>
    </r>
    <r>
      <rPr>
        <sz val="10"/>
        <color rgb="FF000000"/>
        <rFont val="Calibri"/>
        <family val="2"/>
      </rPr>
      <t>Der Preis des Guts																										 	2.</t>
    </r>
    <r>
      <rPr>
        <sz val="10"/>
        <color rgb="FF000000"/>
        <rFont val="Calibri"/>
        <family val="2"/>
      </rPr>
      <t xml:space="preserve"> </t>
    </r>
    <r>
      <rPr>
        <sz val="10"/>
        <color rgb="FF000000"/>
        <rFont val="Calibri"/>
        <family val="2"/>
      </rPr>
      <t>Der Preis und die Verfügbarkeit von alternativen Gütern											 3.</t>
    </r>
    <r>
      <rPr>
        <sz val="10"/>
        <color rgb="FF000000"/>
        <rFont val="Calibri"/>
        <family val="2"/>
      </rPr>
      <t xml:space="preserve"> </t>
    </r>
    <r>
      <rPr>
        <sz val="10"/>
        <color rgb="FF000000"/>
        <rFont val="Calibri"/>
        <family val="2"/>
      </rPr>
      <t>Der Preis und die Verfügbarkeit von Komplementärgütern										  4.</t>
    </r>
    <r>
      <rPr>
        <sz val="10"/>
        <color rgb="FF000000"/>
        <rFont val="Calibri"/>
        <family val="2"/>
      </rPr>
      <t xml:space="preserve"> </t>
    </r>
    <r>
      <rPr>
        <sz val="10"/>
        <color rgb="FF000000"/>
        <rFont val="Calibri"/>
        <family val="2"/>
      </rPr>
      <t xml:space="preserve">Das Einkommen der Konsumierenden																			</t>
    </r>
    <r>
      <rPr>
        <b/>
        <sz val="10"/>
        <color rgb="FF000000"/>
        <rFont val="Calibri"/>
        <family val="2"/>
      </rPr>
      <t>(1,5 Punkte für jede Antwort)</t>
    </r>
  </si>
  <si>
    <t>offen_006</t>
  </si>
  <si>
    <t>Nennen Sie die drei wichtigsten Inputfaktoren des Gesundheitswesens.</t>
  </si>
  <si>
    <t>offen_007</t>
  </si>
  <si>
    <t>Nennen Sie drei im World Health Report 2000 angeführte Strategien, um ein nachhaltiges Gleichgewicht zwischen den Ressourcen des Gesundheitswesens herzustellen.</t>
  </si>
  <si>
    <t>offen_008</t>
  </si>
  <si>
    <r>
      <t>Die kurzfristige Kostenfunktion bezieht sich auf den Zeitraum, in dem das Krankenhaus den Fixkosten, d. h. den konstant bleibenden Inputfaktoren, Rechnung tragen muss (</t>
    </r>
    <r>
      <rPr>
        <b/>
        <sz val="10"/>
        <color theme="1"/>
        <rFont val="Calibri"/>
        <family val="2"/>
        <scheme val="minor"/>
      </rPr>
      <t>3 Punkte)</t>
    </r>
    <r>
      <rPr>
        <sz val="10"/>
        <color theme="1"/>
        <rFont val="Calibri"/>
        <family val="2"/>
        <scheme val="minor"/>
      </rPr>
      <t>.</t>
    </r>
    <r>
      <rPr>
        <sz val="10"/>
        <color theme="1"/>
        <rFont val="Calibri"/>
        <family val="2"/>
        <scheme val="minor"/>
      </rPr>
      <t xml:space="preserve"> 
</t>
    </r>
    <r>
      <rPr>
        <sz val="10"/>
        <color theme="1"/>
        <rFont val="Calibri"/>
        <family val="2"/>
        <scheme val="minor"/>
      </rPr>
      <t>Die langfristige Kostenfunktion findet wiederum Einsatz, wenn die Fixkosten des Krankenhauses abgedeckt sind und die Ausgaben sich ausschließlich aufgrund von gestiegenen Produktionsmengen erhöhen.</t>
    </r>
    <r>
      <rPr>
        <sz val="10"/>
        <color theme="1"/>
        <rFont val="Calibri"/>
        <family val="2"/>
        <scheme val="minor"/>
      </rPr>
      <t xml:space="preserve"> </t>
    </r>
    <r>
      <rPr>
        <b/>
        <sz val="10"/>
        <color theme="1"/>
        <rFont val="Calibri"/>
        <family val="2"/>
        <scheme val="minor"/>
      </rPr>
      <t>(3 Punkte)</t>
    </r>
  </si>
  <si>
    <t>offen_009</t>
  </si>
  <si>
    <t>Unterscheiden Sie mithilfe der Isoquantenkurve und der Isokostengerade zwischen der technischen und der ökonomischen Effizienz.</t>
  </si>
  <si>
    <t>offen_010</t>
  </si>
  <si>
    <t>Pauly und Satterthwaite (1981) sind, obwohl es nicht logisch erscheint, der Meinung, dass ein Zuwachs an Mediziner:innen höhere Preise für medizinische Leistungen nach sich ziehen würde. Bitte begründen Sie diese Schlussfolgerung der Autoren.</t>
  </si>
  <si>
    <r>
      <rPr>
        <sz val="10"/>
        <color rgb="FF000000"/>
        <rFont val="Calibri"/>
        <family val="2"/>
      </rPr>
      <t xml:space="preserve">Es kann als gegeben angenommen werden, dass sich eine durchschnittliche konsumierende Person (Patient:in) bei anderen Konsumierenden über deren Erfahrungen mit Leistungserbringenden (Mediziner:in) informiert </t>
    </r>
    <r>
      <rPr>
        <b/>
        <sz val="10"/>
        <color rgb="FF000000"/>
        <rFont val="Calibri"/>
        <family val="2"/>
      </rPr>
      <t>(3 Punkte)</t>
    </r>
    <r>
      <rPr>
        <sz val="10"/>
        <color rgb="FF000000"/>
        <rFont val="Calibri"/>
        <family val="2"/>
      </rPr>
      <t>.</t>
    </r>
    <r>
      <rPr>
        <b/>
        <sz val="10"/>
        <color rgb="FF000000"/>
        <rFont val="Calibri"/>
        <family val="2"/>
      </rPr>
      <t xml:space="preserve"> </t>
    </r>
    <r>
      <rPr>
        <b/>
        <sz val="10"/>
        <color theme="1"/>
        <rFont val="Calibri"/>
        <family val="2"/>
      </rPr>
      <t>Wenn nun also</t>
    </r>
    <r>
      <rPr>
        <sz val="10"/>
        <color theme="1"/>
        <rFont val="Calibri"/>
        <family val="2"/>
      </rPr>
      <t xml:space="preserve"> die Zahl der Mediziner:innen zunimmt, nimmt die durchschnittliche Zahl der Patient:innen (Personen, die Informationen verbreiten), die einen Leistungserbringenden aufsuchen, ab </t>
    </r>
    <r>
      <rPr>
        <b/>
        <sz val="10"/>
        <color theme="1"/>
        <rFont val="Calibri"/>
        <family val="2"/>
      </rPr>
      <t>(3 Punkte)</t>
    </r>
    <r>
      <rPr>
        <sz val="10"/>
        <color theme="1"/>
        <rFont val="Calibri"/>
        <family val="2"/>
      </rPr>
      <t>.</t>
    </r>
    <r>
      <rPr>
        <b/>
        <sz val="10"/>
        <color theme="1"/>
        <rFont val="Calibri"/>
        <family val="2"/>
      </rPr>
      <t xml:space="preserve"> </t>
    </r>
    <r>
      <rPr>
        <b/>
        <sz val="10"/>
        <color theme="1"/>
        <rFont val="Calibri"/>
        <family val="2"/>
      </rPr>
      <t>Gleichzeitig wird dadurch</t>
    </r>
    <r>
      <rPr>
        <sz val="10"/>
        <color theme="1"/>
        <rFont val="Calibri"/>
        <family val="2"/>
      </rPr>
      <t xml:space="preserve"> auch die der Öffentlichkeit zur Verfügung stehende Informationsmenge reduziert </t>
    </r>
    <r>
      <rPr>
        <b/>
        <sz val="10"/>
        <color theme="1"/>
        <rFont val="Calibri"/>
        <family val="2"/>
      </rPr>
      <t>(3 Punkte)</t>
    </r>
    <r>
      <rPr>
        <sz val="10"/>
        <color theme="1"/>
        <rFont val="Calibri"/>
        <family val="2"/>
      </rPr>
      <t>.</t>
    </r>
    <r>
      <rPr>
        <b/>
        <sz val="10"/>
        <color theme="1"/>
        <rFont val="Calibri"/>
        <family val="2"/>
      </rPr>
      <t xml:space="preserve"> </t>
    </r>
    <r>
      <rPr>
        <b/>
        <sz val="10"/>
        <color rgb="FF000000"/>
        <rFont val="Calibri"/>
        <family val="2"/>
      </rPr>
      <t xml:space="preserve">
</t>
    </r>
    <r>
      <rPr>
        <sz val="10"/>
        <color rgb="FF000000"/>
        <rFont val="Calibri"/>
        <family val="2"/>
      </rPr>
      <t>Die Fähigkeit der Konsumierenden, auf Preise und andere leistungsbezogene Aspekte zu reagieren, wird durch ihr Wissen – bzw. die vorhandenen Informationen – über die verfügbaren Optionen bestimmt.</t>
    </r>
    <r>
      <rPr>
        <sz val="10"/>
        <color rgb="FF000000"/>
        <rFont val="Calibri"/>
        <family val="2"/>
      </rPr>
      <t xml:space="preserve"> </t>
    </r>
    <r>
      <rPr>
        <b/>
        <sz val="10"/>
        <color rgb="FF000000"/>
        <rFont val="Calibri"/>
        <family val="2"/>
      </rPr>
      <t xml:space="preserve">(3 Punkte)	</t>
    </r>
    <r>
      <rPr>
        <sz val="10"/>
        <color rgb="FF000000"/>
        <rFont val="Calibri"/>
        <family val="2"/>
      </rPr>
      <t xml:space="preserve">																								Unzureichendes Wissen führt zu einer schwächeren Preiselastizität der Nachfrage und folglich zu einem Anstieg des Gleichgewichtspreises </t>
    </r>
    <r>
      <rPr>
        <b/>
        <sz val="10"/>
        <color rgb="FF000000"/>
        <rFont val="Calibri"/>
        <family val="2"/>
      </rPr>
      <t>(3 Punkte)</t>
    </r>
    <r>
      <rPr>
        <sz val="10"/>
        <color rgb="FF000000"/>
        <rFont val="Calibri"/>
        <family val="2"/>
      </rPr>
      <t>.</t>
    </r>
    <r>
      <rPr>
        <sz val="10"/>
        <color rgb="FF000000"/>
        <rFont val="Calibri"/>
        <family val="2"/>
      </rPr>
      <t xml:space="preserve"> 
</t>
    </r>
    <r>
      <rPr>
        <sz val="10"/>
        <color rgb="FF000000"/>
        <rFont val="Calibri"/>
        <family val="2"/>
      </rPr>
      <t xml:space="preserve">In der Wirtschaftslehre kann ein Mangel an Informationen einem Unternehmen mehr Marktmacht verleihen. Dieser Umstand erlaubt es einem solchen Unternehmen wiederum, die Preise zu steigern </t>
    </r>
    <r>
      <rPr>
        <b/>
        <sz val="10"/>
        <color rgb="FF000000"/>
        <rFont val="Calibri"/>
        <family val="2"/>
      </rPr>
      <t>(3 Punkte)</t>
    </r>
    <r>
      <rPr>
        <sz val="10"/>
        <color rgb="FF000000"/>
        <rFont val="Calibri"/>
        <family val="2"/>
      </rPr>
      <t>.</t>
    </r>
  </si>
  <si>
    <t>offen_011</t>
  </si>
  <si>
    <t>Führen Sie drei Gründe an, die der Behauptung von Pauly und Satterthwaite (1981), dass „ein Zuwachs an Mediziner:innen höhere Preise für medizinische Leistungen nach sich ziehen würde“, widersprechen.</t>
  </si>
  <si>
    <t>offen_012</t>
  </si>
  <si>
    <t>Beschreiben Sie zwei Ansichten, die Mediziner:innen in Bezug auf die Behandlung ihrer Patient:innen vertreten.</t>
  </si>
  <si>
    <r>
      <rPr>
        <sz val="10"/>
        <color rgb="FF000000"/>
        <rFont val="Calibri"/>
        <family val="2"/>
      </rPr>
      <t xml:space="preserve">Manche Mediziner:innen sind der Meinung, dass es ihnen obliegt, den Patient:innen eine medizinische Behandlung zu verordnen </t>
    </r>
    <r>
      <rPr>
        <b/>
        <sz val="10"/>
        <color rgb="FF000000"/>
        <rFont val="Calibri"/>
        <family val="2"/>
      </rPr>
      <t>(3 Punkte)</t>
    </r>
    <r>
      <rPr>
        <sz val="10"/>
        <color rgb="FF000000"/>
        <rFont val="Calibri"/>
        <family val="2"/>
      </rPr>
      <t>. Andere argumentieren, dass sie lediglich dafür verantwortlich sind, Patient:innen Informationen zur Verfügung zu stellen, damit diese selbst Entscheidungen treffen können.</t>
    </r>
    <r>
      <rPr>
        <sz val="10"/>
        <color rgb="FF000000"/>
        <rFont val="Calibri"/>
        <family val="2"/>
      </rPr>
      <t xml:space="preserve"> </t>
    </r>
    <r>
      <rPr>
        <b/>
        <sz val="10"/>
        <color rgb="FF000000"/>
        <rFont val="Calibri"/>
        <family val="2"/>
      </rPr>
      <t>(3 Punkte)</t>
    </r>
  </si>
  <si>
    <t>offen_013</t>
  </si>
  <si>
    <t>Inwiefern unterscheiden sich die Begriffe Informationsasymmetrie und unvollkommene Informationen?</t>
  </si>
  <si>
    <r>
      <rPr>
        <sz val="10"/>
        <color rgb="FF000000"/>
        <rFont val="Calibri"/>
        <family val="2"/>
      </rPr>
      <t>Informationsasymmetrie:</t>
    </r>
    <r>
      <rPr>
        <sz val="10"/>
        <color rgb="FF000000"/>
        <rFont val="Calibri"/>
        <family val="2"/>
      </rPr>
      <t xml:space="preserve"> </t>
    </r>
    <r>
      <rPr>
        <sz val="10"/>
        <color rgb="FF000000"/>
        <rFont val="Calibri"/>
        <family val="2"/>
      </rPr>
      <t>Bezieht sich auf die ungleiche Verteilung von Wissen zwischen zwei Gruppen (z. B. Krankenversicherung und die versicherten Personen)</t>
    </r>
    <r>
      <rPr>
        <sz val="10"/>
        <color rgb="FF000000"/>
        <rFont val="Calibri"/>
        <family val="2"/>
      </rPr>
      <t>.</t>
    </r>
    <r>
      <rPr>
        <sz val="10"/>
        <color rgb="FF000000"/>
        <rFont val="Calibri"/>
        <family val="2"/>
      </rPr>
      <t xml:space="preserve"> </t>
    </r>
    <r>
      <rPr>
        <b/>
        <sz val="10"/>
        <color rgb="FF000000"/>
        <rFont val="Calibri"/>
        <family val="2"/>
      </rPr>
      <t xml:space="preserve">(3 Punkte)		</t>
    </r>
    <r>
      <rPr>
        <sz val="10"/>
        <color rgb="FF000000"/>
        <rFont val="Calibri"/>
        <family val="2"/>
      </rPr>
      <t xml:space="preserve">																												Der Begriff der unvollkommenen Informationen umfasst neben der Informationsasymmetrie auch unvollständige Informationen. In diesem Fall haben beide Gruppen nur begrenztes Wissen zur Verfügung. </t>
    </r>
    <r>
      <rPr>
        <sz val="10"/>
        <color rgb="FF000000"/>
        <rFont val="Calibri"/>
        <family val="2"/>
      </rPr>
      <t xml:space="preserve"> </t>
    </r>
    <r>
      <rPr>
        <b/>
        <sz val="10"/>
        <color rgb="FF000000"/>
        <rFont val="Calibri"/>
        <family val="2"/>
      </rPr>
      <t>(3 Punkte)</t>
    </r>
  </si>
  <si>
    <t>offen_014</t>
  </si>
  <si>
    <t>Führen Sie ein Beispiel für ein Vertretungsverhältnis an, das im Gesundheitswesen eine Rolle spielt, und beschreiben Sie, welchen Nachteil ein solches Verhältnis bergen kann.</t>
  </si>
  <si>
    <r>
      <rPr>
        <sz val="10"/>
        <color rgb="FF000000"/>
        <rFont val="Calibri"/>
        <family val="2"/>
      </rPr>
      <t xml:space="preserve">Ein Beispiel für ein Vertretungsverhältnis im Gesundheitswesen ist die Beziehung zwischen Patient:in (der „Prinzipal“) und Mediziner:in (der „Agent“) </t>
    </r>
    <r>
      <rPr>
        <b/>
        <sz val="10"/>
        <color rgb="FF000000"/>
        <rFont val="Calibri"/>
        <family val="2"/>
      </rPr>
      <t>(1,5 Punkte)</t>
    </r>
    <r>
      <rPr>
        <sz val="10"/>
        <color rgb="FF000000"/>
        <rFont val="Calibri"/>
        <family val="2"/>
      </rPr>
      <t>.</t>
    </r>
    <r>
      <rPr>
        <b/>
        <sz val="10"/>
        <color rgb="FF000000"/>
        <rFont val="Calibri"/>
        <family val="2"/>
      </rPr>
      <t xml:space="preserve"> 
</t>
    </r>
    <r>
      <rPr>
        <sz val="10"/>
        <color rgb="FF000000"/>
        <rFont val="Calibri"/>
        <family val="2"/>
      </rPr>
      <t xml:space="preserve">Bei dieser Form des Vertretungsverhältnisses wird in der Regel angenommen, dass die Mediziner:innen im Hinblick auf Krankheiten und entsprechende Behandlungsmöglichkeiten vollumfänglich informiert sind, während die betroffenen Patient:innen nur begrenzt über relevante Informationen verfügen </t>
    </r>
    <r>
      <rPr>
        <b/>
        <sz val="10"/>
        <color rgb="FF000000"/>
        <rFont val="Calibri"/>
        <family val="2"/>
      </rPr>
      <t>(1,5 Punkte)</t>
    </r>
    <r>
      <rPr>
        <sz val="10"/>
        <color rgb="FF000000"/>
        <rFont val="Calibri"/>
        <family val="2"/>
      </rPr>
      <t>.</t>
    </r>
    <r>
      <rPr>
        <sz val="10"/>
        <color rgb="FF000000"/>
        <rFont val="Calibri"/>
        <family val="2"/>
      </rPr>
      <t xml:space="preserve"> </t>
    </r>
    <r>
      <rPr>
        <sz val="10"/>
        <color rgb="FF000000"/>
        <rFont val="Calibri"/>
        <family val="2"/>
      </rPr>
      <t>Da Mediziner:innen auch gewinnorientiert arbeiten, besteht die Gefahr, dass unnötige medizinische Behandlungen angeordnet werden bzw. dass es zu einer Ausweitung der Leistungen durch die Ärzteschaft kommt (angebotsinduzierte Nachfrage)</t>
    </r>
    <r>
      <rPr>
        <b/>
        <sz val="10"/>
        <color rgb="FF000000"/>
        <rFont val="Calibri"/>
        <family val="2"/>
      </rPr>
      <t xml:space="preserve"> (3 Punkte)</t>
    </r>
    <r>
      <rPr>
        <sz val="10"/>
        <color rgb="FF000000"/>
        <rFont val="Calibri"/>
        <family val="2"/>
      </rPr>
      <t>.</t>
    </r>
    <r>
      <rPr>
        <sz val="10"/>
        <color rgb="FF000000"/>
        <rFont val="Calibri"/>
        <family val="2"/>
      </rPr>
      <t xml:space="preserve"> </t>
    </r>
    <r>
      <rPr>
        <b/>
        <sz val="10"/>
        <color rgb="FF000000"/>
        <rFont val="Calibri"/>
        <family val="2"/>
      </rPr>
      <t>(Alternative Antworten sind zulässig)</t>
    </r>
  </si>
  <si>
    <t>offen_015</t>
  </si>
  <si>
    <t xml:space="preserve">Beschreiben Sie, wie mithilfe der Herdenimmunität eine Pandemie, wie z. B. COVID-19, bewältigt werden kann. </t>
  </si>
  <si>
    <r>
      <rPr>
        <sz val="10"/>
        <color theme="1"/>
        <rFont val="Calibri"/>
        <family val="2"/>
      </rPr>
      <t xml:space="preserve">Die Herdenimmunität ist der indirekte Schutz vor einer Infektionskrankheit, der in einer Population aufgrund einer Impfung oder einer durchgemachten Infektion entsteht </t>
    </r>
    <r>
      <rPr>
        <b/>
        <sz val="10"/>
        <color theme="1"/>
        <rFont val="Calibri"/>
        <family val="2"/>
      </rPr>
      <t>(3 Punkte)</t>
    </r>
    <r>
      <rPr>
        <sz val="10"/>
        <color theme="1"/>
        <rFont val="Calibri"/>
        <family val="2"/>
      </rPr>
      <t>.</t>
    </r>
    <r>
      <rPr>
        <b/>
        <sz val="10"/>
        <color theme="1"/>
        <rFont val="Calibri"/>
        <family val="2"/>
      </rPr>
      <t xml:space="preserve"> </t>
    </r>
    <r>
      <rPr>
        <sz val="10"/>
        <color theme="1"/>
        <rFont val="Calibri"/>
        <family val="2"/>
      </rPr>
      <t xml:space="preserve">Dies setzt voraus, dass ein Großteil der Bevölkerung einen Immunschutz aufgebaut hat (der Anteil hängt vom Reproduktionsfaktor/Ausbreitungsfähigkeit des Virus ab) </t>
    </r>
    <r>
      <rPr>
        <b/>
        <sz val="10"/>
        <color theme="1"/>
        <rFont val="Calibri"/>
        <family val="2"/>
      </rPr>
      <t>(3 Punkte)</t>
    </r>
    <r>
      <rPr>
        <sz val="10"/>
        <color theme="1"/>
        <rFont val="Calibri"/>
        <family val="2"/>
      </rPr>
      <t>.</t>
    </r>
    <r>
      <rPr>
        <b/>
        <sz val="10"/>
        <color theme="1"/>
        <rFont val="Calibri"/>
        <family val="2"/>
      </rPr>
      <t xml:space="preserve"> 
</t>
    </r>
    <r>
      <rPr>
        <sz val="10"/>
        <color theme="1"/>
        <rFont val="Calibri"/>
        <family val="2"/>
      </rPr>
      <t xml:space="preserve">Zur Erlangung einer effektiven Herdenimmunität muss es den Gesundheitsbehörden gelingen, in der Bevölkerung eine gewisse Durchimpfungsrate zu erreichen </t>
    </r>
    <r>
      <rPr>
        <b/>
        <sz val="10"/>
        <color theme="1"/>
        <rFont val="Calibri"/>
        <family val="2"/>
      </rPr>
      <t>(3 Punkte)</t>
    </r>
    <r>
      <rPr>
        <sz val="10"/>
        <color theme="1"/>
        <rFont val="Calibri"/>
        <family val="2"/>
      </rPr>
      <t>.</t>
    </r>
    <r>
      <rPr>
        <sz val="10"/>
        <color theme="1"/>
        <rFont val="Calibri"/>
        <family val="2"/>
      </rPr>
      <t xml:space="preserve"> </t>
    </r>
    <r>
      <rPr>
        <sz val="10"/>
        <color theme="1"/>
        <rFont val="Calibri"/>
        <family val="2"/>
      </rPr>
      <t>Um eine Pandemie einzudämmen, ist im Allgemeinen die Impfung das Mittel der Wahl. Es empfiehlt sich nicht, die Bevölkerung dem Virus, das die Krankheit verursacht, auszusetzen.</t>
    </r>
    <r>
      <rPr>
        <sz val="10"/>
        <color theme="1"/>
        <rFont val="Calibri"/>
        <family val="2"/>
      </rPr>
      <t xml:space="preserve"> </t>
    </r>
    <r>
      <rPr>
        <b/>
        <sz val="10"/>
        <color theme="1"/>
        <rFont val="Calibri"/>
        <family val="2"/>
      </rPr>
      <t>(3 Punkte)</t>
    </r>
    <r>
      <rPr>
        <sz val="10"/>
        <color theme="1"/>
        <rFont val="Calibri"/>
        <family val="2"/>
      </rPr>
      <t xml:space="preserve"> Um für COVID-19 die Herdenimmunität zu erreichen, ist eine hohe Impfquote unerlässlich. Dadurch wird die Menge des Virus reduziert, die in der Bevölkerung zirkulieren kann.</t>
    </r>
    <r>
      <rPr>
        <sz val="10"/>
        <color theme="1"/>
        <rFont val="Calibri"/>
        <family val="2"/>
      </rPr>
      <t xml:space="preserve"> </t>
    </r>
    <r>
      <rPr>
        <b/>
        <sz val="10"/>
        <color theme="1"/>
        <rFont val="Calibri"/>
        <family val="2"/>
      </rPr>
      <t xml:space="preserve">(3 Punkte)	</t>
    </r>
    <r>
      <rPr>
        <sz val="10"/>
        <color theme="1"/>
        <rFont val="Calibri"/>
        <family val="2"/>
      </rPr>
      <t xml:space="preserve">																													Das Erreichen der Herdenimmunität ist aus verschiedenen Gründen sinnvoll. </t>
    </r>
    <r>
      <rPr>
        <sz val="10"/>
        <color theme="1"/>
        <rFont val="Calibri"/>
        <family val="2"/>
      </rPr>
      <t xml:space="preserve"> </t>
    </r>
    <r>
      <rPr>
        <sz val="10"/>
        <color theme="1"/>
        <rFont val="Calibri"/>
        <family val="2"/>
      </rPr>
      <t>So soll sie vor allem vulnerable Personen, die für eine Impfung nicht in Frage kommen (z. B. weil die Impfung aufgrund gesundheitlicher Probleme Nebenwirkungen oder Allergien hervorrufen könnte), vor der Krankheit schützen.</t>
    </r>
    <r>
      <rPr>
        <sz val="10"/>
        <color theme="1"/>
        <rFont val="Calibri"/>
        <family val="2"/>
      </rPr>
      <t xml:space="preserve"> </t>
    </r>
    <r>
      <rPr>
        <b/>
        <sz val="10"/>
        <color theme="1"/>
        <rFont val="Calibri"/>
        <family val="2"/>
      </rPr>
      <t>(3 Punkte)</t>
    </r>
    <r>
      <rPr>
        <b/>
        <sz val="10"/>
        <color rgb="FF000000"/>
        <rFont val="Calibri"/>
        <family val="2"/>
      </rPr>
      <t xml:space="preserve">
</t>
    </r>
  </si>
  <si>
    <t>offen_016</t>
  </si>
  <si>
    <t xml:space="preserve">Beschreiben Sie entsprechend der folgenden Abbildung die externen Effekte zweier Individuen in Bezug auf die Gesundheitsversorgung. </t>
  </si>
  <si>
    <r>
      <rPr>
        <sz val="10"/>
        <color rgb="FF000000"/>
        <rFont val="Calibri"/>
        <family val="2"/>
      </rPr>
      <t xml:space="preserve">Der für Individuum I generierte Nutzen hängt nicht nur von dessen eigenen sozialen Beziehungen (SR) </t>
    </r>
    <r>
      <rPr>
        <b/>
        <sz val="10"/>
        <color rgb="FF000000"/>
        <rFont val="Calibri"/>
        <family val="2"/>
      </rPr>
      <t>(2 Punkte)</t>
    </r>
    <r>
      <rPr>
        <sz val="10"/>
        <color rgb="FF000000"/>
        <rFont val="Calibri"/>
        <family val="2"/>
      </rPr>
      <t xml:space="preserve">, Konsum (C) </t>
    </r>
    <r>
      <rPr>
        <b/>
        <sz val="10"/>
        <color rgb="FF000000"/>
        <rFont val="Calibri"/>
        <family val="2"/>
      </rPr>
      <t>(2 Punkte)</t>
    </r>
    <r>
      <rPr>
        <sz val="10"/>
        <color rgb="FF000000"/>
        <rFont val="Calibri"/>
        <family val="2"/>
      </rPr>
      <t xml:space="preserve"> und Gesundheitszustand (H) </t>
    </r>
    <r>
      <rPr>
        <b/>
        <sz val="10"/>
        <color rgb="FF000000"/>
        <rFont val="Calibri"/>
        <family val="2"/>
      </rPr>
      <t>(2 Punkte)</t>
    </r>
    <r>
      <rPr>
        <sz val="10"/>
        <color rgb="FF000000"/>
        <rFont val="Calibri"/>
        <family val="2"/>
      </rPr>
      <t xml:space="preserve"> ab, sondern auch von vier losen Verknüpfungen, die es mit Individuum II verbinden: i) Ansteckungsgefahr HI (HII) </t>
    </r>
    <r>
      <rPr>
        <b/>
        <sz val="10"/>
        <color rgb="FF000000"/>
        <rFont val="Calibri"/>
        <family val="2"/>
      </rPr>
      <t>(3 Punkte)</t>
    </r>
    <r>
      <rPr>
        <sz val="10"/>
        <color rgb="FF000000"/>
        <rFont val="Calibri"/>
        <family val="2"/>
      </rPr>
      <t xml:space="preserve">, ii) wirtschaftlicher Beitrag von Individuum II, G (HII), </t>
    </r>
    <r>
      <rPr>
        <b/>
        <sz val="10"/>
        <color rgb="FF000000"/>
        <rFont val="Calibri"/>
        <family val="2"/>
      </rPr>
      <t>(3 Punkte)</t>
    </r>
    <r>
      <rPr>
        <sz val="10"/>
        <color rgb="FF000000"/>
        <rFont val="Calibri"/>
        <family val="2"/>
      </rPr>
      <t xml:space="preserve"> iii) paternalistischer Altruismus (Sorge um die Gesundheit) HII </t>
    </r>
    <r>
      <rPr>
        <b/>
        <sz val="10"/>
        <color rgb="FF000000"/>
        <rFont val="Calibri"/>
        <family val="2"/>
      </rPr>
      <t>(3 Punkte)</t>
    </r>
    <r>
      <rPr>
        <sz val="10"/>
        <color rgb="FF000000"/>
        <rFont val="Calibri"/>
        <family val="2"/>
      </rPr>
      <t xml:space="preserve"> und iv) allgemeiner Altruismus (Sorge um das allgemeine Wohlbefinden) UII.</t>
    </r>
    <r>
      <rPr>
        <sz val="10"/>
        <color rgb="FF000000"/>
        <rFont val="Calibri"/>
        <family val="2"/>
      </rPr>
      <t xml:space="preserve"> </t>
    </r>
    <r>
      <rPr>
        <b/>
        <sz val="10"/>
        <color rgb="FF000000"/>
        <rFont val="Calibri"/>
        <family val="2"/>
      </rPr>
      <t>(3 Punkte)</t>
    </r>
  </si>
  <si>
    <t>ja</t>
  </si>
  <si>
    <t xml:space="preserve">Duy Pham (2022), nach Olsen (2017)
Also add source of the picture here
first name last name year
</t>
  </si>
  <si>
    <t>The image is the diagram entitled "Externalities among two individuals", p. 38/39 of the document "20220802_DLMIHMHE01_Satz"</t>
  </si>
  <si>
    <t>offen_017</t>
  </si>
  <si>
    <t xml:space="preserve">Beschreiben Sie zwei Merkmale öffentlicher Güter und führen Sie zwei Beispiele von Dienstleistungen im Gesundheitswesen an, die üblicherweise den öffentlichen Gütern zugeordnet werden. </t>
  </si>
  <si>
    <t>offen_018</t>
  </si>
  <si>
    <t>Nennen Sie drei Gründe, warum es kleinen Unternehmen schwer fällt, am Gesundheitsmarkt zu bestehen, und erläutern Sie diese kurz.</t>
  </si>
  <si>
    <t>offen_019</t>
  </si>
  <si>
    <t>Definieren Sie Gesundheit als Konsumgut und als Investitionsgut.</t>
  </si>
  <si>
    <r>
      <rPr>
        <sz val="10"/>
        <color rgb="FF000000"/>
        <rFont val="Calibri"/>
        <family val="2"/>
      </rPr>
      <t>Konsumgut: Die Menschen konsumieren Gesundheitsleistungen, um sich wohler zu fühlen.</t>
    </r>
    <r>
      <rPr>
        <sz val="10"/>
        <color rgb="FF000000"/>
        <rFont val="Calibri"/>
        <family val="2"/>
      </rPr>
      <t xml:space="preserve"> </t>
    </r>
    <r>
      <rPr>
        <b/>
        <sz val="10"/>
        <color rgb="FF000000"/>
        <rFont val="Calibri"/>
        <family val="2"/>
      </rPr>
      <t xml:space="preserve">(3 Punkte)	</t>
    </r>
    <r>
      <rPr>
        <sz val="10"/>
        <color rgb="FF000000"/>
        <rFont val="Calibri"/>
        <family val="2"/>
      </rPr>
      <t xml:space="preserve">																													Investitionsgut: Die Menschen investieren in ihre Gesundheit, um die Anzahl der Tage zu erhöhen, an denen sie arbeitsfähig sind und ein zusätzliches Einkommen erwirtschaften können. </t>
    </r>
    <r>
      <rPr>
        <sz val="10"/>
        <color rgb="FF000000"/>
        <rFont val="Calibri"/>
        <family val="2"/>
      </rPr>
      <t xml:space="preserve"> </t>
    </r>
    <r>
      <rPr>
        <b/>
        <sz val="10"/>
        <color rgb="FF000000"/>
        <rFont val="Calibri"/>
        <family val="2"/>
      </rPr>
      <t>(3 Punkte)</t>
    </r>
  </si>
  <si>
    <t>Folland, S., Goodman, A. C., &amp; Stano, M. (2017). Demand for health capital. In The economics of health and healthcare (8th ed., pp. 189-212). Taylor &amp; Francis Group.</t>
  </si>
  <si>
    <r>
      <rPr>
        <sz val="10"/>
        <color theme="1"/>
        <rFont val="Calibri"/>
        <family val="2"/>
        <scheme val="minor"/>
      </rPr>
      <t>DONE (I do not see any "required reading" in the files I can access.</t>
    </r>
    <r>
      <rPr>
        <sz val="10"/>
        <color theme="1"/>
        <rFont val="Calibri"/>
        <family val="2"/>
        <scheme val="minor"/>
      </rPr>
      <t xml:space="preserve"> </t>
    </r>
    <r>
      <rPr>
        <sz val="10"/>
        <color theme="1"/>
        <rFont val="Calibri"/>
        <family val="2"/>
        <scheme val="minor"/>
      </rPr>
      <t>However, the concepts were first distinguished by Grossman (1972).)</t>
    </r>
    <r>
      <rPr>
        <sz val="10"/>
        <color theme="1"/>
        <rFont val="Calibri"/>
        <family val="2"/>
        <scheme val="minor"/>
      </rPr>
      <t xml:space="preserve">
</t>
    </r>
    <r>
      <rPr>
        <sz val="10"/>
        <color theme="1"/>
        <rFont val="Calibri"/>
        <family val="2"/>
        <scheme val="minor"/>
      </rPr>
      <t>AC:</t>
    </r>
    <r>
      <rPr>
        <sz val="10"/>
        <color theme="1"/>
        <rFont val="Calibri"/>
        <family val="2"/>
        <scheme val="minor"/>
      </rPr>
      <t xml:space="preserve"> </t>
    </r>
    <r>
      <rPr>
        <sz val="10"/>
        <color theme="1"/>
        <rFont val="Calibri"/>
        <family val="2"/>
        <scheme val="minor"/>
      </rPr>
      <t>Is required reading necessary to answer this question or can it be answered by the script only?</t>
    </r>
    <r>
      <rPr>
        <sz val="10"/>
        <color theme="1"/>
        <rFont val="Calibri"/>
        <family val="2"/>
        <scheme val="minor"/>
      </rPr>
      <t xml:space="preserve"> 
</t>
    </r>
    <r>
      <rPr>
        <sz val="10"/>
        <color theme="1"/>
        <rFont val="Calibri"/>
        <family val="2"/>
        <scheme val="minor"/>
      </rPr>
      <t xml:space="preserve">If required reading is necessary, pls indicate </t>
    </r>
    <r>
      <rPr>
        <b/>
        <sz val="10"/>
        <color rgb="FF000000"/>
        <rFont val="Calibri"/>
        <family val="2"/>
        <scheme val="minor"/>
      </rPr>
      <t>full source</t>
    </r>
    <r>
      <rPr>
        <sz val="10"/>
        <color rgb="FF000000"/>
        <rFont val="Calibri"/>
        <family val="2"/>
        <scheme val="minor"/>
      </rPr>
      <t xml:space="preserve"> here.</t>
    </r>
    <r>
      <rPr>
        <sz val="10"/>
        <color rgb="FF000000"/>
        <rFont val="Calibri"/>
        <family val="2"/>
        <scheme val="minor"/>
      </rPr>
      <t xml:space="preserve"> </t>
    </r>
    <r>
      <rPr>
        <sz val="10"/>
        <color rgb="FF000000"/>
        <rFont val="Calibri"/>
        <family val="2"/>
        <scheme val="minor"/>
      </rPr>
      <t>If not, pls indicate section of the script (column C)_</t>
    </r>
  </si>
  <si>
    <t>offen_020</t>
  </si>
  <si>
    <t xml:space="preserve">Die Abbildung unterhalb veranschaulicht die Produktionsfunktion, mit der die Gesundheit einer Population angegeben wird. Erklären Sie diese Abbildung mit eigenen Worten. </t>
  </si>
  <si>
    <r>
      <t xml:space="preserve">Aus der Abbildung lässt sich schließen, dass sich der Gesundheitszustand (HS) verbessert </t>
    </r>
    <r>
      <rPr>
        <b/>
        <sz val="10"/>
        <color rgb="FF000000"/>
        <rFont val="Calibri"/>
        <family val="2"/>
      </rPr>
      <t>(3 Punkte)</t>
    </r>
    <r>
      <rPr>
        <sz val="10"/>
        <color rgb="FF000000"/>
        <rFont val="Calibri"/>
        <family val="2"/>
      </rPr>
      <t>, je mehr Input durch die Gesundheitsversorgung (HC) erfolgt.</t>
    </r>
    <r>
      <rPr>
        <sz val="10"/>
        <color rgb="FF000000"/>
        <rFont val="Calibri"/>
        <family val="2"/>
      </rPr>
      <t xml:space="preserve"> </t>
    </r>
    <r>
      <rPr>
        <b/>
        <sz val="10"/>
        <color rgb="FF000000"/>
        <rFont val="Calibri"/>
        <family val="2"/>
      </rPr>
      <t>(3 Punkte)</t>
    </r>
    <r>
      <rPr>
        <sz val="10"/>
        <color rgb="FF000000"/>
        <rFont val="Calibri"/>
        <family val="2"/>
      </rPr>
      <t xml:space="preserve">																														Punkt (H0) auf der Grundlinie zeigt den Gesundheitszustand einer Population an </t>
    </r>
    <r>
      <rPr>
        <b/>
        <sz val="10"/>
        <color rgb="FF000000"/>
        <rFont val="Calibri"/>
        <family val="2"/>
      </rPr>
      <t>(3 Punkte)</t>
    </r>
    <r>
      <rPr>
        <sz val="10"/>
        <color rgb="FF000000"/>
        <rFont val="Calibri"/>
        <family val="2"/>
      </rPr>
      <t>, der nicht durch Interventionen des Gesundheitswesens entsteht.</t>
    </r>
    <r>
      <rPr>
        <sz val="10"/>
        <color rgb="FF000000"/>
        <rFont val="Calibri"/>
        <family val="2"/>
      </rPr>
      <t xml:space="preserve"> </t>
    </r>
    <r>
      <rPr>
        <b/>
        <sz val="10"/>
        <color rgb="FF000000"/>
        <rFont val="Calibri"/>
        <family val="2"/>
      </rPr>
      <t xml:space="preserve">(3 Punkte)	</t>
    </r>
    <r>
      <rPr>
        <sz val="10"/>
        <color rgb="FF000000"/>
        <rFont val="Calibri"/>
        <family val="2"/>
      </rPr>
      <t xml:space="preserve">																													Die Bogenform der Kurve zeigt an, dass der Wert der Grenzprodukte langsamer zunimmt, je mehr HC-Einheiten hinzugefügt werden. Das heißt die Kurve flacht von ΔHS1 bis  ΔHS3 ab (ΔHS1 &gt; ΔHS2 &gt; ΔHS3).</t>
    </r>
    <r>
      <rPr>
        <sz val="10"/>
        <color rgb="FF000000"/>
        <rFont val="Calibri"/>
        <family val="2"/>
      </rPr>
      <t xml:space="preserve"> </t>
    </r>
    <r>
      <rPr>
        <b/>
        <sz val="10"/>
        <color rgb="FF000000"/>
        <rFont val="Calibri"/>
        <family val="2"/>
      </rPr>
      <t>(3 Punkte)</t>
    </r>
    <r>
      <rPr>
        <sz val="10"/>
        <color rgb="FF000000"/>
        <rFont val="Calibri"/>
        <family val="2"/>
      </rPr>
      <t xml:space="preserve">
</t>
    </r>
  </si>
  <si>
    <r>
      <rPr>
        <sz val="10"/>
        <color theme="1"/>
        <rFont val="Calibri"/>
        <family val="2"/>
        <scheme val="minor"/>
      </rPr>
      <t xml:space="preserve">Figure "Production of Health"
</t>
    </r>
    <r>
      <rPr>
        <b/>
        <sz val="10"/>
        <color rgb="FF000000"/>
        <rFont val="Calibri"/>
        <family val="2"/>
        <scheme val="minor"/>
      </rPr>
      <t>AC:</t>
    </r>
    <r>
      <rPr>
        <b/>
        <sz val="10"/>
        <color rgb="FF000000"/>
        <rFont val="Calibri"/>
        <family val="2"/>
        <scheme val="minor"/>
      </rPr>
      <t xml:space="preserve"> </t>
    </r>
    <r>
      <rPr>
        <b/>
        <sz val="10"/>
        <color rgb="FF000000"/>
        <rFont val="Calibri"/>
        <family val="2"/>
        <scheme val="minor"/>
      </rPr>
      <t>Pls add source of the picture here
first name last name year</t>
    </r>
  </si>
  <si>
    <t>offen_021</t>
  </si>
  <si>
    <t>Nennen Sie zwei Maßnahmen für eine wirksame Armutsbekämpfung.</t>
  </si>
  <si>
    <r>
      <t xml:space="preserve">(1) das Arbeitskräftepotenzial muss ausgeschöpft werden											(2) der Gesundheitszustand der Bevölkerung muss durch Zugang zu Bildung, gesunder Ernährung und Gesundheitsversorgung optimiert werden							</t>
    </r>
    <r>
      <rPr>
        <b/>
        <sz val="10"/>
        <color rgb="FF000000"/>
        <rFont val="Calibri"/>
        <family val="2"/>
      </rPr>
      <t>(3 Punkte für jede Antwort)</t>
    </r>
  </si>
  <si>
    <t>offen_022</t>
  </si>
  <si>
    <t>Erklären Sie den Zusammenhang zwischen Patentrechten und Monopol (bzw. Oligopol).</t>
  </si>
  <si>
    <r>
      <rPr>
        <sz val="10"/>
        <color theme="1"/>
        <rFont val="Calibri"/>
        <family val="2"/>
        <scheme val="minor"/>
      </rPr>
      <t xml:space="preserve">Der Patentschutz fördert, wenn auch zeitlich begrenzt, die marktbeherrschende Stellung von Pharmakonzernen </t>
    </r>
    <r>
      <rPr>
        <b/>
        <sz val="10"/>
        <color theme="1"/>
        <rFont val="Calibri"/>
        <family val="2"/>
        <scheme val="minor"/>
      </rPr>
      <t>(3 Punkte)</t>
    </r>
    <r>
      <rPr>
        <sz val="10"/>
        <color theme="1"/>
        <rFont val="Calibri"/>
        <family val="2"/>
        <scheme val="minor"/>
      </rPr>
      <t>.</t>
    </r>
    <r>
      <rPr>
        <sz val="10"/>
        <color theme="1"/>
        <rFont val="Calibri"/>
        <family val="2"/>
        <scheme val="minor"/>
      </rPr>
      <t xml:space="preserve"> </t>
    </r>
    <r>
      <rPr>
        <sz val="10"/>
        <color theme="1"/>
        <rFont val="Calibri"/>
        <family val="2"/>
        <scheme val="minor"/>
      </rPr>
      <t>Da die Medikamentenforschung und Arzneimittelproduktion sehr kostenintensiv sind, können auf diesem Gebiet nur besonders umsatzstarke Großfirmen investieren.</t>
    </r>
    <r>
      <rPr>
        <sz val="10"/>
        <color theme="1"/>
        <rFont val="Calibri"/>
        <family val="2"/>
        <scheme val="minor"/>
      </rPr>
      <t xml:space="preserve"> </t>
    </r>
    <r>
      <rPr>
        <b/>
        <sz val="10"/>
        <color theme="1"/>
        <rFont val="Calibri"/>
        <family val="2"/>
        <scheme val="minor"/>
      </rPr>
      <t>(3 Punkte)</t>
    </r>
  </si>
  <si>
    <t>offen_023</t>
  </si>
  <si>
    <t>Erklären Sie, wie es im Gesundheitsmarkt zur Entstehung eines Monopols/Oligopols kommen kann, und beschreiben Sie zwei damit verbundene Probleme.</t>
  </si>
  <si>
    <r>
      <t xml:space="preserve">Wie ein Monopol/Oligopol entstehen kann: Da die Gründung einer Firma mit hohen Fixkosten verbunden ist, können nur solche Unternehmen erfolgreich sein, die über die Kapitalmärkte beträchtliche finanzielle Mittel sicherstellen können. </t>
    </r>
    <r>
      <rPr>
        <b/>
        <sz val="10"/>
        <color rgb="FF000000"/>
        <rFont val="Calibri"/>
        <family val="2"/>
      </rPr>
      <t xml:space="preserve">(3 Punkte) </t>
    </r>
    <r>
      <rPr>
        <sz val="10"/>
        <color rgb="FF000000"/>
        <rFont val="Calibri"/>
        <family val="2"/>
      </rPr>
      <t>Dies schränkt den Wettbewerb im Gesundheitsmarkt ein und führt in der Folge zur Entstehung von Monopolen/Oligopolen (Form eines Marktversagens).</t>
    </r>
    <r>
      <rPr>
        <sz val="10"/>
        <color rgb="FF000000"/>
        <rFont val="Calibri"/>
        <family val="2"/>
      </rPr>
      <t xml:space="preserve"> </t>
    </r>
    <r>
      <rPr>
        <b/>
        <sz val="10"/>
        <color rgb="FF000000"/>
        <rFont val="Calibri"/>
        <family val="2"/>
      </rPr>
      <t xml:space="preserve">(3 Punkte) </t>
    </r>
    <r>
      <rPr>
        <sz val="10"/>
        <color rgb="FF000000"/>
        <rFont val="Calibri"/>
        <family val="2"/>
      </rPr>
      <t xml:space="preserve">																														Probleme (beschreiben Sie zwei Probleme eingehend, um die volle Punktzahl zu erhalten):</t>
    </r>
    <r>
      <rPr>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Der Staat kann gewisse Markteintrittsbeschränkungen auferlegen.</t>
    </r>
    <r>
      <rPr>
        <sz val="10"/>
        <color rgb="FF000000"/>
        <rFont val="Calibri"/>
        <family val="2"/>
      </rPr>
      <t xml:space="preserve"> </t>
    </r>
    <r>
      <rPr>
        <b/>
        <sz val="10"/>
        <color rgb="FF000000"/>
        <rFont val="Calibri"/>
        <family val="2"/>
      </rPr>
      <t>(3 Punkte)</t>
    </r>
    <r>
      <rPr>
        <sz val="10"/>
        <color rgb="FF000000"/>
        <rFont val="Calibri"/>
        <family val="2"/>
      </rPr>
      <t xml:space="preserve"> Beispiele hierfür sind die Approbationsordnung und der Patentschutz.</t>
    </r>
    <r>
      <rPr>
        <sz val="10"/>
        <color rgb="FF000000"/>
        <rFont val="Calibri"/>
        <family val="2"/>
      </rPr>
      <t xml:space="preserve"> </t>
    </r>
    <r>
      <rPr>
        <sz val="10"/>
        <color rgb="FF000000"/>
        <rFont val="Calibri"/>
        <family val="2"/>
      </rPr>
      <t>Die berufliche Zulassung soll die minimalen Anforderungen an die Qualität der Berufsausübung sicherstellen. Patentrechte sollen neue Projekte im Bereich der Forschung und Produktion von Arzneimitteln fördern.</t>
    </r>
    <r>
      <rPr>
        <sz val="10"/>
        <color rgb="FF000000"/>
        <rFont val="Calibri"/>
        <family val="2"/>
      </rPr>
      <t xml:space="preserve"> </t>
    </r>
    <r>
      <rPr>
        <b/>
        <sz val="10"/>
        <color rgb="FF000000"/>
        <rFont val="Calibri"/>
        <family val="2"/>
      </rPr>
      <t>(3 Punkte)</t>
    </r>
    <r>
      <rPr>
        <b/>
        <sz val="10"/>
        <color rgb="FF000000"/>
        <rFont val="Calibri"/>
        <family val="2"/>
      </rPr>
      <t xml:space="preserve">	</t>
    </r>
    <r>
      <rPr>
        <sz val="10"/>
        <color rgb="FF000000"/>
        <rFont val="Calibri"/>
        <family val="2"/>
      </rPr>
      <t xml:space="preserve">																													2.</t>
    </r>
    <r>
      <rPr>
        <sz val="10"/>
        <color rgb="FF000000"/>
        <rFont val="Calibri"/>
        <family val="2"/>
      </rPr>
      <t xml:space="preserve"> </t>
    </r>
    <r>
      <rPr>
        <sz val="10"/>
        <color rgb="FF000000"/>
        <rFont val="Calibri"/>
        <family val="2"/>
      </rPr>
      <t>Monopole sind in gewissen Situationen möglicherweise nicht vermeidbar.</t>
    </r>
    <r>
      <rPr>
        <sz val="10"/>
        <color rgb="FF000000"/>
        <rFont val="Calibri"/>
        <family val="2"/>
      </rPr>
      <t xml:space="preserve"> </t>
    </r>
    <r>
      <rPr>
        <sz val="10"/>
        <color rgb="FF000000"/>
        <rFont val="Calibri"/>
        <family val="2"/>
      </rPr>
      <t>So kann beispielsweise in kleinen Märkten (z. B. in ländlichen Gebieten) eine Monopolmacht entstehen, weil aufgrund der geringen Nachfrage nach medizinischen Leistungen nur ein Krankenhaus benötigt wird.</t>
    </r>
    <r>
      <rPr>
        <sz val="10"/>
        <color rgb="FF000000"/>
        <rFont val="Calibri"/>
        <family val="2"/>
      </rPr>
      <t xml:space="preserve"> </t>
    </r>
    <r>
      <rPr>
        <b/>
        <sz val="10"/>
        <color rgb="FF000000"/>
        <rFont val="Calibri"/>
        <family val="2"/>
      </rPr>
      <t>(3 Punkte)</t>
    </r>
    <r>
      <rPr>
        <sz val="10"/>
        <color rgb="FF000000"/>
        <rFont val="Calibri"/>
        <family val="2"/>
      </rPr>
      <t xml:space="preserve"> Sinkt die Nachfrage weiter, kann dieses Krankenhaus möglicherweise nicht mehr ordnungsgemäß betrieben werden, es sei denn, der Staat gewährt Subventionen oder das Krankenhaus senkt die Kosten.</t>
    </r>
    <r>
      <rPr>
        <sz val="10"/>
        <color rgb="FF000000"/>
        <rFont val="Calibri"/>
        <family val="2"/>
      </rPr>
      <t xml:space="preserve"> </t>
    </r>
    <r>
      <rPr>
        <b/>
        <sz val="10"/>
        <color rgb="FF000000"/>
        <rFont val="Calibri"/>
        <family val="2"/>
      </rPr>
      <t xml:space="preserve">(3 Punkte)	</t>
    </r>
    <r>
      <rPr>
        <sz val="10"/>
        <color rgb="FF000000"/>
        <rFont val="Calibri"/>
        <family val="2"/>
      </rPr>
      <t xml:space="preserve">																													3.</t>
    </r>
    <r>
      <rPr>
        <sz val="10"/>
        <color rgb="FF000000"/>
        <rFont val="Calibri"/>
        <family val="2"/>
      </rPr>
      <t xml:space="preserve"> </t>
    </r>
    <r>
      <rPr>
        <sz val="10"/>
        <color rgb="FF000000"/>
        <rFont val="Calibri"/>
        <family val="2"/>
      </rPr>
      <t>Fehlentscheidungen der Regierung zur Reduzierung der Monopolmacht können in einigen Fällen dazu führen, dass sich die Situation weiter verschlimmert.</t>
    </r>
    <r>
      <rPr>
        <sz val="10"/>
        <color rgb="FF000000"/>
        <rFont val="Calibri"/>
        <family val="2"/>
      </rPr>
      <t xml:space="preserve"> </t>
    </r>
    <r>
      <rPr>
        <b/>
        <sz val="10"/>
        <color rgb="FF000000"/>
        <rFont val="Calibri"/>
        <family val="2"/>
      </rPr>
      <t>(3 Punkte)</t>
    </r>
    <r>
      <rPr>
        <sz val="10"/>
        <color rgb="FF000000"/>
        <rFont val="Calibri"/>
        <family val="2"/>
      </rPr>
      <t xml:space="preserve"> Insbesondere Vorschriften, die die öffentliche Bereitstellung von Gesundheitsleistungen und Preisdeckelungen betreffen, können aufgrund mangelnder Praktikabilität nicht umgesetzt werden.</t>
    </r>
    <r>
      <rPr>
        <sz val="10"/>
        <color rgb="FF000000"/>
        <rFont val="Calibri"/>
        <family val="2"/>
      </rPr>
      <t xml:space="preserve"> </t>
    </r>
    <r>
      <rPr>
        <b/>
        <sz val="10"/>
        <color rgb="FF000000"/>
        <rFont val="Calibri"/>
        <family val="2"/>
      </rPr>
      <t>(3 Punkte)</t>
    </r>
  </si>
  <si>
    <t>offen_024</t>
  </si>
  <si>
    <t>offen_025</t>
  </si>
  <si>
    <t>Beschreiben Sie in Bezug auf den Gesundheitsmarkt das Phänomen „Moral Hazard“ (dt. Moralisches Risiko) und nennen Sie drei damit verbundene Konsequenzen.</t>
  </si>
  <si>
    <r>
      <rPr>
        <sz val="10"/>
        <color rgb="FF000000"/>
        <rFont val="Calibri"/>
        <family val="2"/>
      </rPr>
      <t xml:space="preserve">Versicherte Personen neigen dazu, </t>
    </r>
    <r>
      <rPr>
        <b/>
        <sz val="10"/>
        <color rgb="FF000000"/>
        <rFont val="Calibri"/>
        <family val="2"/>
      </rPr>
      <t>mehr Gesundheitsleistungen in Anspruch nehmen, als sie eigentlich bedürfen (3 Punkte)</t>
    </r>
    <r>
      <rPr>
        <sz val="10"/>
        <color rgb="FF000000"/>
        <rFont val="Calibri"/>
        <family val="2"/>
      </rPr>
      <t xml:space="preserve">. Dies führt zu einem </t>
    </r>
    <r>
      <rPr>
        <b/>
        <sz val="10"/>
        <color rgb="FF000000"/>
        <rFont val="Calibri"/>
        <family val="2"/>
      </rPr>
      <t>Überkonsum (2 Punkte)</t>
    </r>
    <r>
      <rPr>
        <sz val="10"/>
        <color rgb="FF000000"/>
        <rFont val="Calibri"/>
        <family val="2"/>
      </rPr>
      <t>.</t>
    </r>
    <r>
      <rPr>
        <sz val="10"/>
        <color rgb="FF000000"/>
        <rFont val="Calibri"/>
        <family val="2"/>
      </rPr>
      <t xml:space="preserve"> </t>
    </r>
    <r>
      <rPr>
        <sz val="10"/>
        <color rgb="FF000000"/>
        <rFont val="Calibri"/>
        <family val="2"/>
      </rPr>
      <t xml:space="preserve">Ein solcher Überkonsum entsteht, weil </t>
    </r>
    <r>
      <rPr>
        <b/>
        <sz val="10"/>
        <color rgb="FF000000"/>
        <rFont val="Calibri"/>
        <family val="2"/>
      </rPr>
      <t>Personen die Kosten einer medizinischen Behandlung niedriger einstufen (2 Punkte),</t>
    </r>
    <r>
      <rPr>
        <sz val="10"/>
        <color rgb="FF000000"/>
        <rFont val="Calibri"/>
        <family val="2"/>
      </rPr>
      <t xml:space="preserve"> wenn diese von einer Versicherung getragen werden.</t>
    </r>
    <r>
      <rPr>
        <sz val="10"/>
        <color rgb="FF000000"/>
        <rFont val="Calibri"/>
        <family val="2"/>
      </rPr>
      <t xml:space="preserve"> </t>
    </r>
    <r>
      <rPr>
        <b/>
        <sz val="10"/>
        <color rgb="FF000000"/>
        <rFont val="Calibri"/>
        <family val="2"/>
      </rPr>
      <t xml:space="preserve">(2 Punkte)	</t>
    </r>
    <r>
      <rPr>
        <b/>
        <sz val="10"/>
        <color rgb="FF000000"/>
        <rFont val="Calibri"/>
        <family val="2"/>
      </rPr>
      <t xml:space="preserve">																													Konsequenzen:</t>
    </r>
    <r>
      <rPr>
        <b/>
        <sz val="10"/>
        <color rgb="FF000000"/>
        <rFont val="Calibri"/>
        <family val="2"/>
      </rPr>
      <t xml:space="preserve"> </t>
    </r>
    <r>
      <rPr>
        <b/>
        <sz val="10"/>
        <color rgb="FF000000"/>
        <rFont val="Calibri"/>
        <family val="2"/>
      </rPr>
      <t xml:space="preserve">(3 Punkte für jede Antwort)	</t>
    </r>
    <r>
      <rPr>
        <sz val="10"/>
        <color rgb="FF000000"/>
        <rFont val="Calibri"/>
        <family val="2"/>
      </rPr>
      <t xml:space="preserve">																					 	1.</t>
    </r>
    <r>
      <rPr>
        <sz val="10"/>
        <color rgb="FF000000"/>
        <rFont val="Calibri"/>
        <family val="2"/>
      </rPr>
      <t xml:space="preserve"> </t>
    </r>
    <r>
      <rPr>
        <sz val="10"/>
        <color rgb="FF000000"/>
        <rFont val="Calibri"/>
        <family val="2"/>
      </rPr>
      <t>Überkonsum medizinischer Behandlungen 																	2.</t>
    </r>
    <r>
      <rPr>
        <sz val="10"/>
        <color rgb="FF000000"/>
        <rFont val="Calibri"/>
        <family val="2"/>
      </rPr>
      <t xml:space="preserve"> </t>
    </r>
    <r>
      <rPr>
        <sz val="10"/>
        <color rgb="FF000000"/>
        <rFont val="Calibri"/>
        <family val="2"/>
      </rPr>
      <t>Bei versicherten Personen können gesundheitliche Probleme auftreten, weil sie ihre Gesundheit vernachlässigen.</t>
    </r>
    <r>
      <rPr>
        <sz val="10"/>
        <color rgb="FF000000"/>
        <rFont val="Calibri"/>
        <family val="2"/>
      </rPr>
      <t xml:space="preserve">
</t>
    </r>
    <r>
      <rPr>
        <sz val="10"/>
        <color rgb="FF000000"/>
        <rFont val="Calibri"/>
        <family val="2"/>
      </rPr>
      <t>3.</t>
    </r>
    <r>
      <rPr>
        <sz val="10"/>
        <color rgb="FF000000"/>
        <rFont val="Calibri"/>
        <family val="2"/>
      </rPr>
      <t xml:space="preserve"> </t>
    </r>
    <r>
      <rPr>
        <sz val="10"/>
        <color rgb="FF000000"/>
        <rFont val="Calibri"/>
        <family val="2"/>
      </rPr>
      <t>Das moralische Risiko entsteht durch Ambiguität und das Unvermögen der Versicherungen, die Versicherten vollständig zu überwachen.</t>
    </r>
    <r>
      <rPr>
        <sz val="10"/>
        <color rgb="FF000000"/>
        <rFont val="Calibri"/>
        <family val="2"/>
      </rPr>
      <t xml:space="preserve"> </t>
    </r>
    <r>
      <rPr>
        <b/>
        <sz val="10"/>
        <color rgb="FF000000"/>
        <rFont val="Calibri"/>
        <family val="2"/>
      </rPr>
      <t>[Andere „Konsequenzen“ sind zulässig]</t>
    </r>
  </si>
  <si>
    <t>offen_026</t>
  </si>
  <si>
    <t>Nennen Sie zwei Möglichkeiten, wie der Staat der Informationsasymmetrie im Gesundheitswesen entgegenwirken kann.</t>
  </si>
  <si>
    <r>
      <rPr>
        <sz val="10"/>
        <color rgb="FF000000"/>
        <rFont val="Calibri"/>
        <family val="2"/>
      </rPr>
      <t>Zunächst kann der Staat bereits bestehende Informationen entweder direkt oder indirekt mithilfe der Privatwirtschaft in der Bevölkerung verbreiten.</t>
    </r>
    <r>
      <rPr>
        <sz val="10"/>
        <color rgb="FF000000"/>
        <rFont val="Calibri"/>
        <family val="2"/>
      </rPr>
      <t xml:space="preserve"> </t>
    </r>
    <r>
      <rPr>
        <b/>
        <sz val="10"/>
        <color rgb="FF000000"/>
        <rFont val="Calibri"/>
        <family val="2"/>
      </rPr>
      <t>(3 Punkte)</t>
    </r>
    <r>
      <rPr>
        <sz val="10"/>
        <color rgb="FF000000"/>
        <rFont val="Calibri"/>
        <family val="2"/>
      </rPr>
      <t xml:space="preserve"> 																											Außerdem sollten staatliche Akteure durch aktives Engagement in der wissenschaftlichen Forschung (direkt oder indirekt durch die Finanzierung von Forschungstätigkeiten in der Privatwirtschaft) einen Wissenspool erstellen.</t>
    </r>
    <r>
      <rPr>
        <sz val="10"/>
        <color rgb="FF000000"/>
        <rFont val="Calibri"/>
        <family val="2"/>
      </rPr>
      <t xml:space="preserve"> </t>
    </r>
    <r>
      <rPr>
        <b/>
        <sz val="10"/>
        <color rgb="FF000000"/>
        <rFont val="Calibri"/>
        <family val="2"/>
      </rPr>
      <t>(3 Punkte)</t>
    </r>
  </si>
  <si>
    <t>offen_027</t>
  </si>
  <si>
    <t xml:space="preserve">Erläutern Sie kurz, warum die Gesundheitsversorgung selbst häufig als meritorisches Gut klassifiziert wird? </t>
  </si>
  <si>
    <r>
      <rPr>
        <sz val="10"/>
        <color theme="1"/>
        <rFont val="Calibri"/>
        <family val="2"/>
        <scheme val="minor"/>
      </rPr>
      <t>Die einzelnen Konsumierenden profitieren durch die Inanspruchnahme bzw. den Konsum von Gesundheitsleistungen unabhängig davon, ob diese Personen den Wunsch hegen, diese Leistungen zu konsumieren</t>
    </r>
    <r>
      <rPr>
        <b/>
        <sz val="10"/>
        <color theme="1"/>
        <rFont val="Calibri"/>
        <family val="2"/>
        <scheme val="minor"/>
      </rPr>
      <t xml:space="preserve"> (3 Punkte)</t>
    </r>
    <r>
      <rPr>
        <sz val="10"/>
        <color theme="1"/>
        <rFont val="Calibri"/>
        <family val="2"/>
        <scheme val="minor"/>
      </rPr>
      <t>.</t>
    </r>
    <r>
      <rPr>
        <sz val="10"/>
        <color theme="1"/>
        <rFont val="Calibri"/>
        <family val="2"/>
        <scheme val="minor"/>
      </rPr>
      <t xml:space="preserve"> </t>
    </r>
    <r>
      <rPr>
        <sz val="10"/>
        <color theme="1"/>
        <rFont val="Calibri"/>
        <family val="2"/>
        <scheme val="minor"/>
      </rPr>
      <t xml:space="preserve">Der Konsum von Gesundheitsleistungen durch eine Person kann auch anderen Personen einen Nutzen bringen (positive Externalitäten) </t>
    </r>
    <r>
      <rPr>
        <b/>
        <sz val="10"/>
        <color theme="1"/>
        <rFont val="Calibri"/>
        <family val="2"/>
        <scheme val="minor"/>
      </rPr>
      <t>(3 Punkte)</t>
    </r>
    <r>
      <rPr>
        <sz val="10"/>
        <color theme="1"/>
        <rFont val="Calibri"/>
        <family val="2"/>
        <scheme val="minor"/>
      </rPr>
      <t>.</t>
    </r>
  </si>
  <si>
    <t>offen_028</t>
  </si>
  <si>
    <t>Nennen Sie sechs wichtige Aufgaben, die Vorschriften laut Allsop und Mulcahy (1996) im Gesundheitswesen erfüllen. 
Beschreiben Sie auf welche Form des Marktversagens sich die einzelnen Punkte beziehen.</t>
  </si>
  <si>
    <t>offen_029</t>
  </si>
  <si>
    <t>Nennen Sie drei wichtige Aufgaben, die laut Allsop und Mulcahy (1996) bei der Zerschlagung eines Monopols dienlich sind.</t>
  </si>
  <si>
    <r>
      <rPr>
        <sz val="10"/>
        <color rgb="FF000000"/>
        <rFont val="Calibri"/>
        <family val="2"/>
      </rPr>
      <t>1.</t>
    </r>
    <r>
      <rPr>
        <sz val="10"/>
        <color rgb="FF000000"/>
        <rFont val="Calibri"/>
        <family val="2"/>
      </rPr>
      <t xml:space="preserve"> </t>
    </r>
    <r>
      <rPr>
        <sz val="10"/>
        <color rgb="FF000000"/>
        <rFont val="Calibri"/>
        <family val="2"/>
      </rPr>
      <t>Reglementieren, wie Firmen in den Markt eintreten und diesen verlassen können.</t>
    </r>
    <r>
      <rPr>
        <sz val="10"/>
        <color rgb="FF000000"/>
        <rFont val="Calibri"/>
        <family val="2"/>
      </rPr>
      <t xml:space="preserve">
</t>
    </r>
    <r>
      <rPr>
        <sz val="10"/>
        <color rgb="FF000000"/>
        <rFont val="Calibri"/>
        <family val="2"/>
      </rPr>
      <t>2.</t>
    </r>
    <r>
      <rPr>
        <sz val="10"/>
        <color rgb="FF000000"/>
        <rFont val="Calibri"/>
        <family val="2"/>
      </rPr>
      <t xml:space="preserve"> </t>
    </r>
    <r>
      <rPr>
        <sz val="10"/>
        <color rgb="FF000000"/>
        <rFont val="Calibri"/>
        <family val="2"/>
      </rPr>
      <t>Den Wettbewerb im Markt reglementieren																 	3.</t>
    </r>
    <r>
      <rPr>
        <sz val="10"/>
        <color rgb="FF000000"/>
        <rFont val="Calibri"/>
        <family val="2"/>
      </rPr>
      <t xml:space="preserve"> </t>
    </r>
    <r>
      <rPr>
        <sz val="10"/>
        <color rgb="FF000000"/>
        <rFont val="Calibri"/>
        <family val="2"/>
      </rPr>
      <t>Die Marktorganisation reglementieren 																		 4.</t>
    </r>
    <r>
      <rPr>
        <sz val="10"/>
        <color rgb="FF000000"/>
        <rFont val="Calibri"/>
        <family val="2"/>
      </rPr>
      <t xml:space="preserve"> </t>
    </r>
    <r>
      <rPr>
        <sz val="10"/>
        <color rgb="FF000000"/>
        <rFont val="Calibri"/>
        <family val="2"/>
      </rPr>
      <t xml:space="preserve">Regulierung der Kostenerstattung und Vergütung von Gesundheitsleistungen			</t>
    </r>
    <r>
      <rPr>
        <b/>
        <sz val="10"/>
        <color rgb="FF000000"/>
        <rFont val="Calibri"/>
        <family val="2"/>
      </rPr>
      <t>(2 Punkte für jede Antwort; mindestens 3 Aufgaben aufzählen)</t>
    </r>
  </si>
  <si>
    <t>offen_030</t>
  </si>
  <si>
    <t>offen_031</t>
  </si>
  <si>
    <t xml:space="preserve">Erläutern Sie durch wen die Finanzierung des Gesundheitswesens unabhängig von der Finanzierungsstruktur letztendlich erfolgt?  </t>
  </si>
  <si>
    <r>
      <rPr>
        <sz val="10"/>
        <color theme="1"/>
        <rFont val="Calibri"/>
        <family val="2"/>
        <scheme val="minor"/>
      </rPr>
      <t>Die Finanzierung des Gesundheitswesens erfolgt letztendlich durch die einzelnen Mitglieder der Gesellschaft.</t>
    </r>
    <r>
      <rPr>
        <sz val="10"/>
        <color theme="1"/>
        <rFont val="Calibri"/>
        <family val="2"/>
        <scheme val="minor"/>
      </rPr>
      <t xml:space="preserve"> </t>
    </r>
    <r>
      <rPr>
        <b/>
        <sz val="10"/>
        <color theme="1"/>
        <rFont val="Calibri"/>
        <family val="2"/>
        <scheme val="minor"/>
      </rPr>
      <t>(3 Punkte)</t>
    </r>
    <r>
      <rPr>
        <sz val="10"/>
        <color theme="1"/>
        <rFont val="Calibri"/>
        <family val="2"/>
        <scheme val="minor"/>
      </rPr>
      <t xml:space="preserve"> Unabhängig davon, wie die finanziellen Mittel beschafft werden (z. B. durch Steuereinnahmen oder Zuzahlungen zu Versicherungsleistungen…), müssen die Individuen die finanzielle Last schultern.</t>
    </r>
    <r>
      <rPr>
        <sz val="10"/>
        <color theme="1"/>
        <rFont val="Calibri"/>
        <family val="2"/>
        <scheme val="minor"/>
      </rPr>
      <t xml:space="preserve"> </t>
    </r>
    <r>
      <rPr>
        <b/>
        <sz val="10"/>
        <color theme="1"/>
        <rFont val="Calibri"/>
        <family val="2"/>
        <scheme val="minor"/>
      </rPr>
      <t>(3 Punkte)</t>
    </r>
  </si>
  <si>
    <t>offen_032</t>
  </si>
  <si>
    <t>Erklären Sie den Unterschied zwischen Steuern und Sozialversicherung, indem Sie diese beiden für das Gesundheitswesen relevanten Finanzierungsmodelle ausführlich beschreiben.</t>
  </si>
  <si>
    <r>
      <t xml:space="preserve">Steuereinnahmen stammen aus unterschiedlichen Quellen. Zu den Steuern zählen direkte Steuern </t>
    </r>
    <r>
      <rPr>
        <b/>
        <sz val="10"/>
        <color theme="1"/>
        <rFont val="Calibri"/>
        <family val="2"/>
        <scheme val="minor"/>
      </rPr>
      <t>(2 Punkte)</t>
    </r>
    <r>
      <rPr>
        <sz val="10"/>
        <color theme="1"/>
        <rFont val="Calibri"/>
        <family val="2"/>
        <scheme val="minor"/>
      </rPr>
      <t xml:space="preserve"> (z. B. Einkommenssteuer), indirekte Steuern </t>
    </r>
    <r>
      <rPr>
        <b/>
        <sz val="10"/>
        <color theme="1"/>
        <rFont val="Calibri"/>
        <family val="2"/>
        <scheme val="minor"/>
      </rPr>
      <t>(2 Punkte)</t>
    </r>
    <r>
      <rPr>
        <sz val="10"/>
        <color theme="1"/>
        <rFont val="Calibri"/>
        <family val="2"/>
        <scheme val="minor"/>
      </rPr>
      <t xml:space="preserve"> (z. B. Verbrauchssteuer) und andere Staatseinnahmen (z. B. durch Lizenzen und Rohstoffe) </t>
    </r>
    <r>
      <rPr>
        <b/>
        <sz val="10"/>
        <color theme="1"/>
        <rFont val="Calibri"/>
        <family val="2"/>
        <scheme val="minor"/>
      </rPr>
      <t>(2 Punkte)</t>
    </r>
    <r>
      <rPr>
        <sz val="10"/>
        <color theme="1"/>
        <rFont val="Calibri"/>
        <family val="2"/>
        <scheme val="minor"/>
      </rPr>
      <t>.</t>
    </r>
    <r>
      <rPr>
        <sz val="10"/>
        <color theme="1"/>
        <rFont val="Calibri"/>
        <family val="2"/>
        <scheme val="minor"/>
      </rPr>
      <t xml:space="preserve"> </t>
    </r>
    <r>
      <rPr>
        <sz val="10"/>
        <color theme="1"/>
        <rFont val="Calibri"/>
        <family val="2"/>
        <scheme val="minor"/>
      </rPr>
      <t xml:space="preserve">Diese Einnahmen werden vom Staat aggregiert und mithilfe eines Finanzierungsverfahrens an die verschiedenen Branchen, z. B. das Gesundheitswesen, </t>
    </r>
    <r>
      <rPr>
        <b/>
        <sz val="10"/>
        <color theme="1"/>
        <rFont val="Calibri"/>
        <family val="2"/>
        <scheme val="minor"/>
      </rPr>
      <t>(3 Punkte)</t>
    </r>
    <r>
      <rPr>
        <sz val="10"/>
        <color theme="1"/>
        <rFont val="Calibri"/>
        <family val="2"/>
        <scheme val="minor"/>
      </rPr>
      <t xml:space="preserve"> verteilt.</t>
    </r>
    <r>
      <rPr>
        <sz val="10"/>
        <color theme="1"/>
        <rFont val="Calibri"/>
        <family val="2"/>
        <scheme val="minor"/>
      </rPr>
      <t xml:space="preserve">
</t>
    </r>
    <r>
      <rPr>
        <sz val="10"/>
        <color theme="1"/>
        <rFont val="Calibri"/>
        <family val="2"/>
        <scheme val="minor"/>
      </rPr>
      <t xml:space="preserve">Die Sozialversicherungsbeiträge der Arbeitnehmenden sind Teil des Bruttobezugs und werden in der Regel von den Arbeitnehmenden selbst und den Arbeitgebenden bezahlt </t>
    </r>
    <r>
      <rPr>
        <b/>
        <sz val="10"/>
        <color theme="1"/>
        <rFont val="Calibri"/>
        <family val="2"/>
        <scheme val="minor"/>
      </rPr>
      <t>(3 Punkte)</t>
    </r>
    <r>
      <rPr>
        <sz val="10"/>
        <color theme="1"/>
        <rFont val="Calibri"/>
        <family val="2"/>
        <scheme val="minor"/>
      </rPr>
      <t xml:space="preserve">. Die Versicherung für Arbeitslose, Rentner:innen und familienversicherte Personen wird auf unterschiedliche Weise sichergestellt (z. B. durch staatliche Beiträge) </t>
    </r>
    <r>
      <rPr>
        <b/>
        <sz val="10"/>
        <color theme="1"/>
        <rFont val="Calibri"/>
        <family val="2"/>
        <scheme val="minor"/>
      </rPr>
      <t>(3 Punkte)</t>
    </r>
    <r>
      <rPr>
        <sz val="10"/>
        <color theme="1"/>
        <rFont val="Calibri"/>
        <family val="2"/>
        <scheme val="minor"/>
      </rPr>
      <t>.</t>
    </r>
    <r>
      <rPr>
        <sz val="10"/>
        <color theme="1"/>
        <rFont val="Calibri"/>
        <family val="2"/>
        <scheme val="minor"/>
      </rPr>
      <t xml:space="preserve"> </t>
    </r>
    <r>
      <rPr>
        <sz val="10"/>
        <color theme="1"/>
        <rFont val="Calibri"/>
        <family val="2"/>
        <scheme val="minor"/>
      </rPr>
      <t>Die Einnahmen aus den Sozialversicherungsbeiträgen können von einer einzigen Versicherungsgesellschaft oder einer Versicherungsgruppe (gesetzliche oder private Krankenversicherung) in Anspruch genommen werden.</t>
    </r>
    <r>
      <rPr>
        <sz val="10"/>
        <color theme="1"/>
        <rFont val="Calibri"/>
        <family val="2"/>
        <scheme val="minor"/>
      </rPr>
      <t xml:space="preserve"> </t>
    </r>
    <r>
      <rPr>
        <sz val="10"/>
        <color theme="1"/>
        <rFont val="Calibri"/>
        <family val="2"/>
        <scheme val="minor"/>
      </rPr>
      <t>Die Sozialversicherung trägt die Kosten für die Gesundheitsleistungen ihrer Mitglieder.</t>
    </r>
    <r>
      <rPr>
        <sz val="10"/>
        <color theme="1"/>
        <rFont val="Calibri"/>
        <family val="2"/>
        <scheme val="minor"/>
      </rPr>
      <t xml:space="preserve"> </t>
    </r>
    <r>
      <rPr>
        <b/>
        <sz val="10"/>
        <color theme="1"/>
        <rFont val="Calibri"/>
        <family val="2"/>
        <scheme val="minor"/>
      </rPr>
      <t>(3 Punkte)</t>
    </r>
    <r>
      <rPr>
        <sz val="10"/>
        <color theme="1"/>
        <rFont val="Calibri"/>
        <family val="2"/>
        <scheme val="minor"/>
      </rPr>
      <t xml:space="preserve"> </t>
    </r>
  </si>
  <si>
    <t>offen_033</t>
  </si>
  <si>
    <r>
      <rPr>
        <sz val="10"/>
        <color theme="1"/>
        <rFont val="Calibri"/>
        <family val="2"/>
        <scheme val="minor"/>
      </rPr>
      <t>Rein öffentliche Güter zeichnen sich durch das Fehlen von Rivalität und das Prinzip der Nicht-Ausschließbarkeit aus.</t>
    </r>
    <r>
      <rPr>
        <sz val="10"/>
        <color theme="1"/>
        <rFont val="Calibri"/>
        <family val="2"/>
        <scheme val="minor"/>
      </rPr>
      <t xml:space="preserve"> </t>
    </r>
    <r>
      <rPr>
        <b/>
        <sz val="10"/>
        <color theme="1"/>
        <rFont val="Calibri"/>
        <family val="2"/>
        <scheme val="minor"/>
      </rPr>
      <t>(3 Punkte)</t>
    </r>
    <r>
      <rPr>
        <sz val="10"/>
        <color theme="1"/>
        <rFont val="Calibri"/>
        <family val="2"/>
        <scheme val="minor"/>
      </rPr>
      <t xml:space="preserve"> Obwohl kostenlose Impfungen positive Externalitäten mit sich bringen, verfügen sie über die Eigenschaft der Ausschließbarkeit, und aufgrund der begrenzten Verfügbarkeit liegt Rivalität im Konsum vor.</t>
    </r>
    <r>
      <rPr>
        <sz val="10"/>
        <color theme="1"/>
        <rFont val="Calibri"/>
        <family val="2"/>
        <scheme val="minor"/>
      </rPr>
      <t xml:space="preserve"> </t>
    </r>
    <r>
      <rPr>
        <b/>
        <sz val="10"/>
        <color theme="1"/>
        <rFont val="Calibri"/>
        <family val="2"/>
        <scheme val="minor"/>
      </rPr>
      <t>(3 Punkte)</t>
    </r>
  </si>
  <si>
    <t>offen_034</t>
  </si>
  <si>
    <t>Da aufgrund begrenzter Ressourcen nicht jedes Mitglied einer Gemeinschaft alle Angebote nutzen kann, muss sich jede Gesellschaft die Frage stellen, was, wie und für wen in welchem Ausmaß bereitgestellt werden soll. Erläutern Sie diese Fragestellungen (was, wie und für wen?) ausführlich.</t>
  </si>
  <si>
    <r>
      <t xml:space="preserve">1. Was?: Zunächst gilt es zu beantworten, welche Gesundheitsleistungen vom Staat zur Verfügung gestellt werden sollen. </t>
    </r>
    <r>
      <rPr>
        <b/>
        <sz val="10"/>
        <color rgb="FF000000"/>
        <rFont val="Calibri"/>
        <family val="2"/>
      </rPr>
      <t>(2 Punkte)</t>
    </r>
    <r>
      <rPr>
        <sz val="10"/>
        <color rgb="FF000000"/>
        <rFont val="Calibri"/>
        <family val="2"/>
      </rPr>
      <t xml:space="preserve"> Abhängig von der Wirtschaftsform und der politischen Agenda können vom Staat unterschiedliche Gesundheitsdienste angeboten werden. Diese reichen von kostenlosen Impfungen gegen Infektionskrankheiten bis hin zur Kostenerstattung für die Behandlung von seltenen Krankheiten.</t>
    </r>
    <r>
      <rPr>
        <sz val="10"/>
        <color rgb="FF000000"/>
        <rFont val="Calibri"/>
        <family val="2"/>
      </rPr>
      <t xml:space="preserve"> </t>
    </r>
    <r>
      <rPr>
        <b/>
        <sz val="10"/>
        <color rgb="FF000000"/>
        <rFont val="Calibri"/>
        <family val="2"/>
      </rPr>
      <t>(2 Punkte)</t>
    </r>
    <r>
      <rPr>
        <sz val="10"/>
        <color rgb="FF000000"/>
        <rFont val="Calibri"/>
        <family val="2"/>
      </rPr>
      <t xml:space="preserve"> Die Frage nach dem „Was“ bezieht sich auch auf die Qualität und Menge dieser Gesundheitsleistungen.</t>
    </r>
    <r>
      <rPr>
        <sz val="10"/>
        <color rgb="FF000000"/>
        <rFont val="Calibri"/>
        <family val="2"/>
      </rPr>
      <t xml:space="preserve"> </t>
    </r>
    <r>
      <rPr>
        <b/>
        <sz val="10"/>
        <color rgb="FF000000"/>
        <rFont val="Calibri"/>
        <family val="2"/>
      </rPr>
      <t xml:space="preserve">(2 Punkte)	</t>
    </r>
    <r>
      <rPr>
        <sz val="10"/>
        <color rgb="FF000000"/>
        <rFont val="Calibri"/>
        <family val="2"/>
      </rPr>
      <t xml:space="preserve">																													2.</t>
    </r>
    <r>
      <rPr>
        <sz val="10"/>
        <color rgb="FF000000"/>
        <rFont val="Calibri"/>
        <family val="2"/>
      </rPr>
      <t xml:space="preserve"> </t>
    </r>
    <r>
      <rPr>
        <sz val="10"/>
        <color rgb="FF000000"/>
        <rFont val="Calibri"/>
        <family val="2"/>
      </rPr>
      <t>Wie?:</t>
    </r>
    <r>
      <rPr>
        <sz val="10"/>
        <color rgb="FF000000"/>
        <rFont val="Calibri"/>
        <family val="2"/>
      </rPr>
      <t xml:space="preserve"> </t>
    </r>
    <r>
      <rPr>
        <sz val="10"/>
        <color rgb="FF000000"/>
        <rFont val="Calibri"/>
        <family val="2"/>
      </rPr>
      <t>Auch der Frage, wie diese Leistungen bereitgestellt werden sollen, muss Rechnung getragen werden.</t>
    </r>
    <r>
      <rPr>
        <sz val="10"/>
        <color rgb="FF000000"/>
        <rFont val="Calibri"/>
        <family val="2"/>
      </rPr>
      <t xml:space="preserve"> </t>
    </r>
    <r>
      <rPr>
        <b/>
        <sz val="10"/>
        <color rgb="FF000000"/>
        <rFont val="Calibri"/>
        <family val="2"/>
      </rPr>
      <t>(2 Punkte)</t>
    </r>
    <r>
      <rPr>
        <sz val="10"/>
        <color rgb="FF000000"/>
        <rFont val="Calibri"/>
        <family val="2"/>
      </rPr>
      <t xml:space="preserve"> Sie können entweder über Steuereinnahmen finanziert werden. Der Staat kann die Verantwortung aber auch über einen Vertrag an die Privatwirtschaft abgeben.</t>
    </r>
    <r>
      <rPr>
        <sz val="10"/>
        <color rgb="FF000000"/>
        <rFont val="Calibri"/>
        <family val="2"/>
      </rPr>
      <t xml:space="preserve"> </t>
    </r>
    <r>
      <rPr>
        <b/>
        <sz val="10"/>
        <color rgb="FF000000"/>
        <rFont val="Calibri"/>
        <family val="2"/>
      </rPr>
      <t>(2 Punkte)</t>
    </r>
    <r>
      <rPr>
        <sz val="10"/>
        <color rgb="FF000000"/>
        <rFont val="Calibri"/>
        <family val="2"/>
      </rPr>
      <t xml:space="preserve"> Es stellt sich also die Frage, ob medizinische Leistungen vorwiegend durch Steuereinnahmen und/oder Sozialversicherungsbeiträge finanziert werden (allgemeiner Versicherungsschutz) oder die Konsumierenden die Kosten selbst tragen sollen (Privatwirtschaft). Auch eine Kombination aus beiden Möglichkeiten ist denkbar (und findet in den meisten Fällen Anwendung).</t>
    </r>
    <r>
      <rPr>
        <sz val="10"/>
        <color rgb="FF000000"/>
        <rFont val="Calibri"/>
        <family val="2"/>
      </rPr>
      <t xml:space="preserve"> </t>
    </r>
    <r>
      <rPr>
        <b/>
        <sz val="10"/>
        <color rgb="FF000000"/>
        <rFont val="Calibri"/>
        <family val="2"/>
      </rPr>
      <t xml:space="preserve">(2 Punkte)	</t>
    </r>
    <r>
      <rPr>
        <sz val="10"/>
        <color rgb="FF000000"/>
        <rFont val="Calibri"/>
        <family val="2"/>
      </rPr>
      <t xml:space="preserve">																													3.</t>
    </r>
    <r>
      <rPr>
        <sz val="10"/>
        <color rgb="FF000000"/>
        <rFont val="Calibri"/>
        <family val="2"/>
      </rPr>
      <t xml:space="preserve"> </t>
    </r>
    <r>
      <rPr>
        <sz val="10"/>
        <color rgb="FF000000"/>
        <rFont val="Calibri"/>
        <family val="2"/>
      </rPr>
      <t>Schließlich stellt sich noch die nicht unerhebliche Frage, für wen diese Leistungen zur Verfügung gestellt werden sollen. Hier spielt das Prinzip der Umverteilung von Gesundheitsleistungen eine Rolle.</t>
    </r>
    <r>
      <rPr>
        <sz val="10"/>
        <color rgb="FF000000"/>
        <rFont val="Calibri"/>
        <family val="2"/>
      </rPr>
      <t xml:space="preserve"> </t>
    </r>
    <r>
      <rPr>
        <b/>
        <sz val="10"/>
        <color rgb="FF000000"/>
        <rFont val="Calibri"/>
        <family val="2"/>
      </rPr>
      <t>(3 Punkte)</t>
    </r>
    <r>
      <rPr>
        <sz val="10"/>
        <color rgb="FF000000"/>
        <rFont val="Calibri"/>
        <family val="2"/>
      </rPr>
      <t xml:space="preserve"> Diese Umverteilung ist aus Gründen der Gleichbehandlung, Fairness und Gerechtigkeit notwendig.</t>
    </r>
    <r>
      <rPr>
        <sz val="10"/>
        <color rgb="FF000000"/>
        <rFont val="Calibri"/>
        <family val="2"/>
      </rPr>
      <t xml:space="preserve"> </t>
    </r>
    <r>
      <rPr>
        <b/>
        <sz val="10"/>
        <color rgb="FF000000"/>
        <rFont val="Calibri"/>
        <family val="2"/>
      </rPr>
      <t>(3 Punkte)</t>
    </r>
  </si>
  <si>
    <t>offen_035</t>
  </si>
  <si>
    <t>Nennen Sie drei wichtige Erfolge, die China im Zuge der Reformierung des Krankenversicherungssystems verbuchen konnte.</t>
  </si>
  <si>
    <t>offen_036</t>
  </si>
  <si>
    <t>Nennen Sie zwei Institutionen, die in Bezug auf die Regulierung des indischen Gesundheitsmarktes Aufgaben wahrnehmen.</t>
  </si>
  <si>
    <r>
      <rPr>
        <sz val="10"/>
        <color rgb="FF000000"/>
        <rFont val="Calibri"/>
        <family val="2"/>
      </rPr>
      <t xml:space="preserve">(1) der Medical Council of India (MCI), (2) die Gesundheitsministerien der einzelnen Bundesstaaten und (3) einige Ärzteverbände (z. B. die Indian Medical Association oder das Indian System of Medicines)													  </t>
    </r>
    <r>
      <rPr>
        <b/>
        <sz val="10"/>
        <color rgb="FF000000"/>
        <rFont val="Calibri"/>
        <family val="2"/>
      </rPr>
      <t>(2 dieser Antwortmöglichkeiten, 3 Punkte für jede Antwort)</t>
    </r>
  </si>
  <si>
    <t>offen_037</t>
  </si>
  <si>
    <r>
      <rPr>
        <sz val="10"/>
        <color theme="1"/>
        <rFont val="Calibri"/>
        <family val="2"/>
        <scheme val="minor"/>
      </rPr>
      <t>Die Mehrheit der indischen Bevölkerung ist im Krankheitsfall finanziell nicht abgesichert.</t>
    </r>
    <r>
      <rPr>
        <sz val="10"/>
        <color theme="1"/>
        <rFont val="Calibri"/>
        <family val="2"/>
        <scheme val="minor"/>
      </rPr>
      <t xml:space="preserve"> </t>
    </r>
    <r>
      <rPr>
        <b/>
        <sz val="10"/>
        <color theme="1"/>
        <rFont val="Calibri"/>
        <family val="2"/>
        <scheme val="minor"/>
      </rPr>
      <t xml:space="preserve">(3 Punkte) </t>
    </r>
    <r>
      <rPr>
        <sz val="10"/>
        <color theme="1"/>
        <rFont val="Calibri"/>
        <family val="2"/>
        <scheme val="minor"/>
      </rPr>
      <t xml:space="preserve">Das Krankenversicherungssystem in Indien setzt sich aus Pflichtversicherungen und freiwilligen Versicherungen zusammen, die die gesetzliche Krankenversicherung, Privatversicherungen und gemeindebasierte Versicherungspläne umfassen </t>
    </r>
    <r>
      <rPr>
        <b/>
        <sz val="10"/>
        <color theme="1"/>
        <rFont val="Calibri"/>
        <family val="2"/>
        <scheme val="minor"/>
      </rPr>
      <t>(1,5 Punkte)</t>
    </r>
    <r>
      <rPr>
        <sz val="10"/>
        <color theme="1"/>
        <rFont val="Calibri"/>
        <family val="2"/>
        <scheme val="minor"/>
      </rPr>
      <t>. Da jedoch nur rund drei bis fünf Prozent der Bevölkerung versichert sind, ist der Versicherungsmarkt in Indien immer noch klein.</t>
    </r>
    <r>
      <rPr>
        <sz val="10"/>
        <color theme="1"/>
        <rFont val="Calibri"/>
        <family val="2"/>
        <scheme val="minor"/>
      </rPr>
      <t xml:space="preserve"> </t>
    </r>
    <r>
      <rPr>
        <b/>
        <sz val="10"/>
        <color theme="1"/>
        <rFont val="Calibri"/>
        <family val="2"/>
        <scheme val="minor"/>
      </rPr>
      <t>(1,5 Punkte)</t>
    </r>
    <r>
      <rPr>
        <sz val="10"/>
        <color theme="1"/>
        <rFont val="Calibri"/>
        <family val="2"/>
        <scheme val="minor"/>
      </rPr>
      <t xml:space="preserve"> </t>
    </r>
  </si>
  <si>
    <t>offen_038</t>
  </si>
  <si>
    <t>Führen Sie drei Gründe für ein mögliches Staatsversagen an und nennen Sie jeweils ein Beispiel.</t>
  </si>
  <si>
    <r>
      <rPr>
        <sz val="10"/>
        <color theme="1"/>
        <rFont val="Calibri"/>
        <family val="2"/>
      </rPr>
      <t>1.</t>
    </r>
    <r>
      <rPr>
        <sz val="10"/>
        <color theme="1"/>
        <rFont val="Calibri"/>
        <family val="2"/>
      </rPr>
      <t xml:space="preserve"> </t>
    </r>
    <r>
      <rPr>
        <sz val="10"/>
        <color theme="1"/>
        <rFont val="Calibri"/>
        <family val="2"/>
      </rPr>
      <t>Die Wirkung einer politischen Maßnahme wird möglicherweise überschätzt</t>
    </r>
    <r>
      <rPr>
        <sz val="10"/>
        <color theme="1"/>
        <rFont val="Calibri"/>
        <family val="2"/>
      </rPr>
      <t>.</t>
    </r>
    <r>
      <rPr>
        <sz val="10"/>
        <color theme="1"/>
        <rFont val="Calibri"/>
        <family val="2"/>
      </rPr>
      <t xml:space="preserve"> </t>
    </r>
    <r>
      <rPr>
        <sz val="10"/>
        <color theme="1"/>
        <rFont val="Calibri"/>
        <family val="2"/>
      </rPr>
      <t>Regierungen können die Resonanz privater Akteure nur bis zu einem bestimmten Grad beeinflussen und sie können das gewünschte Ergebnis torpedieren.</t>
    </r>
    <r>
      <rPr>
        <sz val="10"/>
        <color theme="1"/>
        <rFont val="Calibri"/>
        <family val="2"/>
      </rPr>
      <t xml:space="preserve"> </t>
    </r>
    <r>
      <rPr>
        <b/>
        <sz val="10"/>
        <color theme="1"/>
        <rFont val="Calibri"/>
        <family val="2"/>
      </rPr>
      <t>(3 Punkte)</t>
    </r>
    <r>
      <rPr>
        <sz val="10"/>
        <color theme="1"/>
        <rFont val="Calibri"/>
        <family val="2"/>
      </rPr>
      <t xml:space="preserve">																														Beispiel:</t>
    </r>
    <r>
      <rPr>
        <sz val="10"/>
        <color theme="1"/>
        <rFont val="Calibri"/>
        <family val="2"/>
      </rPr>
      <t xml:space="preserve"> </t>
    </r>
    <r>
      <rPr>
        <sz val="10"/>
        <color theme="1"/>
        <rFont val="Calibri"/>
        <family val="2"/>
      </rPr>
      <t>Vor allem zwischen 1971 und 1975, als die Inflation anzog, versuchte die Ärzteschaft in Kanada ihr Einkommen zu sichern, indem sie die Zahl der durchgeführten Behandlungen steigerte.</t>
    </r>
    <r>
      <rPr>
        <sz val="10"/>
        <color theme="1"/>
        <rFont val="Calibri"/>
        <family val="2"/>
      </rPr>
      <t xml:space="preserve"> </t>
    </r>
    <r>
      <rPr>
        <b/>
        <sz val="10"/>
        <color theme="1"/>
        <rFont val="Calibri"/>
        <family val="2"/>
      </rPr>
      <t>(3 Punkte)</t>
    </r>
    <r>
      <rPr>
        <sz val="10"/>
        <color theme="1"/>
        <rFont val="Calibri"/>
        <family val="2"/>
      </rPr>
      <t xml:space="preserve">																														2.</t>
    </r>
    <r>
      <rPr>
        <sz val="10"/>
        <color theme="1"/>
        <rFont val="Calibri"/>
        <family val="2"/>
      </rPr>
      <t xml:space="preserve"> </t>
    </r>
    <r>
      <rPr>
        <sz val="10"/>
        <color theme="1"/>
        <rFont val="Calibri"/>
        <family val="2"/>
      </rPr>
      <t>Regierung verfügen möglicherweise nicht über das nötige Know-how, um politische Maßnahmen zu realisieren.</t>
    </r>
    <r>
      <rPr>
        <sz val="10"/>
        <color theme="1"/>
        <rFont val="Calibri"/>
        <family val="2"/>
      </rPr>
      <t xml:space="preserve"> </t>
    </r>
    <r>
      <rPr>
        <sz val="10"/>
        <color theme="1"/>
        <rFont val="Calibri"/>
        <family val="2"/>
      </rPr>
      <t>Tatsächlich werden Regierungsmitglieder oft nicht nur des Amtsmissbrauchs bezichtigt sondern auch für ihre Unfähigkeit zur Rechenschaft gezogen.</t>
    </r>
    <r>
      <rPr>
        <sz val="10"/>
        <color theme="1"/>
        <rFont val="Calibri"/>
        <family val="2"/>
      </rPr>
      <t xml:space="preserve"> </t>
    </r>
    <r>
      <rPr>
        <b/>
        <sz val="10"/>
        <color theme="1"/>
        <rFont val="Calibri"/>
        <family val="2"/>
      </rPr>
      <t>(3 Punkte)</t>
    </r>
    <r>
      <rPr>
        <sz val="10"/>
        <color theme="1"/>
        <rFont val="Calibri"/>
        <family val="2"/>
      </rPr>
      <t xml:space="preserve">																														Beispiel:</t>
    </r>
    <r>
      <rPr>
        <sz val="10"/>
        <color theme="1"/>
        <rFont val="Calibri"/>
        <family val="2"/>
      </rPr>
      <t xml:space="preserve"> </t>
    </r>
    <r>
      <rPr>
        <sz val="10"/>
        <color theme="1"/>
        <rFont val="Calibri"/>
        <family val="2"/>
      </rPr>
      <t>Das Problem der fehlenden Kompetenz wird am Beispiel von zwei öffentlichen Krankenhäusern deutlich. Die durch Spenden finanzierten Einrichtungen werden in zwei lateinamerikanischen Ländern betrieben und verfügen jeweils über 500 bis 600 Betten.</t>
    </r>
    <r>
      <rPr>
        <sz val="10"/>
        <color theme="1"/>
        <rFont val="Calibri"/>
        <family val="2"/>
      </rPr>
      <t xml:space="preserve"> </t>
    </r>
    <r>
      <rPr>
        <sz val="10"/>
        <color theme="1"/>
        <rFont val="Calibri"/>
        <family val="2"/>
      </rPr>
      <t>Das erste Krankenhaus war schlichtweg zu groß, um ordnungsgemäß verwaltet und betrieben zu werden. Die maximale Auslastung betrug deshalb nur 60%.</t>
    </r>
    <r>
      <rPr>
        <sz val="10"/>
        <color theme="1"/>
        <rFont val="Calibri"/>
        <family val="2"/>
      </rPr>
      <t xml:space="preserve"> </t>
    </r>
    <r>
      <rPr>
        <sz val="10"/>
        <color theme="1"/>
        <rFont val="Calibri"/>
        <family val="2"/>
      </rPr>
      <t>Die Bausubstanz des zweiten Krankenhauses war derart schlecht gebaut, dass nur ein Drittel der ursprünglich erwarteten Patient:innen aufgenommen werden konnte.</t>
    </r>
    <r>
      <rPr>
        <sz val="10"/>
        <color theme="1"/>
        <rFont val="Calibri"/>
        <family val="2"/>
      </rPr>
      <t xml:space="preserve"> </t>
    </r>
    <r>
      <rPr>
        <b/>
        <sz val="10"/>
        <color theme="1"/>
        <rFont val="Calibri"/>
        <family val="2"/>
      </rPr>
      <t>(3 Punkte)</t>
    </r>
    <r>
      <rPr>
        <sz val="10"/>
        <color theme="1"/>
        <rFont val="Calibri"/>
        <family val="2"/>
      </rPr>
      <t xml:space="preserve">																														3.</t>
    </r>
    <r>
      <rPr>
        <sz val="10"/>
        <color theme="1"/>
        <rFont val="Calibri"/>
        <family val="2"/>
      </rPr>
      <t xml:space="preserve"> </t>
    </r>
    <r>
      <rPr>
        <sz val="10"/>
        <color theme="1"/>
        <rFont val="Calibri"/>
        <family val="2"/>
      </rPr>
      <t>Im Gesundheitswesen können besondere Interessen eine Rolle spielen, die inner- und außerhalb des Gesundheitsmarktes in Erscheinung treten.</t>
    </r>
    <r>
      <rPr>
        <sz val="10"/>
        <color theme="1"/>
        <rFont val="Calibri"/>
        <family val="2"/>
      </rPr>
      <t xml:space="preserve"> </t>
    </r>
    <r>
      <rPr>
        <b/>
        <sz val="10"/>
        <color theme="1"/>
        <rFont val="Calibri"/>
        <family val="2"/>
      </rPr>
      <t>(3 Punkte)</t>
    </r>
    <r>
      <rPr>
        <sz val="10"/>
        <color theme="1"/>
        <rFont val="Calibri"/>
        <family val="2"/>
      </rPr>
      <t xml:space="preserve">																														Beispiel:</t>
    </r>
    <r>
      <rPr>
        <sz val="10"/>
        <color theme="1"/>
        <rFont val="Calibri"/>
        <family val="2"/>
      </rPr>
      <t xml:space="preserve"> </t>
    </r>
    <r>
      <rPr>
        <sz val="10"/>
        <color theme="1"/>
        <rFont val="Calibri"/>
        <family val="2"/>
      </rPr>
      <t>Regierungen behindern eine vernünftige Politikgestaltung, indem sie Fördergelder für die Ausbildung von überflüssigem medizinischen Fachpersonal bereitstellen, die Kosten für nicht notwendige und wenig effiziente Behandlungen wohlhabender Patient:innen übernehmen und das Überleben von lokalen Unternehmen sichern.</t>
    </r>
    <r>
      <rPr>
        <sz val="10"/>
        <color theme="1"/>
        <rFont val="Calibri"/>
        <family val="2"/>
      </rPr>
      <t xml:space="preserve"> </t>
    </r>
    <r>
      <rPr>
        <sz val="10"/>
        <color theme="1"/>
        <rFont val="Calibri"/>
        <family val="2"/>
      </rPr>
      <t>Wenn die Leidtragenden einer staatlichen Maßnahme nicht von dieser überzeugt werden können – auch wenn die Gesellschaft als Ganzes davon profitieren würde – wird dies als Staatsversagen bezeichnet.</t>
    </r>
    <r>
      <rPr>
        <b/>
        <sz val="10"/>
        <color theme="1"/>
        <rFont val="Calibri"/>
        <family val="2"/>
      </rPr>
      <t xml:space="preserve"> </t>
    </r>
    <r>
      <rPr>
        <b/>
        <sz val="10"/>
        <color theme="1"/>
        <rFont val="Calibri"/>
        <family val="2"/>
      </rPr>
      <t>(3 Punkte)</t>
    </r>
  </si>
  <si>
    <t>offen_039</t>
  </si>
  <si>
    <t>Nennen und erklären Sie zwei Wettbewerbsstrategien, mit denen sich ein Unternehmen von der Konkurrenz absetzen kann.</t>
  </si>
  <si>
    <t>offen_040</t>
  </si>
  <si>
    <t>Erläutern Sie warum ein Unternehmen im Rahmen seiner Wettbewerbsstrategie ein Konzept zum Schutz des Wettbewerbsvorteil erarbeiten sollte?</t>
  </si>
  <si>
    <t>offen_041</t>
  </si>
  <si>
    <t>Beschreiben Sie das Problem des Trittbrettfahrerverhaltens?</t>
  </si>
  <si>
    <t>offen_042</t>
  </si>
  <si>
    <t>Beschreiben Sie ausführlich die Abbildung unten, die sich auf die Ressourcenallokation in der Gesellschaft bei Vorhandensein einer positiven Externalität bezieht.</t>
  </si>
  <si>
    <r>
      <rPr>
        <sz val="10"/>
        <color rgb="FF000000"/>
        <rFont val="Calibri"/>
        <family val="2"/>
      </rPr>
      <t>Wenn positive Externalitäten auftreten, wird dadurch auch ein positiver Grenznutzen (MEB) in Erscheinung treten.</t>
    </r>
    <r>
      <rPr>
        <sz val="10"/>
        <color rgb="FF000000"/>
        <rFont val="Calibri"/>
        <family val="2"/>
      </rPr>
      <t xml:space="preserve"> </t>
    </r>
    <r>
      <rPr>
        <b/>
        <sz val="10"/>
        <color rgb="FF000000"/>
        <rFont val="Calibri"/>
        <family val="2"/>
      </rPr>
      <t>(3 Punkte)</t>
    </r>
    <r>
      <rPr>
        <sz val="10"/>
        <color rgb="FF000000"/>
        <rFont val="Calibri"/>
        <family val="2"/>
      </rPr>
      <t xml:space="preserve"> Folglich wird der soziale Grenznutzen (MSB) durch Hinzufügen der externen Effekte (MEB) und des privaten Grenznutzens (MPB) des Einzelnen berechnet werden.</t>
    </r>
    <r>
      <rPr>
        <sz val="10"/>
        <color rgb="FF000000"/>
        <rFont val="Calibri"/>
        <family val="2"/>
      </rPr>
      <t xml:space="preserve"> </t>
    </r>
    <r>
      <rPr>
        <b/>
        <sz val="10"/>
        <color rgb="FF000000"/>
        <rFont val="Calibri"/>
        <family val="2"/>
      </rPr>
      <t>(3 Punkte)</t>
    </r>
    <r>
      <rPr>
        <sz val="10"/>
        <color rgb="FF000000"/>
        <rFont val="Calibri"/>
        <family val="2"/>
      </rPr>
      <t xml:space="preserve"> 																													Was den MSB betrifft, wird der optimale Output aus gesellschaftlicher Sicht bei Punkt Q_social erreicht. Dieser Punkt liegt höher als der höchst mögliche Output für den Einzelnen Q_0.</t>
    </r>
    <r>
      <rPr>
        <sz val="10"/>
        <color rgb="FF000000"/>
        <rFont val="Calibri"/>
        <family val="2"/>
      </rPr>
      <t xml:space="preserve"> </t>
    </r>
    <r>
      <rPr>
        <b/>
        <sz val="10"/>
        <color rgb="FF000000"/>
        <rFont val="Calibri"/>
        <family val="2"/>
      </rPr>
      <t xml:space="preserve">(3 Punkte) </t>
    </r>
    <r>
      <rPr>
        <sz val="10"/>
        <color rgb="FF000000"/>
        <rFont val="Calibri"/>
        <family val="2"/>
      </rPr>
      <t xml:space="preserve">																														An diesem Punkt ist auch ein höherer Preis P_social zu erkennen.</t>
    </r>
    <r>
      <rPr>
        <sz val="10"/>
        <color rgb="FF000000"/>
        <rFont val="Calibri"/>
        <family val="2"/>
      </rPr>
      <t xml:space="preserve"> </t>
    </r>
    <r>
      <rPr>
        <b/>
        <sz val="10"/>
        <color rgb="FF000000"/>
        <rFont val="Calibri"/>
        <family val="2"/>
      </rPr>
      <t xml:space="preserve">(3 Punkte)	</t>
    </r>
    <r>
      <rPr>
        <sz val="10"/>
        <color rgb="FF000000"/>
        <rFont val="Calibri"/>
        <family val="2"/>
      </rPr>
      <t xml:space="preserve">																													Die Höhe der Subventionen, die den Preis von P_social auf P_sub senken, ist in der Darstellung unten abgebildet.</t>
    </r>
    <r>
      <rPr>
        <sz val="10"/>
        <color rgb="FF000000"/>
        <rFont val="Calibri"/>
        <family val="2"/>
      </rPr>
      <t xml:space="preserve"> </t>
    </r>
    <r>
      <rPr>
        <b/>
        <sz val="10"/>
        <color rgb="FF000000"/>
        <rFont val="Calibri"/>
        <family val="2"/>
      </rPr>
      <t>(3 Punkte)</t>
    </r>
    <r>
      <rPr>
        <sz val="10"/>
        <color rgb="FF000000"/>
        <rFont val="Calibri"/>
        <family val="2"/>
      </rPr>
      <t xml:space="preserve"> 																													Der soziale Nutzen kann ab einer bestimmten Menge entstehen. Aus diesem Grund beginnt die MEB-Linie bei einer größeren Menge als die MPB-Linie.</t>
    </r>
    <r>
      <rPr>
        <sz val="10"/>
        <color rgb="FF000000"/>
        <rFont val="Calibri"/>
        <family val="2"/>
      </rPr>
      <t xml:space="preserve"> </t>
    </r>
    <r>
      <rPr>
        <sz val="10"/>
        <color rgb="FF000000"/>
        <rFont val="Calibri"/>
        <family val="2"/>
      </rPr>
      <t>Ähnlich verhält es sich mit der MSB-Linie, die den addierten Nutzen der externen Effekte (MEB) und des privaten Grenznutzens (MEB) abbildet.</t>
    </r>
    <r>
      <rPr>
        <b/>
        <sz val="10"/>
        <color rgb="FF000000"/>
        <rFont val="Calibri"/>
        <family val="2"/>
      </rPr>
      <t xml:space="preserve"> </t>
    </r>
    <r>
      <rPr>
        <b/>
        <sz val="10"/>
        <color rgb="FF000000"/>
        <rFont val="Calibri"/>
        <family val="2"/>
      </rPr>
      <t>(3 Punkte)</t>
    </r>
  </si>
  <si>
    <r>
      <rPr>
        <sz val="10"/>
        <color theme="1"/>
        <rFont val="Calibri"/>
        <family val="2"/>
        <scheme val="minor"/>
      </rPr>
      <t xml:space="preserve">Figure "Efficiency in society with the presence of a beneficial externality"
</t>
    </r>
    <r>
      <rPr>
        <b/>
        <sz val="10"/>
        <color rgb="FF000000"/>
        <rFont val="Calibri"/>
        <family val="2"/>
        <scheme val="minor"/>
      </rPr>
      <t>AC:</t>
    </r>
    <r>
      <rPr>
        <b/>
        <sz val="10"/>
        <color rgb="FF000000"/>
        <rFont val="Calibri"/>
        <family val="2"/>
        <scheme val="minor"/>
      </rPr>
      <t xml:space="preserve"> </t>
    </r>
    <r>
      <rPr>
        <b/>
        <sz val="10"/>
        <color rgb="FF000000"/>
        <rFont val="Calibri"/>
        <family val="2"/>
        <scheme val="minor"/>
      </rPr>
      <t>Pls add source of the picture here
first name last name year</t>
    </r>
  </si>
  <si>
    <t>offen_043</t>
  </si>
  <si>
    <t>Die Abbildung veranschaulicht das Edgeworth-Diagramm. Die Menge an Nahrungsmitteln, die am Markt verfügbar sind, wird auf der vertikalen Achse dargestellt. Die Menge an Wasser wird auf der horizontalen Achse angezeigt. 
Punkt A unten links zeigt, dass Person A weder Nahrungsmittel noch Trinkwasser besitzt, während Person B beides konsumiert. 
Punkt B oben rechts kehrt die Situation ins Gegenteil um: Person A besitzt alle Güter der kleinen Volkswirtschaft, Person B kann nichts konsumieren. 
Beschreiben Sie ausführlich alle Kurven (A1, A2, A3, B1, B2, B3, B*1) und Punkte (U1, U2, U3, U*3), die in dieser Abbildung dargestellt sind.
Welcher Punkt (bzw. Punkte) in dieser Abbildung stellt eine pareto-effiziente Verteilung dar und  warum?</t>
  </si>
  <si>
    <r>
      <rPr>
        <sz val="10"/>
        <color rgb="FF000000"/>
        <rFont val="Calibri"/>
        <family val="2"/>
      </rPr>
      <t>Die Indifferenzkurven A1, A2 und A3 stellen die Präferenzen von Person A in Bezug auf Nahrung und Wasser für ein bestimmtes Nutzenniveau dar, wobei der Nutzen der Kurve A3 größer ist als der Nutzen der Kurve A1.</t>
    </r>
    <r>
      <rPr>
        <sz val="10"/>
        <color rgb="FF000000"/>
        <rFont val="Calibri"/>
        <family val="2"/>
      </rPr>
      <t xml:space="preserve"> </t>
    </r>
    <r>
      <rPr>
        <sz val="10"/>
        <color rgb="FF000000"/>
        <rFont val="Calibri"/>
        <family val="2"/>
      </rPr>
      <t>Die Indifferenzkurven B1, B2 und B3 zeigen wiederum die individuellen Präferenzen von Person B an. Hier ist der Nutzen der Kurve B3 größer als der Nutzen der Kurve B1.</t>
    </r>
    <r>
      <rPr>
        <sz val="10"/>
        <color rgb="FF000000"/>
        <rFont val="Calibri"/>
        <family val="2"/>
      </rPr>
      <t xml:space="preserve"> </t>
    </r>
    <r>
      <rPr>
        <b/>
        <sz val="10"/>
        <color rgb="FF000000"/>
        <rFont val="Calibri"/>
        <family val="2"/>
      </rPr>
      <t xml:space="preserve">(3 Punkte) 	</t>
    </r>
    <r>
      <rPr>
        <sz val="10"/>
        <color rgb="FF000000"/>
        <rFont val="Calibri"/>
        <family val="2"/>
      </rPr>
      <t xml:space="preserve">																												Die Punkte auf der Indifferenzkurve stellen eine Güterkombination dar, die den Konsumierenden den gleichen Nutzen bringen.</t>
    </r>
    <r>
      <rPr>
        <sz val="10"/>
        <color rgb="FF000000"/>
        <rFont val="Calibri"/>
        <family val="2"/>
      </rPr>
      <t xml:space="preserve"> </t>
    </r>
    <r>
      <rPr>
        <b/>
        <sz val="10"/>
        <color rgb="FF000000"/>
        <rFont val="Calibri"/>
        <family val="2"/>
      </rPr>
      <t xml:space="preserve">(3 Punkte)	</t>
    </r>
    <r>
      <rPr>
        <sz val="10"/>
        <color rgb="FF000000"/>
        <rFont val="Calibri"/>
        <family val="2"/>
      </rPr>
      <t xml:space="preserve">																													Die Punkte U1, U2 und U3 spiegeln drei Zuteilungsszenarien wider, die sich auf die Verteilung von Nahrung und Wasser zwischen zwei Individuen beziehen.</t>
    </r>
    <r>
      <rPr>
        <sz val="10"/>
        <color rgb="FF000000"/>
        <rFont val="Calibri"/>
        <family val="2"/>
      </rPr>
      <t xml:space="preserve"> </t>
    </r>
    <r>
      <rPr>
        <b/>
        <sz val="10"/>
        <color rgb="FF000000"/>
        <rFont val="Calibri"/>
        <family val="2"/>
      </rPr>
      <t xml:space="preserve">(3 Punkte) </t>
    </r>
    <r>
      <rPr>
        <sz val="10"/>
        <color rgb="FF000000"/>
        <rFont val="Calibri"/>
        <family val="2"/>
      </rPr>
      <t xml:space="preserve">																													Person A schneidet bei Punkt U3 auf der Indifferenzkurve A3 Person B, während Person B am gleichen Punkt auf der Indifferenzkurve B1 Person A schneidet.</t>
    </r>
    <r>
      <rPr>
        <sz val="10"/>
        <color rgb="FF000000"/>
        <rFont val="Calibri"/>
        <family val="2"/>
      </rPr>
      <t xml:space="preserve"> </t>
    </r>
    <r>
      <rPr>
        <sz val="10"/>
        <color rgb="FF000000"/>
        <rFont val="Calibri"/>
        <family val="2"/>
      </rPr>
      <t>Dies entspricht nicht der Pareto-Effizienz, da Person A oder Person B ihren Nutzen steigern können, ohne dass der jeweils anderen Person ein Nachteil entstehen würde.</t>
    </r>
    <r>
      <rPr>
        <sz val="10"/>
        <color rgb="FF000000"/>
        <rFont val="Calibri"/>
        <family val="2"/>
      </rPr>
      <t xml:space="preserve"> </t>
    </r>
    <r>
      <rPr>
        <b/>
        <sz val="10"/>
        <color rgb="FF000000"/>
        <rFont val="Calibri"/>
        <family val="2"/>
      </rPr>
      <t xml:space="preserve">(3 Punkte) </t>
    </r>
    <r>
      <rPr>
        <sz val="10"/>
        <color rgb="FF000000"/>
        <rFont val="Calibri"/>
        <family val="2"/>
      </rPr>
      <t xml:space="preserve">																													Bei Punkt U*3 auf der Indifferenzkurve B*1 wird diese Aussage veranschaulicht.</t>
    </r>
    <r>
      <rPr>
        <sz val="10"/>
        <color rgb="FF000000"/>
        <rFont val="Calibri"/>
        <family val="2"/>
      </rPr>
      <t xml:space="preserve"> </t>
    </r>
    <r>
      <rPr>
        <sz val="10"/>
        <color rgb="FF000000"/>
        <rFont val="Calibri"/>
        <family val="2"/>
      </rPr>
      <t>In diesem Fall bleibt der Nutzen von Person A am Punkt U*3 auf der Kurve A3 gleich, während sich der Nutzen von Person B von Kurve B1 auf Kurve B*1 verbessert hat.</t>
    </r>
    <r>
      <rPr>
        <sz val="10"/>
        <color rgb="FF000000"/>
        <rFont val="Calibri"/>
        <family val="2"/>
      </rPr>
      <t xml:space="preserve"> </t>
    </r>
    <r>
      <rPr>
        <b/>
        <sz val="10"/>
        <color rgb="FF000000"/>
        <rFont val="Calibri"/>
        <family val="2"/>
      </rPr>
      <t>(3 Punkte)</t>
    </r>
    <r>
      <rPr>
        <sz val="10"/>
        <color rgb="FF000000"/>
        <rFont val="Calibri"/>
        <family val="2"/>
      </rPr>
      <t xml:space="preserve"> Deshalb bringt die Zuteilung der Güter an Punkt U*</t>
    </r>
    <r>
      <rPr>
        <b/>
        <sz val="10"/>
        <color rgb="FF000000"/>
        <rFont val="Calibri"/>
        <family val="2"/>
      </rPr>
      <t>3</t>
    </r>
    <r>
      <rPr>
        <sz val="10"/>
        <color rgb="FF000000"/>
        <rFont val="Calibri"/>
        <family val="2"/>
      </rPr>
      <t xml:space="preserve"> den besseren Gesamtnutzen für beide Personen.</t>
    </r>
    <r>
      <rPr>
        <sz val="10"/>
        <color rgb="FF000000"/>
        <rFont val="Calibri"/>
        <family val="2"/>
      </rPr>
      <t xml:space="preserve"> </t>
    </r>
    <r>
      <rPr>
        <sz val="10"/>
        <color rgb="FF000000"/>
        <rFont val="Calibri"/>
        <family val="2"/>
      </rPr>
      <t>Punkt U*3 und Punkt U1 (können auf ähnliche Weise erklärt werden) stellen eine pareto-effiziente Verteilung der verfügbaren Güter dar.</t>
    </r>
    <r>
      <rPr>
        <sz val="10"/>
        <color rgb="FF000000"/>
        <rFont val="Calibri"/>
        <family val="2"/>
      </rPr>
      <t xml:space="preserve"> </t>
    </r>
    <r>
      <rPr>
        <b/>
        <sz val="10"/>
        <color rgb="FF000000"/>
        <rFont val="Calibri"/>
        <family val="2"/>
      </rPr>
      <t>(3 Punkte)</t>
    </r>
    <r>
      <rPr>
        <sz val="10"/>
        <color rgb="FF000000"/>
        <rFont val="Calibri"/>
        <family val="2"/>
      </rPr>
      <t xml:space="preserve"> </t>
    </r>
  </si>
  <si>
    <r>
      <rPr>
        <sz val="10"/>
        <color theme="1"/>
        <rFont val="Calibri"/>
        <family val="2"/>
        <scheme val="minor"/>
      </rPr>
      <t xml:space="preserve">Figure "Ethe Edgeworth Box for a two-good and two-individual economy"
</t>
    </r>
    <r>
      <rPr>
        <b/>
        <sz val="10"/>
        <color rgb="FF000000"/>
        <rFont val="Calibri"/>
        <family val="2"/>
        <scheme val="minor"/>
      </rPr>
      <t>AC:</t>
    </r>
    <r>
      <rPr>
        <b/>
        <sz val="10"/>
        <color rgb="FF000000"/>
        <rFont val="Calibri"/>
        <family val="2"/>
        <scheme val="minor"/>
      </rPr>
      <t xml:space="preserve"> </t>
    </r>
    <r>
      <rPr>
        <b/>
        <sz val="10"/>
        <color rgb="FF000000"/>
        <rFont val="Calibri"/>
        <family val="2"/>
        <scheme val="minor"/>
      </rPr>
      <t>Pls add source of the picture here
first name last name year</t>
    </r>
  </si>
  <si>
    <t>offen_044</t>
  </si>
  <si>
    <t>Bitte zählen Sie die vier Lehrsätze des Modells der Wohlfahrtsökonomik nach Hurley (2000) auf.</t>
  </si>
  <si>
    <t>offen_045</t>
  </si>
  <si>
    <t>offen_046</t>
  </si>
  <si>
    <t>Beschreiben Sie den Begriff Ungleichbehandlung in eigenen Worten und nennen Sie zwei Arten der Ungleichbehandlung, die im Gesundheitswesen eine Rolle spielen.</t>
  </si>
  <si>
    <t>offen_047</t>
  </si>
  <si>
    <t>Erläutern Sie kurz wie sich die Begriffe Ungleichbehandlung und Ungerechtigkeit voneinander unterscheiden und wie sie miteinander in Zusammenhang stehen.</t>
  </si>
  <si>
    <r>
      <t xml:space="preserve">Ungleichbehandlung wird in der Regel als Sammelbegriff verwendet, der das Konzept der Ungerechtigkeit einschließt. </t>
    </r>
    <r>
      <rPr>
        <b/>
        <sz val="10"/>
        <color theme="1"/>
        <rFont val="Calibri"/>
        <family val="2"/>
        <scheme val="minor"/>
      </rPr>
      <t>(3 Punkte)</t>
    </r>
    <r>
      <rPr>
        <sz val="10"/>
        <color theme="1"/>
        <rFont val="Calibri"/>
        <family val="2"/>
        <scheme val="minor"/>
      </rPr>
      <t xml:space="preserve"> Im Gesundheitswesen muss Ungleichbehandlung nicht unbedingt ungerecht sein.</t>
    </r>
    <r>
      <rPr>
        <sz val="10"/>
        <color theme="1"/>
        <rFont val="Calibri"/>
        <family val="2"/>
        <scheme val="minor"/>
      </rPr>
      <t xml:space="preserve"> </t>
    </r>
    <r>
      <rPr>
        <sz val="10"/>
        <color theme="1"/>
        <rFont val="Calibri"/>
        <family val="2"/>
        <scheme val="minor"/>
      </rPr>
      <t>Manchmal kann eine Ungleichbehandlung gerecht sein.</t>
    </r>
    <r>
      <rPr>
        <sz val="10"/>
        <color theme="1"/>
        <rFont val="Calibri"/>
        <family val="2"/>
        <scheme val="minor"/>
      </rPr>
      <t xml:space="preserve"> </t>
    </r>
    <r>
      <rPr>
        <b/>
        <sz val="10"/>
        <color theme="1"/>
        <rFont val="Calibri"/>
        <family val="2"/>
        <scheme val="minor"/>
      </rPr>
      <t>(3 Punkte)</t>
    </r>
  </si>
  <si>
    <t>offen_048</t>
  </si>
  <si>
    <r>
      <rPr>
        <sz val="10"/>
        <color rgb="FF000000"/>
        <rFont val="Calibri"/>
        <family val="2"/>
      </rPr>
      <t>1.</t>
    </r>
    <r>
      <rPr>
        <sz val="10"/>
        <color rgb="FF000000"/>
        <rFont val="Calibri"/>
        <family val="2"/>
      </rPr>
      <t xml:space="preserve"> </t>
    </r>
    <r>
      <rPr>
        <sz val="10"/>
        <color rgb="FF000000"/>
        <rFont val="Calibri"/>
        <family val="2"/>
      </rPr>
      <t>Biologische (bzw. erblich bedingte) Unterschiede.</t>
    </r>
    <r>
      <rPr>
        <sz val="10"/>
        <color rgb="FF000000"/>
        <rFont val="Calibri"/>
        <family val="2"/>
      </rPr>
      <t xml:space="preserve">
</t>
    </r>
    <r>
      <rPr>
        <sz val="10"/>
        <color rgb="FF000000"/>
        <rFont val="Calibri"/>
        <family val="2"/>
      </rPr>
      <t>2.</t>
    </r>
    <r>
      <rPr>
        <sz val="10"/>
        <color rgb="FF000000"/>
        <rFont val="Calibri"/>
        <family val="2"/>
      </rPr>
      <t xml:space="preserve"> </t>
    </r>
    <r>
      <rPr>
        <sz val="10"/>
        <color rgb="FF000000"/>
        <rFont val="Calibri"/>
        <family val="2"/>
      </rPr>
      <t>Gesundheitsschädigendes Verhalten, das bewusst herbeigeführt wird, z. B. gefährliche Sport- und Freizeitaktivitäten.</t>
    </r>
    <r>
      <rPr>
        <sz val="10"/>
        <color rgb="FF000000"/>
        <rFont val="Calibri"/>
        <family val="2"/>
      </rPr>
      <t xml:space="preserve">
</t>
    </r>
    <r>
      <rPr>
        <sz val="10"/>
        <color rgb="FF000000"/>
        <rFont val="Calibri"/>
        <family val="2"/>
      </rPr>
      <t>3.</t>
    </r>
    <r>
      <rPr>
        <sz val="10"/>
        <color rgb="FF000000"/>
        <rFont val="Calibri"/>
        <family val="2"/>
      </rPr>
      <t xml:space="preserve"> </t>
    </r>
    <r>
      <rPr>
        <sz val="10"/>
        <color rgb="FF000000"/>
        <rFont val="Calibri"/>
        <family val="2"/>
      </rPr>
      <t>Zeitlich begrenzter Gesundheitsvorteil, der sich ergibt, wenn frühzeitig gesundheitsfördernde Maßnahmen von einer Gruppe ergriffen werden (bis andere Gruppen in der Lage sind, aufzuholen).</t>
    </r>
    <r>
      <rPr>
        <sz val="10"/>
        <color rgb="FF000000"/>
        <rFont val="Calibri"/>
        <family val="2"/>
      </rPr>
      <t xml:space="preserve"> 
</t>
    </r>
    <r>
      <rPr>
        <sz val="10"/>
        <color rgb="FF000000"/>
        <rFont val="Calibri"/>
        <family val="2"/>
      </rPr>
      <t>4.</t>
    </r>
    <r>
      <rPr>
        <sz val="10"/>
        <color rgb="FF000000"/>
        <rFont val="Calibri"/>
        <family val="2"/>
      </rPr>
      <t xml:space="preserve"> </t>
    </r>
    <r>
      <rPr>
        <sz val="10"/>
        <color rgb="FF000000"/>
        <rFont val="Calibri"/>
        <family val="2"/>
      </rPr>
      <t>Gesundheitsschädigendes Verhalten, dass auf erheblichen Einschränkungen in der Lebensweise basiert.</t>
    </r>
    <r>
      <rPr>
        <sz val="10"/>
        <color rgb="FF000000"/>
        <rFont val="Calibri"/>
        <family val="2"/>
      </rPr>
      <t xml:space="preserve">
</t>
    </r>
    <r>
      <rPr>
        <sz val="10"/>
        <color rgb="FF000000"/>
        <rFont val="Calibri"/>
        <family val="2"/>
      </rPr>
      <t>5.</t>
    </r>
    <r>
      <rPr>
        <sz val="10"/>
        <color rgb="FF000000"/>
        <rFont val="Calibri"/>
        <family val="2"/>
      </rPr>
      <t xml:space="preserve"> </t>
    </r>
    <r>
      <rPr>
        <sz val="10"/>
        <color rgb="FF000000"/>
        <rFont val="Calibri"/>
        <family val="2"/>
      </rPr>
      <t>Stressige und/oder ungesunde Lebens- und Arbeitssituationen, denen Personen ausgesetzt sind.</t>
    </r>
    <r>
      <rPr>
        <sz val="10"/>
        <color rgb="FF000000"/>
        <rFont val="Calibri"/>
        <family val="2"/>
      </rPr>
      <t xml:space="preserve">
</t>
    </r>
    <r>
      <rPr>
        <sz val="10"/>
        <color rgb="FF000000"/>
        <rFont val="Calibri"/>
        <family val="2"/>
      </rPr>
      <t>6.</t>
    </r>
    <r>
      <rPr>
        <sz val="10"/>
        <color rgb="FF000000"/>
        <rFont val="Calibri"/>
        <family val="2"/>
      </rPr>
      <t xml:space="preserve"> </t>
    </r>
    <r>
      <rPr>
        <sz val="10"/>
        <color rgb="FF000000"/>
        <rFont val="Calibri"/>
        <family val="2"/>
      </rPr>
      <t>Unzureichender Zugang zur medizinischen Grundversorgung und anderen öffentlichen Dienstleistungen.</t>
    </r>
    <r>
      <rPr>
        <sz val="10"/>
        <color rgb="FF000000"/>
        <rFont val="Calibri"/>
        <family val="2"/>
      </rPr>
      <t xml:space="preserve">
</t>
    </r>
    <r>
      <rPr>
        <sz val="10"/>
        <color rgb="FF000000"/>
        <rFont val="Calibri"/>
        <family val="2"/>
      </rPr>
      <t>7.</t>
    </r>
    <r>
      <rPr>
        <sz val="10"/>
        <color rgb="FF000000"/>
        <rFont val="Calibri"/>
        <family val="2"/>
      </rPr>
      <t xml:space="preserve"> </t>
    </r>
    <r>
      <rPr>
        <sz val="10"/>
        <color rgb="FF000000"/>
        <rFont val="Calibri"/>
        <family val="2"/>
      </rPr>
      <t>„Natürliche Selektion oder gesundheitsbedingte soziale Mobilität, d. h. das Menschen aufgrund von Erkrankungen in die unteren Schichten der Gesellschaft rutschen“.</t>
    </r>
    <r>
      <rPr>
        <sz val="10"/>
        <color rgb="FF000000"/>
        <rFont val="Calibri"/>
        <family val="2"/>
      </rPr>
      <t xml:space="preserve"> 
</t>
    </r>
    <r>
      <rPr>
        <b/>
        <sz val="10"/>
        <color theme="1"/>
        <rFont val="Calibri"/>
        <family val="2"/>
      </rPr>
      <t xml:space="preserve">(2,5 Punkte für jede der maximal sechs Antwortmöglichkeiten) 	</t>
    </r>
    <r>
      <rPr>
        <sz val="10"/>
        <color theme="1"/>
        <rFont val="Calibri"/>
        <family val="2"/>
      </rPr>
      <t xml:space="preserve">			Whitehead (1992) betont, dass die ersten drei Kategorien in der Fachliteratur üblicherweise nicht als Ungerechtigkeiten eingestuft werden.</t>
    </r>
    <r>
      <rPr>
        <sz val="10"/>
        <color rgb="FF000000"/>
        <rFont val="Calibri"/>
        <family val="2"/>
      </rPr>
      <t xml:space="preserve"> </t>
    </r>
    <r>
      <rPr>
        <b/>
        <sz val="10"/>
        <color rgb="FF000000"/>
        <rFont val="Calibri"/>
        <family val="2"/>
      </rPr>
      <t>(3 Punkte)</t>
    </r>
  </si>
  <si>
    <t>offen_049</t>
  </si>
  <si>
    <r>
      <rPr>
        <sz val="10"/>
        <color theme="1"/>
        <rFont val="Calibri"/>
        <family val="2"/>
        <scheme val="minor"/>
      </rPr>
      <t xml:space="preserve">Führen Sie ein Beispiel für eine Ungleichbehandlung im Bereich der Gesundheit an, die </t>
    </r>
    <r>
      <rPr>
        <b/>
        <sz val="10"/>
        <color theme="1"/>
        <rFont val="Calibri"/>
        <family val="2"/>
        <scheme val="minor"/>
      </rPr>
      <t>nicht</t>
    </r>
    <r>
      <rPr>
        <sz val="10"/>
        <color theme="1"/>
        <rFont val="Calibri"/>
        <family val="2"/>
        <scheme val="minor"/>
      </rPr>
      <t xml:space="preserve"> als Ungerechtigkeit eingestuft wird.</t>
    </r>
    <r>
      <rPr>
        <sz val="10"/>
        <color theme="1"/>
        <rFont val="Calibri"/>
        <family val="2"/>
        <scheme val="minor"/>
      </rPr>
      <t xml:space="preserve"> </t>
    </r>
    <r>
      <rPr>
        <sz val="10"/>
        <color theme="1"/>
        <rFont val="Calibri"/>
        <family val="2"/>
        <scheme val="minor"/>
      </rPr>
      <t>Erläutern Sie Ihre Antwort.</t>
    </r>
  </si>
  <si>
    <r>
      <rPr>
        <sz val="10"/>
        <color rgb="FF000000"/>
        <rFont val="Calibri"/>
        <family val="2"/>
      </rPr>
      <t>Folgendes Beispiel nimmt auf „biologische Unterschiede“ Bezug:</t>
    </r>
    <r>
      <rPr>
        <sz val="10"/>
        <color rgb="FF000000"/>
        <rFont val="Calibri"/>
        <family val="2"/>
      </rPr>
      <t xml:space="preserve"> </t>
    </r>
    <r>
      <rPr>
        <sz val="10"/>
        <color rgb="FF000000"/>
        <rFont val="Calibri"/>
        <family val="2"/>
      </rPr>
      <t xml:space="preserve">Frauen können aufgrund ihres Geschlechts an Gebärmutterhals- und Eierstockkrebs erkranken, während Prostatakrebs nur bei Männern auftritt </t>
    </r>
    <r>
      <rPr>
        <b/>
        <sz val="10"/>
        <color rgb="FF000000"/>
        <rFont val="Calibri"/>
        <family val="2"/>
      </rPr>
      <t>(passendes Beispiel:</t>
    </r>
    <r>
      <rPr>
        <b/>
        <sz val="10"/>
        <color rgb="FF000000"/>
        <rFont val="Calibri"/>
        <family val="2"/>
      </rPr>
      <t xml:space="preserve"> </t>
    </r>
    <r>
      <rPr>
        <b/>
        <sz val="10"/>
        <color rgb="FF000000"/>
        <rFont val="Calibri"/>
        <family val="2"/>
      </rPr>
      <t>3 Punkte)</t>
    </r>
    <r>
      <rPr>
        <sz val="10"/>
        <color rgb="FF000000"/>
        <rFont val="Calibri"/>
        <family val="2"/>
      </rPr>
      <t xml:space="preserve"> Dieser Unterschied zwischen Männern und Frauen ist unvermeidlich (unabänderlich) und sollte folglich nicht als Ungerechtigkeit eingestuft werden.</t>
    </r>
    <r>
      <rPr>
        <sz val="10"/>
        <color rgb="FF000000"/>
        <rFont val="Calibri"/>
        <family val="2"/>
      </rPr>
      <t xml:space="preserve"> </t>
    </r>
    <r>
      <rPr>
        <b/>
        <sz val="10"/>
        <color rgb="FF000000"/>
        <rFont val="Calibri"/>
        <family val="2"/>
      </rPr>
      <t>(kurze Erklärung:</t>
    </r>
    <r>
      <rPr>
        <b/>
        <sz val="10"/>
        <color rgb="FF000000"/>
        <rFont val="Calibri"/>
        <family val="2"/>
      </rPr>
      <t xml:space="preserve"> </t>
    </r>
    <r>
      <rPr>
        <b/>
        <sz val="10"/>
        <color rgb="FF000000"/>
        <rFont val="Calibri"/>
        <family val="2"/>
      </rPr>
      <t>3 Punkte)</t>
    </r>
  </si>
  <si>
    <t>offen_050</t>
  </si>
  <si>
    <t>Nennen Sie die drei Thesen nach Whitehead (1992), die die Chancengleichheit im Gesundheitswesen auszeichnen.</t>
  </si>
  <si>
    <r>
      <t xml:space="preserve">1. Personen mit denselben Bedürfnissen werden in Bezug auf den Zugang zur Gesundheitsversorgung gleich behandelt;																  2. Personen mit denselben Bedürfnissen werden in Bezug auf die Inanspruchnahme der Gesundheitsversorgung gleich behandelt; 															3. Alle Personen werden in Bezug auf die Qualität der Gesundheitsversorgung gleich behandelt.
</t>
    </r>
    <r>
      <rPr>
        <b/>
        <sz val="10"/>
        <color rgb="FF000000"/>
        <rFont val="Calibri"/>
        <family val="2"/>
      </rPr>
      <t>(2 Punkte für jede Antwort)</t>
    </r>
  </si>
  <si>
    <t>offen_051</t>
  </si>
  <si>
    <t>Die als horizontale und vertikale Gerechtigkeit bezeichneten Gerechtigkeitskonzepte finden in mehreren Ländern bei der Einkommenssteuerberechnung Anwendung. Erklären Sie in eigenen Worten, wie diese Anwendung erfolgt.</t>
  </si>
  <si>
    <r>
      <rPr>
        <sz val="10"/>
        <color theme="1"/>
        <rFont val="Calibri"/>
        <family val="2"/>
        <scheme val="minor"/>
      </rPr>
      <t xml:space="preserve">Horizontale Gerechtigkeit bedeutet, dass Personen, die gleich viel verdienen, denselben Einkommensteuerbetrag abführen müssen </t>
    </r>
    <r>
      <rPr>
        <b/>
        <sz val="10"/>
        <color theme="1"/>
        <rFont val="Calibri"/>
        <family val="2"/>
        <scheme val="minor"/>
      </rPr>
      <t>(3 Punkte)</t>
    </r>
    <r>
      <rPr>
        <sz val="10"/>
        <color theme="1"/>
        <rFont val="Calibri"/>
        <family val="2"/>
        <scheme val="minor"/>
      </rPr>
      <t xml:space="preserve">. Vertikale Gerechtigkeit impliziert, dass Besserverdienende höhere Einkommenssteuerbeträge bezahlen müssen </t>
    </r>
    <r>
      <rPr>
        <b/>
        <sz val="10"/>
        <color theme="1"/>
        <rFont val="Calibri"/>
        <family val="2"/>
        <scheme val="minor"/>
      </rPr>
      <t>(3 Punkte)</t>
    </r>
    <r>
      <rPr>
        <sz val="10"/>
        <color theme="1"/>
        <rFont val="Calibri"/>
        <family val="2"/>
        <scheme val="minor"/>
      </rPr>
      <t>.</t>
    </r>
  </si>
  <si>
    <t>offen_052</t>
  </si>
  <si>
    <t>Erörtern Sie, was die horizontale und vertikale Ausrichtung der Gerechtigkeit bezogen auf die Gesundheitsversorgung bedeutet und führen Sie für jede Ausrichtung ein Beispiel an.</t>
  </si>
  <si>
    <r>
      <rPr>
        <sz val="10"/>
        <color theme="1"/>
        <rFont val="Calibri"/>
        <family val="2"/>
      </rPr>
      <t>Horizontale Gerechtigkeit bedeutet, dass Menschen, die die gleichen gesundheitlichen Probleme aufweisen, die gleiche dafür vorgesehene Behandlung in Anspruch nehmen dürfen.</t>
    </r>
    <r>
      <rPr>
        <sz val="10"/>
        <color theme="1"/>
        <rFont val="Calibri"/>
        <family val="2"/>
      </rPr>
      <t xml:space="preserve"> </t>
    </r>
    <r>
      <rPr>
        <b/>
        <sz val="10"/>
        <color theme="1"/>
        <rFont val="Calibri"/>
        <family val="2"/>
      </rPr>
      <t xml:space="preserve">(3 Punkte)	</t>
    </r>
    <r>
      <rPr>
        <sz val="10"/>
        <color theme="1"/>
        <rFont val="Calibri"/>
        <family val="2"/>
      </rPr>
      <t xml:space="preserve">																												 Dieses Konstrukt kommt bei der „universellen sozialen Absicherung im Krankheitsfall“ (eng. Universal Health Coverage, UHC) zur Anwendung. Im Rahmen dieser Absicherung werden grundlegende Gesundheitsleistungen bereitgestellt. </t>
    </r>
    <r>
      <rPr>
        <sz val="10"/>
        <color theme="1"/>
        <rFont val="Calibri"/>
        <family val="2"/>
      </rPr>
      <t xml:space="preserve"> </t>
    </r>
    <r>
      <rPr>
        <sz val="10"/>
        <color theme="1"/>
        <rFont val="Calibri"/>
        <family val="2"/>
      </rPr>
      <t>Alle Personen erhalten Zugang zu diesen Leistungen.</t>
    </r>
    <r>
      <rPr>
        <sz val="10"/>
        <color theme="1"/>
        <rFont val="Calibri"/>
        <family val="2"/>
      </rPr>
      <t xml:space="preserve"> </t>
    </r>
    <r>
      <rPr>
        <sz val="10"/>
        <color theme="1"/>
        <rFont val="Calibri"/>
        <family val="2"/>
      </rPr>
      <t xml:space="preserve">Die Behandlung wird je nach Bedarf entsprechend einer gängigen Norm festgelegt </t>
    </r>
    <r>
      <rPr>
        <b/>
        <sz val="10"/>
        <color theme="1"/>
        <rFont val="Calibri"/>
        <family val="2"/>
      </rPr>
      <t>(3 Punkte)</t>
    </r>
    <r>
      <rPr>
        <sz val="10"/>
        <color theme="1"/>
        <rFont val="Calibri"/>
        <family val="2"/>
      </rPr>
      <t xml:space="preserve">. </t>
    </r>
    <r>
      <rPr>
        <sz val="10"/>
        <color theme="1"/>
        <rFont val="Calibri"/>
        <family val="2"/>
      </rPr>
      <t xml:space="preserve"> </t>
    </r>
    <r>
      <rPr>
        <sz val="10"/>
        <color theme="1"/>
        <rFont val="Calibri"/>
        <family val="2"/>
      </rPr>
      <t xml:space="preserve">Die Herausforderung bei diesem Konzept besteht darin, Gerechtigkeit richtig zu interpretieren, wenn der Bedarf nach medizinischen Behandlungen in unterschiedlichen geografischen oder sozioökonomischen Umfeldern in Erscheinung tritt </t>
    </r>
    <r>
      <rPr>
        <b/>
        <sz val="10"/>
        <color theme="1"/>
        <rFont val="Calibri"/>
        <family val="2"/>
      </rPr>
      <t>(3 Punkte)</t>
    </r>
    <r>
      <rPr>
        <sz val="10"/>
        <color theme="1"/>
        <rFont val="Calibri"/>
        <family val="2"/>
      </rPr>
      <t>.</t>
    </r>
    <r>
      <rPr>
        <b/>
        <sz val="10"/>
        <color theme="1"/>
        <rFont val="Calibri"/>
        <family val="2"/>
      </rPr>
      <t xml:space="preserve"> 
</t>
    </r>
    <r>
      <rPr>
        <sz val="10"/>
        <color theme="1"/>
        <rFont val="Calibri"/>
        <family val="2"/>
      </rPr>
      <t xml:space="preserve">Gemäß der vertikalen Gerechtigkeit sollten Menschen </t>
    </r>
    <r>
      <rPr>
        <u/>
        <sz val="10"/>
        <color theme="1"/>
        <rFont val="Calibri"/>
        <family val="2"/>
      </rPr>
      <t>entsprechend ihrem gesundheitlichen Bedürfnis</t>
    </r>
    <r>
      <rPr>
        <sz val="10"/>
        <color theme="1"/>
        <rFont val="Calibri"/>
        <family val="2"/>
      </rPr>
      <t xml:space="preserve"> Gesundheitsleistungen in unterschiedlich hohem Ausmaß in Anspruch nehmen.</t>
    </r>
    <r>
      <rPr>
        <sz val="10"/>
        <color theme="1"/>
        <rFont val="Calibri"/>
        <family val="2"/>
      </rPr>
      <t xml:space="preserve"> </t>
    </r>
    <r>
      <rPr>
        <b/>
        <sz val="10"/>
        <color theme="1"/>
        <rFont val="Calibri"/>
        <family val="2"/>
      </rPr>
      <t>(3 Punkte)</t>
    </r>
    <r>
      <rPr>
        <sz val="10"/>
        <color theme="1"/>
        <rFont val="Calibri"/>
        <family val="2"/>
      </rPr>
      <t xml:space="preserve"> 																													Die Herausforderung bei diesem Konzept besteht darin, die Ressourcen abhängig vom jeweiligen Bedürfnis im richtigen Ausmaß zuzuteilen.</t>
    </r>
    <r>
      <rPr>
        <sz val="10"/>
        <color theme="1"/>
        <rFont val="Calibri"/>
        <family val="2"/>
      </rPr>
      <t xml:space="preserve"> </t>
    </r>
    <r>
      <rPr>
        <b/>
        <sz val="10"/>
        <color theme="1"/>
        <rFont val="Calibri"/>
        <family val="2"/>
      </rPr>
      <t>(3 Punkte)</t>
    </r>
    <r>
      <rPr>
        <sz val="10"/>
        <color theme="1"/>
        <rFont val="Calibri"/>
        <family val="2"/>
      </rPr>
      <t xml:space="preserve"> 																												Dieses Konzept findet beispielsweise bei Gesundheitsmaßnahmen Anwendung, die darauf abzielen, die im Gesundheitswesen bestehende Kluft zwischen Arm und Reich zu verringern </t>
    </r>
    <r>
      <rPr>
        <b/>
        <sz val="10"/>
        <color theme="1"/>
        <rFont val="Calibri"/>
        <family val="2"/>
      </rPr>
      <t>(3 Punkte)</t>
    </r>
    <r>
      <rPr>
        <sz val="10"/>
        <color theme="1"/>
        <rFont val="Calibri"/>
        <family val="2"/>
      </rPr>
      <t>.</t>
    </r>
    <r>
      <rPr>
        <sz val="10"/>
        <color theme="1"/>
        <rFont val="Calibri"/>
        <family val="2"/>
      </rPr>
      <t xml:space="preserve"> </t>
    </r>
  </si>
  <si>
    <t>offen_053</t>
  </si>
  <si>
    <t>Beschreiben Sie den Begriff Utilitarismus und seine Entstehung. Erläutern Sie in groben Zügen eine in der Gesundheitsversorgung relevante Form des Utilitarismus.</t>
  </si>
  <si>
    <t>offen_054</t>
  </si>
  <si>
    <r>
      <rPr>
        <sz val="10"/>
        <color rgb="FF000000"/>
        <rFont val="Calibri"/>
        <family val="2"/>
      </rPr>
      <t>Laut van der Vossen (2019) lässt sich die Meinung, inwieweit Rohstoffe in Besitz genommen werden können, auf einer Skala darstellen, die das gesamte liberale  Spektrum von rechts nach links abbildet.</t>
    </r>
    <r>
      <rPr>
        <sz val="10"/>
        <color rgb="FF000000"/>
        <rFont val="Calibri"/>
        <family val="2"/>
      </rPr>
      <t xml:space="preserve"> </t>
    </r>
    <r>
      <rPr>
        <b/>
        <sz val="10"/>
        <color rgb="FF000000"/>
        <rFont val="Calibri"/>
        <family val="2"/>
      </rPr>
      <t>(3 Punkte)</t>
    </r>
    <r>
      <rPr>
        <sz val="10"/>
        <color rgb="FF000000"/>
        <rFont val="Calibri"/>
        <family val="2"/>
      </rPr>
      <t xml:space="preserve"> Bei einer Bewegung von rechts nach links auf der Skala erhöht sich die beibehaltene Chancengleichheit. Deshalb entspricht es annähernd dem Linksliberalismus, wenn der aus Rohstoffen entstandene Nutzen gleichmäßig in einer Bevölkerung aufgeteilt wird </t>
    </r>
    <r>
      <rPr>
        <b/>
        <sz val="10"/>
        <color rgb="FF000000"/>
        <rFont val="Calibri"/>
        <family val="2"/>
      </rPr>
      <t>(3 Punkte)</t>
    </r>
    <r>
      <rPr>
        <sz val="10"/>
        <color rgb="FF000000"/>
        <rFont val="Calibri"/>
        <family val="2"/>
      </rPr>
      <t>.</t>
    </r>
  </si>
  <si>
    <t>offen_055</t>
  </si>
  <si>
    <t>Eine Kritik am Liberalismus besagt, dass die Freiheit häufig teilweise aufgegeben werden kann, um eine Effizienzsteigerung zu erzielen. Führen Sie ein dieser Aussage entsprechendes Beispiel an.</t>
  </si>
  <si>
    <r>
      <rPr>
        <sz val="10"/>
        <color theme="1"/>
        <rFont val="Calibri"/>
        <family val="2"/>
        <scheme val="minor"/>
      </rPr>
      <t xml:space="preserve">Beispielsweise könnte es kosteneffizienter sein, eine gefährliche Droge einfach zu verbieten </t>
    </r>
    <r>
      <rPr>
        <b/>
        <sz val="10"/>
        <color theme="1"/>
        <rFont val="Calibri"/>
        <family val="2"/>
        <scheme val="minor"/>
      </rPr>
      <t>(3 Punkte)</t>
    </r>
    <r>
      <rPr>
        <sz val="10"/>
        <color theme="1"/>
        <rFont val="Calibri"/>
        <family val="2"/>
        <scheme val="minor"/>
      </rPr>
      <t>, anstatt viel Geld in Aufklärungskampagnen zu investieren.</t>
    </r>
    <r>
      <rPr>
        <sz val="10"/>
        <color theme="1"/>
        <rFont val="Calibri"/>
        <family val="2"/>
        <scheme val="minor"/>
      </rPr>
      <t xml:space="preserve"> </t>
    </r>
    <r>
      <rPr>
        <b/>
        <sz val="10"/>
        <color theme="1"/>
        <rFont val="Calibri"/>
        <family val="2"/>
        <scheme val="minor"/>
      </rPr>
      <t>(3 Punkte)</t>
    </r>
  </si>
  <si>
    <t>offen_056</t>
  </si>
  <si>
    <t>offen_057</t>
  </si>
  <si>
    <r>
      <rPr>
        <sz val="10"/>
        <color theme="1"/>
        <rFont val="Calibri"/>
        <family val="2"/>
        <scheme val="minor"/>
      </rPr>
      <t>Bitte nennen Sie die zwei Ebenen der sozialen Determinanten, aus denen das Rahmenkonzept der Kommission zu den sozialen Determinanten der Gesundheit (CSDH) besteht.</t>
    </r>
    <r>
      <rPr>
        <sz val="10"/>
        <color theme="1"/>
        <rFont val="Calibri"/>
        <family val="2"/>
        <scheme val="minor"/>
      </rPr>
      <t xml:space="preserve"> </t>
    </r>
    <r>
      <rPr>
        <sz val="10"/>
        <color theme="1"/>
        <rFont val="Calibri"/>
        <family val="2"/>
        <scheme val="minor"/>
      </rPr>
      <t>Beschreiben Sie die Ebenen und die entsprechenden Kategorien.</t>
    </r>
  </si>
  <si>
    <t>Required reading
Solar and Irwin (2010)</t>
  </si>
  <si>
    <t>offen_058</t>
  </si>
  <si>
    <t>Sowohl Whitehead (1992) als auch Solar und Irwin (2010) betonen die hohe Bedeutung von sektorübergreifenden Maßnahmen in der Gesundheitspolitik. Bitte erläutern Sie, was sektorübergreifende Maßnahmen sind und warum ihnen eine so hohe Bedeutung zukommt. Nennen Sie drei Sektoren, die an einer sektorübergreifenden Zusammenarbeit beteiligt sein sollten.</t>
  </si>
  <si>
    <t>Required reading:
Solar, O. &amp; Irwin, A. (2010). A conceptual framework for action on the social determinants of health. Social Determinants of Health Discussion Paper 2. Policy and Practice. WHO. </t>
  </si>
  <si>
    <t>offen_059</t>
  </si>
  <si>
    <t>Bitte nennen Sie die drei der von Solar und Irwin (2010) genannten politischen Strategien, mit denen Ungleichheiten, die auf den sozialen Determinanten der Gesundheit beruhen, beseitigt werden können.</t>
  </si>
  <si>
    <r>
      <rPr>
        <sz val="10"/>
        <color rgb="FF000000"/>
        <rFont val="Calibri"/>
        <family val="2"/>
      </rPr>
      <t>(1) situationsspezifische Strategien, 																				(2) sektorübergreifende Maßnahmen und 																	(3) Beteiligung und Stärkung der Gesellschaft.</t>
    </r>
    <r>
      <rPr>
        <sz val="10"/>
        <color rgb="FF000000"/>
        <rFont val="Calibri"/>
        <family val="2"/>
      </rPr>
      <t xml:space="preserve">
</t>
    </r>
    <r>
      <rPr>
        <b/>
        <sz val="10"/>
        <color rgb="FF000000"/>
        <rFont val="Calibri"/>
        <family val="2"/>
      </rPr>
      <t xml:space="preserve">(2 Punkte für jede Antwort)	</t>
    </r>
    <r>
      <rPr>
        <sz val="10"/>
        <color rgb="FF000000"/>
        <rFont val="Calibri"/>
        <family val="2"/>
      </rPr>
      <t xml:space="preserve"> </t>
    </r>
  </si>
  <si>
    <t>3.5</t>
  </si>
  <si>
    <t>offen_060</t>
  </si>
  <si>
    <t>offen_061</t>
  </si>
  <si>
    <t>Mediziner:innen gelten im Gesundheitswesen als essenzielle Arbeitskräfte und Entscheidungstragende. Führen Sie die Gründe hierfür an.</t>
  </si>
  <si>
    <r>
      <t xml:space="preserve">Als Schlüsselfiguren zählen die Mediziner:innen zu einem der wichtigsten Inputfaktoren des Gesundheitswesens – den Humanressourcen. Von der Grundversorgung (als erste Ansprechpersonen für Patient:innen) bis zur Quartärversorgung (wo spezielles fachliches Know-how für die Behandlung seltener Krankheiten gefragt ist) arbeiten Mediziner:innen auf fast allen Ebenen der Gesundheitsversorgung. </t>
    </r>
    <r>
      <rPr>
        <b/>
        <sz val="10"/>
        <color rgb="FF000000"/>
        <rFont val="Calibri"/>
        <family val="2"/>
      </rPr>
      <t>(3 Punkte)</t>
    </r>
    <r>
      <rPr>
        <sz val="10"/>
        <color rgb="FF000000"/>
        <rFont val="Calibri"/>
        <family val="2"/>
      </rPr>
      <t xml:space="preserve">																														Außerdem begünstigt die Informationsasymmetrie den Einfluss der Mediziner:innen auf Entscheidungsprozesse.</t>
    </r>
    <r>
      <rPr>
        <sz val="10"/>
        <color rgb="FF000000"/>
        <rFont val="Calibri"/>
        <family val="2"/>
      </rPr>
      <t xml:space="preserve"> </t>
    </r>
    <r>
      <rPr>
        <b/>
        <sz val="10"/>
        <color rgb="FF000000"/>
        <rFont val="Calibri"/>
        <family val="2"/>
      </rPr>
      <t>(3 Punkte)</t>
    </r>
  </si>
  <si>
    <t>offen_062</t>
  </si>
  <si>
    <t>Nennen Sie die vier Grundsätze des ethischen Handelns, die Mediziner:innen während ihrer Arbeit befolgen sollen.</t>
  </si>
  <si>
    <r>
      <rPr>
        <sz val="10"/>
        <color rgb="FF000000"/>
        <rFont val="Calibri"/>
        <family val="2"/>
      </rPr>
      <t xml:space="preserve">(1) Selbstbestimmungsrecht der Patient:innen,															(2) Patientenwohl,																											(3) Prinzip der Schadensvermeidung und																		(4) Soziale Gerechtigkeit																								</t>
    </r>
    <r>
      <rPr>
        <b/>
        <sz val="10"/>
        <color rgb="FF000000"/>
        <rFont val="Calibri"/>
        <family val="2"/>
      </rPr>
      <t>(1,5 Punkte für jede Antwort)</t>
    </r>
  </si>
  <si>
    <t>offen_063</t>
  </si>
  <si>
    <r>
      <rPr>
        <sz val="10"/>
        <color theme="1"/>
        <rFont val="Calibri"/>
        <family val="2"/>
      </rPr>
      <t>Bei der Bereitstellung von medizinischen Leistungen legen Mediziner:innen das Hauptaugenmerk nicht wie in anderen Branchen auf die Gewinnmaximierung, sondern die Nutzenmaximierung.</t>
    </r>
    <r>
      <rPr>
        <sz val="10"/>
        <color theme="1"/>
        <rFont val="Calibri"/>
        <family val="2"/>
      </rPr>
      <t xml:space="preserve"> </t>
    </r>
    <r>
      <rPr>
        <b/>
        <sz val="10"/>
        <color theme="1"/>
        <rFont val="Calibri"/>
        <family val="2"/>
      </rPr>
      <t>(3 Punkte)</t>
    </r>
    <r>
      <rPr>
        <sz val="10"/>
        <color theme="1"/>
        <rFont val="Calibri"/>
        <family val="2"/>
      </rPr>
      <t xml:space="preserve">																												  	Der Nutzen der Mediziner:innen wird in drei Determinanten unterteilt:</t>
    </r>
    <r>
      <rPr>
        <sz val="10"/>
        <color theme="1"/>
        <rFont val="Calibri"/>
        <family val="2"/>
      </rPr>
      <t xml:space="preserve"> </t>
    </r>
    <r>
      <rPr>
        <sz val="10"/>
        <color theme="1"/>
        <rFont val="Calibri"/>
        <family val="2"/>
      </rPr>
      <t xml:space="preserve">(1) die Nettoeinnahmen (π) </t>
    </r>
    <r>
      <rPr>
        <b/>
        <sz val="10"/>
        <color theme="1"/>
        <rFont val="Calibri"/>
        <family val="2"/>
      </rPr>
      <t>(2 Punkte)</t>
    </r>
    <r>
      <rPr>
        <sz val="10"/>
        <color theme="1"/>
        <rFont val="Calibri"/>
        <family val="2"/>
      </rPr>
      <t xml:space="preserve">, (2) Freizeit (L) </t>
    </r>
    <r>
      <rPr>
        <b/>
        <sz val="10"/>
        <color theme="1"/>
        <rFont val="Calibri"/>
        <family val="2"/>
      </rPr>
      <t>(2 Punkte)</t>
    </r>
    <r>
      <rPr>
        <sz val="10"/>
        <color theme="1"/>
        <rFont val="Calibri"/>
        <family val="2"/>
      </rPr>
      <t xml:space="preserve"> und (3) Nachfrageanreize (I)</t>
    </r>
    <r>
      <rPr>
        <sz val="10"/>
        <color theme="1"/>
        <rFont val="Calibri"/>
        <family val="2"/>
      </rPr>
      <t xml:space="preserve"> </t>
    </r>
    <r>
      <rPr>
        <b/>
        <sz val="10"/>
        <color theme="1"/>
        <rFont val="Calibri"/>
        <family val="2"/>
      </rPr>
      <t>(2 Punkte)</t>
    </r>
    <r>
      <rPr>
        <sz val="10"/>
        <color theme="1"/>
        <rFont val="Calibri"/>
        <family val="2"/>
      </rPr>
      <t xml:space="preserve"> Während die ersten beiden Determinanten positive Auswirkungen auf den Nutzen (U) der Mediziner:innen haben, ist die dritte Determinante negativ behaftet </t>
    </r>
    <r>
      <rPr>
        <b/>
        <sz val="10"/>
        <color theme="1"/>
        <rFont val="Calibri"/>
        <family val="2"/>
      </rPr>
      <t>(3 Punkte)</t>
    </r>
    <r>
      <rPr>
        <sz val="10"/>
        <color theme="1"/>
        <rFont val="Calibri"/>
        <family val="2"/>
      </rPr>
      <t>.</t>
    </r>
    <r>
      <rPr>
        <sz val="10"/>
        <color theme="1"/>
        <rFont val="Calibri"/>
        <family val="2"/>
      </rPr>
      <t xml:space="preserve"> 
</t>
    </r>
    <r>
      <rPr>
        <sz val="10"/>
        <color theme="1"/>
        <rFont val="Calibri"/>
        <family val="2"/>
      </rPr>
      <t>Dieses Bewertungsmodell der Nutzenmaximierung beruht auf zwei wichtigen Grundannahmen:</t>
    </r>
    <r>
      <rPr>
        <sz val="10"/>
        <color theme="1"/>
        <rFont val="Calibri"/>
        <family val="2"/>
      </rPr>
      <t xml:space="preserve"> </t>
    </r>
    <r>
      <rPr>
        <sz val="10"/>
        <color theme="1"/>
        <rFont val="Calibri"/>
        <family val="2"/>
      </rPr>
      <t>Zunächst wird davon ausgegangen, dass jede:r Mediziner:in über eine bestimmte Anzahl an Patient:innen verfügt, die für die erbrachten Gesundheitsleistungen einen vorher festgelegten Betrag aus eigener Tasche bezahlen.</t>
    </r>
    <r>
      <rPr>
        <sz val="10"/>
        <color theme="1"/>
        <rFont val="Calibri"/>
        <family val="2"/>
      </rPr>
      <t xml:space="preserve"> </t>
    </r>
    <r>
      <rPr>
        <sz val="10"/>
        <color theme="1"/>
        <rFont val="Calibri"/>
        <family val="2"/>
      </rPr>
      <t>Dadurch wird für jede bereitgestellte Leistung ein Fixpreis festgelegt.</t>
    </r>
    <r>
      <rPr>
        <sz val="10"/>
        <color theme="1"/>
        <rFont val="Calibri"/>
        <family val="2"/>
      </rPr>
      <t xml:space="preserve"> </t>
    </r>
    <r>
      <rPr>
        <b/>
        <sz val="10"/>
        <color theme="1"/>
        <rFont val="Calibri"/>
        <family val="2"/>
      </rPr>
      <t>(3 Punkte)</t>
    </r>
    <r>
      <rPr>
        <sz val="10"/>
        <color theme="1"/>
        <rFont val="Calibri"/>
        <family val="2"/>
      </rPr>
      <t xml:space="preserve"> 																														Des Weiteren wird davon ausgegangen, dass die Mediziner:innen eigenständig die Nachfrage durch Änderungen der Leistungsmenge anregen können. Dadurch sind sie in der Lage, ihren Verdienst zu erhöhen.</t>
    </r>
    <r>
      <rPr>
        <sz val="10"/>
        <color theme="1"/>
        <rFont val="Calibri"/>
        <family val="2"/>
      </rPr>
      <t xml:space="preserve"> </t>
    </r>
    <r>
      <rPr>
        <b/>
        <sz val="10"/>
        <color theme="1"/>
        <rFont val="Calibri"/>
        <family val="2"/>
      </rPr>
      <t>(3 Punkte)</t>
    </r>
    <r>
      <rPr>
        <sz val="10"/>
        <color theme="1"/>
        <rFont val="Calibri"/>
        <family val="2"/>
      </rPr>
      <t xml:space="preserve"> </t>
    </r>
  </si>
  <si>
    <t>offen_064</t>
  </si>
  <si>
    <t xml:space="preserve">Basierend auf dem Bewertungsmodell ergibt sich für Mediziner:innen folgende Nutzenfunktion: U = U (π, L, I). Benennen Sie die Variablen der Nutzenfunktion und beschreiben Sie die einzelnen Variablenpaare und ihre Korrelation zueinander. </t>
  </si>
  <si>
    <r>
      <rPr>
        <sz val="10"/>
        <color rgb="FF000000"/>
        <rFont val="Calibri"/>
        <family val="2"/>
      </rPr>
      <t>Die Variablen der Nutzenfunktion sind: Nettoeinnahmen (π), Freizeit (L) und Nachfrageanreize (I).</t>
    </r>
    <r>
      <rPr>
        <sz val="10"/>
        <color rgb="FF000000"/>
        <rFont val="Calibri"/>
        <family val="2"/>
      </rPr>
      <t xml:space="preserve"> </t>
    </r>
    <r>
      <rPr>
        <b/>
        <sz val="10"/>
        <color rgb="FF000000"/>
        <rFont val="Calibri"/>
        <family val="2"/>
      </rPr>
      <t>(3 Punkte)</t>
    </r>
    <r>
      <rPr>
        <sz val="10"/>
        <color rgb="FF000000"/>
        <rFont val="Calibri"/>
        <family val="2"/>
      </rPr>
      <t xml:space="preserve"> 																														Die Mediziner:innen müssen zwischen jedem Variablenpaar abwägen, um den für sie optimalen Nutzen zu erzielen.</t>
    </r>
    <r>
      <rPr>
        <sz val="10"/>
        <color rgb="FF000000"/>
        <rFont val="Calibri"/>
        <family val="2"/>
      </rPr>
      <t xml:space="preserve"> </t>
    </r>
    <r>
      <rPr>
        <sz val="10"/>
        <color rgb="FF000000"/>
        <rFont val="Calibri"/>
        <family val="2"/>
      </rPr>
      <t>Es gibt daher drei Variablenpaare zu berücksichtigen:												π, L:</t>
    </r>
    <r>
      <rPr>
        <sz val="10"/>
        <color rgb="FF000000"/>
        <rFont val="Calibri"/>
        <family val="2"/>
      </rPr>
      <t xml:space="preserve"> </t>
    </r>
    <r>
      <rPr>
        <sz val="10"/>
        <color rgb="FF000000"/>
        <rFont val="Calibri"/>
        <family val="2"/>
      </rPr>
      <t xml:space="preserve">Nettoeinnahmen und Freizeit </t>
    </r>
    <r>
      <rPr>
        <b/>
        <sz val="10"/>
        <color rgb="FF000000"/>
        <rFont val="Calibri"/>
        <family val="2"/>
      </rPr>
      <t>(2 Punkte)</t>
    </r>
    <r>
      <rPr>
        <sz val="10"/>
        <color rgb="FF000000"/>
        <rFont val="Calibri"/>
        <family val="2"/>
      </rPr>
      <t xml:space="preserve">																		L, I:		</t>
    </r>
    <r>
      <rPr>
        <sz val="10"/>
        <color rgb="FF000000"/>
        <rFont val="Calibri"/>
        <family val="2"/>
      </rPr>
      <t xml:space="preserve"> </t>
    </r>
    <r>
      <rPr>
        <sz val="10"/>
        <color rgb="FF000000"/>
        <rFont val="Calibri"/>
        <family val="2"/>
      </rPr>
      <t xml:space="preserve">Freizeit und Nachfrageanreize </t>
    </r>
    <r>
      <rPr>
        <b/>
        <sz val="10"/>
        <color rgb="FF000000"/>
        <rFont val="Calibri"/>
        <family val="2"/>
      </rPr>
      <t xml:space="preserve">(2 Punkte)	</t>
    </r>
    <r>
      <rPr>
        <sz val="10"/>
        <color rgb="FF000000"/>
        <rFont val="Calibri"/>
        <family val="2"/>
      </rPr>
      <t xml:space="preserve">																	π, I:</t>
    </r>
    <r>
      <rPr>
        <sz val="10"/>
        <color rgb="FF000000"/>
        <rFont val="Calibri"/>
        <family val="2"/>
      </rPr>
      <t xml:space="preserve"> </t>
    </r>
    <r>
      <rPr>
        <sz val="10"/>
        <color rgb="FF000000"/>
        <rFont val="Calibri"/>
        <family val="2"/>
      </rPr>
      <t xml:space="preserve">Nettoeinnahmen und Nachfrageanreize </t>
    </r>
    <r>
      <rPr>
        <b/>
        <sz val="10"/>
        <color rgb="FF000000"/>
        <rFont val="Calibri"/>
        <family val="2"/>
      </rPr>
      <t xml:space="preserve">(2 Punkte)	</t>
    </r>
    <r>
      <rPr>
        <sz val="10"/>
        <color rgb="FF000000"/>
        <rFont val="Calibri"/>
        <family val="2"/>
      </rPr>
      <t xml:space="preserve">							Mediziner:innen können ihren gewünschten Nutzen erreichen, indem sie zwischen Nettoeinnahmen und Freizeit abwägen.</t>
    </r>
    <r>
      <rPr>
        <sz val="10"/>
        <color rgb="FF000000"/>
        <rFont val="Calibri"/>
        <family val="2"/>
      </rPr>
      <t xml:space="preserve"> </t>
    </r>
    <r>
      <rPr>
        <sz val="10"/>
        <color rgb="FF000000"/>
        <rFont val="Calibri"/>
        <family val="2"/>
      </rPr>
      <t>Diese Variablen stehen in negativer Korrelation zueinander. Das bedeutet, dass Mediziner:innen auf einen Teil ihrer Freizeit verzichten müssen, wenn sie ihre Nettoeinnahmen steigern möchten.</t>
    </r>
    <r>
      <rPr>
        <sz val="10"/>
        <color rgb="FF000000"/>
        <rFont val="Calibri"/>
        <family val="2"/>
      </rPr>
      <t xml:space="preserve"> </t>
    </r>
    <r>
      <rPr>
        <b/>
        <sz val="10"/>
        <color rgb="FF000000"/>
        <rFont val="Calibri"/>
        <family val="2"/>
      </rPr>
      <t>(3 Punkte)</t>
    </r>
    <r>
      <rPr>
        <sz val="10"/>
        <color rgb="FF000000"/>
        <rFont val="Calibri"/>
        <family val="2"/>
      </rPr>
      <t xml:space="preserve"> 																														Die beiden anderen Variablenpaare stehen in positiver Korrelation zueinander. Dementsprechend führt die Erhöhung einer Variable zur Erhöhung der anderen und der Nutzen für die Mediziner:innen bleibt erhalten.</t>
    </r>
    <r>
      <rPr>
        <sz val="10"/>
        <color rgb="FF000000"/>
        <rFont val="Calibri"/>
        <family val="2"/>
      </rPr>
      <t xml:space="preserve"> </t>
    </r>
    <r>
      <rPr>
        <b/>
        <sz val="10"/>
        <color rgb="FF000000"/>
        <rFont val="Calibri"/>
        <family val="2"/>
      </rPr>
      <t>(3 Punkte)</t>
    </r>
    <r>
      <rPr>
        <sz val="10"/>
        <color rgb="FF000000"/>
        <rFont val="Calibri"/>
        <family val="2"/>
      </rPr>
      <t xml:space="preserve"> 																														In diesem Modell sind Nachfrageanreize negativ behaftet, denn zusätzliche Anreize verringern den Nutzen der Mediziner:innen.</t>
    </r>
    <r>
      <rPr>
        <sz val="10"/>
        <color rgb="FF000000"/>
        <rFont val="Calibri"/>
        <family val="2"/>
      </rPr>
      <t xml:space="preserve"> </t>
    </r>
    <r>
      <rPr>
        <sz val="10"/>
        <color rgb="FF000000"/>
        <rFont val="Calibri"/>
        <family val="2"/>
      </rPr>
      <t>Um den entgangenen Nutzen zu kompensieren, können andere Variablen wie z. B. die Nettoeinnahmen (π) oder die Freizeit (L) gesteigert werden.</t>
    </r>
    <r>
      <rPr>
        <sz val="10"/>
        <color rgb="FF000000"/>
        <rFont val="Calibri"/>
        <family val="2"/>
      </rPr>
      <t xml:space="preserve"> </t>
    </r>
    <r>
      <rPr>
        <b/>
        <sz val="10"/>
        <color rgb="FF000000"/>
        <rFont val="Calibri"/>
        <family val="2"/>
      </rPr>
      <t>(3 Punkte)</t>
    </r>
  </si>
  <si>
    <t>offen_065</t>
  </si>
  <si>
    <r>
      <rPr>
        <sz val="10"/>
        <color theme="1"/>
        <rFont val="Calibri"/>
        <family val="2"/>
        <scheme val="minor"/>
      </rPr>
      <t xml:space="preserve">Welche Variable des Bewertungsmodells lässt darauf schließen, dass Mediziner:innen </t>
    </r>
    <r>
      <rPr>
        <b/>
        <sz val="10"/>
        <color theme="1"/>
        <rFont val="Calibri"/>
        <family val="2"/>
        <scheme val="minor"/>
      </rPr>
      <t>nicht</t>
    </r>
    <r>
      <rPr>
        <sz val="10"/>
        <color theme="1"/>
        <rFont val="Calibri"/>
        <family val="2"/>
        <scheme val="minor"/>
      </rPr>
      <t xml:space="preserve"> als perfekte Agenten dienen?</t>
    </r>
  </si>
  <si>
    <r>
      <rPr>
        <sz val="10"/>
        <color theme="1"/>
        <rFont val="Calibri"/>
        <family val="2"/>
        <scheme val="minor"/>
      </rPr>
      <t xml:space="preserve">Da die Nettoeinnahmen eine Variable des Bewertungsmodells darstellen </t>
    </r>
    <r>
      <rPr>
        <b/>
        <sz val="10"/>
        <color theme="1"/>
        <rFont val="Calibri"/>
        <family val="2"/>
        <scheme val="minor"/>
      </rPr>
      <t>(3 Punkte)</t>
    </r>
    <r>
      <rPr>
        <sz val="10"/>
        <color theme="1"/>
        <rFont val="Calibri"/>
        <family val="2"/>
        <scheme val="minor"/>
      </rPr>
      <t>, lässt sich folgern, dass Mediziner:innen auch gewinnorientiert agieren.</t>
    </r>
    <r>
      <rPr>
        <sz val="10"/>
        <color theme="1"/>
        <rFont val="Calibri"/>
        <family val="2"/>
        <scheme val="minor"/>
      </rPr>
      <t xml:space="preserve"> </t>
    </r>
    <r>
      <rPr>
        <sz val="10"/>
        <color theme="1"/>
        <rFont val="Calibri"/>
        <family val="2"/>
        <scheme val="minor"/>
      </rPr>
      <t>Aus diesem Grund können Mediziner:innen ihren Patient:innen nicht als perfekte Agenten dienen.</t>
    </r>
    <r>
      <rPr>
        <sz val="10"/>
        <color theme="1"/>
        <rFont val="Calibri"/>
        <family val="2"/>
        <scheme val="minor"/>
      </rPr>
      <t xml:space="preserve"> </t>
    </r>
    <r>
      <rPr>
        <b/>
        <sz val="10"/>
        <color theme="1"/>
        <rFont val="Calibri"/>
        <family val="2"/>
        <scheme val="minor"/>
      </rPr>
      <t>(3 Punkte)</t>
    </r>
  </si>
  <si>
    <t>offen_066</t>
  </si>
  <si>
    <t>Die Einzelleistungsvergütung gilt unter Mediziner:innen als relativ kompliziertes Vergütungsmodell. Beschreiben Sie dieses Modell und erklären Sie, inwiefern es „kompliziert“ ist. Wer trägt bei diesem Modell die Kosten für Gesundheitsleistungen?</t>
  </si>
  <si>
    <r>
      <t xml:space="preserve">Die Einzelleistungsvergütung ist ein Vergütungsmodell, demgemäß Gesundheitsdienstleistende eine Rechnung stellen, auf der die Kosten für jede einzelne erbrachte Leistung oder ein Teil davon aufgeführt sind </t>
    </r>
    <r>
      <rPr>
        <b/>
        <sz val="10"/>
        <color theme="1"/>
        <rFont val="Calibri"/>
        <family val="2"/>
      </rPr>
      <t>(3 Punkte)</t>
    </r>
    <r>
      <rPr>
        <sz val="10"/>
        <color theme="1"/>
        <rFont val="Calibri"/>
        <family val="2"/>
      </rPr>
      <t>. Die Einzelleistungsvergütung erfüllt zwei Funktionen: Sie deckt die für die medizinische Behandlung anfallenden Kosten und dient den Mediziner:innen (den Agenten) als finanzieller Anreiz, um mehr von der Kundschaft (der Prinzipal) gewünschte Leistungen auszuführen.</t>
    </r>
    <r>
      <rPr>
        <sz val="10"/>
        <color theme="1"/>
        <rFont val="Calibri"/>
        <family val="2"/>
      </rPr>
      <t xml:space="preserve"> </t>
    </r>
    <r>
      <rPr>
        <b/>
        <sz val="10"/>
        <color theme="1"/>
        <rFont val="Calibri"/>
        <family val="2"/>
      </rPr>
      <t xml:space="preserve">(3 Punkte) </t>
    </r>
    <r>
      <rPr>
        <sz val="10"/>
        <color theme="1"/>
        <rFont val="Calibri"/>
        <family val="2"/>
      </rPr>
      <t xml:space="preserve">																														Die Einzelleistungsvergütung wird als das komplizierteste Vergütungsmodell betrachtet, da die Leistungen als einzelne Posten auf der Rechnung aufgeführt werden müssen </t>
    </r>
    <r>
      <rPr>
        <b/>
        <sz val="10"/>
        <color theme="1"/>
        <rFont val="Calibri"/>
        <family val="2"/>
      </rPr>
      <t>(3 Punkte)</t>
    </r>
    <r>
      <rPr>
        <sz val="10"/>
        <color theme="1"/>
        <rFont val="Calibri"/>
        <family val="2"/>
      </rPr>
      <t xml:space="preserve"> und es eine große Bandbreite an verschiedenen Leistungen gibt.</t>
    </r>
    <r>
      <rPr>
        <sz val="10"/>
        <color theme="1"/>
        <rFont val="Calibri"/>
        <family val="2"/>
      </rPr>
      <t xml:space="preserve"> </t>
    </r>
    <r>
      <rPr>
        <b/>
        <sz val="10"/>
        <color theme="1"/>
        <rFont val="Calibri"/>
        <family val="2"/>
      </rPr>
      <t>(3 Punkte)</t>
    </r>
    <r>
      <rPr>
        <sz val="10"/>
        <color theme="1"/>
        <rFont val="Calibri"/>
        <family val="2"/>
      </rPr>
      <t xml:space="preserve"> 																														Die auf diesem Modell basierende Kostenerstattung erfolgt je nach Kontext auf unterschiedliche Weise.</t>
    </r>
    <r>
      <rPr>
        <sz val="10"/>
        <color theme="1"/>
        <rFont val="Calibri"/>
        <family val="2"/>
      </rPr>
      <t xml:space="preserve"> </t>
    </r>
    <r>
      <rPr>
        <b/>
        <sz val="10"/>
        <color theme="1"/>
        <rFont val="Calibri"/>
        <family val="2"/>
      </rPr>
      <t>(3 Punkte)</t>
    </r>
    <r>
      <rPr>
        <sz val="10"/>
        <color theme="1"/>
        <rFont val="Calibri"/>
        <family val="2"/>
      </rPr>
      <t xml:space="preserve"> 																														Das Arzthonorar kann direkt von den Patient:innen (d. h. die Rechnung wird aus eigener Tasche beglichen) oder durch Dritte (entweder eine Krankenversicherung oder die öffentliche Hand) beglichen werden.</t>
    </r>
    <r>
      <rPr>
        <sz val="10"/>
        <color theme="1"/>
        <rFont val="Calibri"/>
        <family val="2"/>
      </rPr>
      <t xml:space="preserve"> </t>
    </r>
    <r>
      <rPr>
        <b/>
        <sz val="10"/>
        <color theme="1"/>
        <rFont val="Calibri"/>
        <family val="2"/>
      </rPr>
      <t>(3 Punkte)</t>
    </r>
  </si>
  <si>
    <t>offen_067</t>
  </si>
  <si>
    <t>Beschreiben Sie drei negative Auswirkungen, die die Kopfpauschale auf das Verhalten von Mediziner:innen haben kann.</t>
  </si>
  <si>
    <r>
      <rPr>
        <sz val="10"/>
        <color rgb="FF000000"/>
        <rFont val="Calibri"/>
        <family val="2"/>
      </rPr>
      <t>Die Kopfpauschale kann für Mediziner:innen einige negative Anreize schaffen.</t>
    </r>
    <r>
      <rPr>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 xml:space="preserve">Die Kopfpauschale kann Mediziner:innen der Primärversorgung dazu verleiten, Patient:innen ohne Grund an Spezialist:innen zu überweisen. </t>
    </r>
    <r>
      <rPr>
        <sz val="10"/>
        <color rgb="FF000000"/>
        <rFont val="Calibri"/>
        <family val="2"/>
      </rPr>
      <t xml:space="preserve"> </t>
    </r>
    <r>
      <rPr>
        <sz val="10"/>
        <color rgb="FF000000"/>
        <rFont val="Calibri"/>
        <family val="2"/>
      </rPr>
      <t>Dadurch agieren die Mediziner:innen der Primärversorgung als „Trittbrettfahrende“, die ohne Einkommensverlust ihre Kosten reduzieren.</t>
    </r>
    <r>
      <rPr>
        <sz val="10"/>
        <color rgb="FF000000"/>
        <rFont val="Calibri"/>
        <family val="2"/>
      </rPr>
      <t xml:space="preserve"> </t>
    </r>
    <r>
      <rPr>
        <b/>
        <sz val="10"/>
        <color rgb="FF000000"/>
        <rFont val="Calibri"/>
        <family val="2"/>
      </rPr>
      <t>(3 Punkte)</t>
    </r>
    <r>
      <rPr>
        <sz val="10"/>
        <color rgb="FF000000"/>
        <rFont val="Calibri"/>
        <family val="2"/>
      </rPr>
      <t xml:space="preserve"> Doch die Mediziner:innen müssen Vorsicht walten lassen. Denn Patient:innen, die mit ihren Diensten nicht zufrieden sind, könnten, wenn möglich, zu anderen Mediziner:innen der Primärversorgung wechseln.</t>
    </r>
    <r>
      <rPr>
        <sz val="10"/>
        <color rgb="FF000000"/>
        <rFont val="Calibri"/>
        <family val="2"/>
      </rPr>
      <t xml:space="preserve"> </t>
    </r>
    <r>
      <rPr>
        <sz val="10"/>
        <color rgb="FF000000"/>
        <rFont val="Calibri"/>
        <family val="2"/>
      </rPr>
      <t>Unnötige Überweisungen an die Fachärzteschaft können außerdem zu einer Überlastung anderer Versorgungsebenen führen.</t>
    </r>
    <r>
      <rPr>
        <sz val="10"/>
        <color rgb="FF000000"/>
        <rFont val="Calibri"/>
        <family val="2"/>
      </rPr>
      <t xml:space="preserve"> </t>
    </r>
    <r>
      <rPr>
        <b/>
        <sz val="10"/>
        <color rgb="FF000000"/>
        <rFont val="Calibri"/>
        <family val="2"/>
      </rPr>
      <t>(3 Punkte)</t>
    </r>
    <r>
      <rPr>
        <sz val="10"/>
        <color rgb="FF000000"/>
        <rFont val="Calibri"/>
        <family val="2"/>
      </rPr>
      <t xml:space="preserve">																														2.</t>
    </r>
    <r>
      <rPr>
        <sz val="10"/>
        <color rgb="FF000000"/>
        <rFont val="Calibri"/>
        <family val="2"/>
      </rPr>
      <t xml:space="preserve"> </t>
    </r>
    <r>
      <rPr>
        <sz val="10"/>
        <color rgb="FF000000"/>
        <rFont val="Calibri"/>
        <family val="2"/>
      </rPr>
      <t xml:space="preserve">Die Kopfpauschale kann Mediziner:innen dazu motivieren, Patient:innen mit geringem Krankheitsrisiko den Hochrisikogruppen vorzuziehen </t>
    </r>
    <r>
      <rPr>
        <b/>
        <sz val="10"/>
        <color rgb="FF000000"/>
        <rFont val="Calibri"/>
        <family val="2"/>
      </rPr>
      <t>(3 Punkte)</t>
    </r>
    <r>
      <rPr>
        <sz val="10"/>
        <color rgb="FF000000"/>
        <rFont val="Calibri"/>
        <family val="2"/>
      </rPr>
      <t xml:space="preserve"> – ein Phänomen, dass als „Rosinenpicken“ (eng. Cream Skimming) bezeichnet wird.</t>
    </r>
    <r>
      <rPr>
        <sz val="10"/>
        <color rgb="FF000000"/>
        <rFont val="Calibri"/>
        <family val="2"/>
      </rPr>
      <t xml:space="preserve"> </t>
    </r>
    <r>
      <rPr>
        <sz val="10"/>
        <color rgb="FF000000"/>
        <rFont val="Calibri"/>
        <family val="2"/>
      </rPr>
      <t>Dieses Verhalten senkt die Kosten der Mediziner:innen und steigert den Gewinn.</t>
    </r>
    <r>
      <rPr>
        <sz val="10"/>
        <color rgb="FF000000"/>
        <rFont val="Calibri"/>
        <family val="2"/>
      </rPr>
      <t xml:space="preserve"> </t>
    </r>
    <r>
      <rPr>
        <b/>
        <sz val="10"/>
        <color rgb="FF000000"/>
        <rFont val="Calibri"/>
        <family val="2"/>
      </rPr>
      <t>(3 Punkte)</t>
    </r>
    <r>
      <rPr>
        <sz val="10"/>
        <color rgb="FF000000"/>
        <rFont val="Calibri"/>
        <family val="2"/>
      </rPr>
      <t xml:space="preserve">																														3.</t>
    </r>
    <r>
      <rPr>
        <sz val="10"/>
        <color rgb="FF000000"/>
        <rFont val="Calibri"/>
        <family val="2"/>
      </rPr>
      <t xml:space="preserve"> </t>
    </r>
    <r>
      <rPr>
        <sz val="10"/>
        <color rgb="FF000000"/>
        <rFont val="Calibri"/>
        <family val="2"/>
      </rPr>
      <t>Außerdem schafft die Kopfpauschale Anreize für Kostensenkungen und hat deshalb manchmal eine Untertherapie zur Folge, d. h. die Patient:innen erhalten eine unzureichende Behandlung.</t>
    </r>
    <r>
      <rPr>
        <sz val="10"/>
        <color rgb="FF000000"/>
        <rFont val="Calibri"/>
        <family val="2"/>
      </rPr>
      <t xml:space="preserve"> </t>
    </r>
    <r>
      <rPr>
        <b/>
        <sz val="10"/>
        <color rgb="FF000000"/>
        <rFont val="Calibri"/>
        <family val="2"/>
      </rPr>
      <t>(3 Punkte)</t>
    </r>
  </si>
  <si>
    <t>offen_068</t>
  </si>
  <si>
    <r>
      <rPr>
        <u/>
        <sz val="10"/>
        <color rgb="FF000000"/>
        <rFont val="Calibri"/>
        <family val="2"/>
      </rPr>
      <t>Vorteile:</t>
    </r>
    <r>
      <rPr>
        <u/>
        <sz val="10"/>
        <color rgb="FF000000"/>
        <rFont val="Calibri"/>
        <family val="2"/>
      </rPr>
      <t xml:space="preserve"> </t>
    </r>
    <r>
      <rPr>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Dieses Vergütungsmodell soll den Mediziner:innen finanzielle Sicherheit bieten und für Patient:innen den Zugang zur Gesundheitsversorgung verbessern.</t>
    </r>
    <r>
      <rPr>
        <sz val="10"/>
        <color rgb="FF000000"/>
        <rFont val="Calibri"/>
        <family val="2"/>
      </rPr>
      <t xml:space="preserve"> </t>
    </r>
    <r>
      <rPr>
        <b/>
        <sz val="10"/>
        <color rgb="FF000000"/>
        <rFont val="Calibri"/>
        <family val="2"/>
      </rPr>
      <t>(3 Punkte)</t>
    </r>
    <r>
      <rPr>
        <sz val="10"/>
        <color rgb="FF000000"/>
        <rFont val="Calibri"/>
        <family val="2"/>
      </rPr>
      <t xml:space="preserve">																														2.</t>
    </r>
    <r>
      <rPr>
        <sz val="10"/>
        <color rgb="FF000000"/>
        <rFont val="Calibri"/>
        <family val="2"/>
      </rPr>
      <t xml:space="preserve"> </t>
    </r>
    <r>
      <rPr>
        <sz val="10"/>
        <color rgb="FF000000"/>
        <rFont val="Calibri"/>
        <family val="2"/>
      </rPr>
      <t>Als Vergütungsmodell schafft das Gehalt Anreize, um die Menge medizinischer Leistungen zu reduzieren.</t>
    </r>
    <r>
      <rPr>
        <sz val="10"/>
        <color rgb="FF000000"/>
        <rFont val="Calibri"/>
        <family val="2"/>
      </rPr>
      <t xml:space="preserve"> </t>
    </r>
    <r>
      <rPr>
        <b/>
        <sz val="10"/>
        <color rgb="FF000000"/>
        <rFont val="Calibri"/>
        <family val="2"/>
      </rPr>
      <t>(3 Punkte)</t>
    </r>
    <r>
      <rPr>
        <sz val="10"/>
        <color rgb="FF000000"/>
        <rFont val="Calibri"/>
        <family val="2"/>
      </rPr>
      <t xml:space="preserve">																														3.</t>
    </r>
    <r>
      <rPr>
        <sz val="10"/>
        <color rgb="FF000000"/>
        <rFont val="Calibri"/>
        <family val="2"/>
      </rPr>
      <t xml:space="preserve"> </t>
    </r>
    <r>
      <rPr>
        <sz val="10"/>
        <color rgb="FF000000"/>
        <rFont val="Calibri"/>
        <family val="2"/>
      </rPr>
      <t>Das gehaltsbezogene Vergütungsmodell ist einfach in der Anwendung und senkt daher die Verwaltungskosten.</t>
    </r>
    <r>
      <rPr>
        <sz val="10"/>
        <color rgb="FF000000"/>
        <rFont val="Calibri"/>
        <family val="2"/>
      </rPr>
      <t xml:space="preserve"> </t>
    </r>
    <r>
      <rPr>
        <b/>
        <sz val="10"/>
        <color rgb="FF000000"/>
        <rFont val="Calibri"/>
        <family val="2"/>
      </rPr>
      <t>(3 Punkte)</t>
    </r>
    <r>
      <rPr>
        <sz val="10"/>
        <color rgb="FF000000"/>
        <rFont val="Calibri"/>
        <family val="2"/>
      </rPr>
      <t xml:space="preserve">																														</t>
    </r>
    <r>
      <rPr>
        <u/>
        <sz val="10"/>
        <color rgb="FF000000"/>
        <rFont val="Calibri"/>
        <family val="2"/>
      </rPr>
      <t>Nachteile:</t>
    </r>
    <r>
      <rPr>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 xml:space="preserve">Ein zu niedrig angesetztes Gehalt kann Mediziner:innen dazu verleiten, Schwarzgeldzahlungen von den Patient:innen zu verlangen. Dies kommt vor allem in Entwicklungsländern häufig vor </t>
    </r>
    <r>
      <rPr>
        <b/>
        <sz val="10"/>
        <color rgb="FF000000"/>
        <rFont val="Calibri"/>
        <family val="2"/>
      </rPr>
      <t>(3 Punkte)</t>
    </r>
    <r>
      <rPr>
        <sz val="10"/>
        <color rgb="FF000000"/>
        <rFont val="Calibri"/>
        <family val="2"/>
      </rPr>
      <t>.																2.</t>
    </r>
    <r>
      <rPr>
        <sz val="10"/>
        <color rgb="FF000000"/>
        <rFont val="Calibri"/>
        <family val="2"/>
      </rPr>
      <t xml:space="preserve"> </t>
    </r>
    <r>
      <rPr>
        <sz val="10"/>
        <color rgb="FF000000"/>
        <rFont val="Calibri"/>
        <family val="2"/>
      </rPr>
      <t>Weil die Entlohnung nicht auf der Zahl der erbrachten Leistungen erfolgt, kann das Gehaltsmodell ähnlich wie die Kopfpauschale für Mediziner:innen der Primärversorgung Anreize schaffen, Patient:innen an die Fachärzteschaft zu überweisen.</t>
    </r>
    <r>
      <rPr>
        <sz val="10"/>
        <color rgb="FF000000"/>
        <rFont val="Calibri"/>
        <family val="2"/>
      </rPr>
      <t xml:space="preserve"> </t>
    </r>
    <r>
      <rPr>
        <sz val="10"/>
        <color rgb="FF000000"/>
        <rFont val="Calibri"/>
        <family val="2"/>
      </rPr>
      <t xml:space="preserve">Dieses Modell hat darüber hinaus oftmals zur Folge, dass Patient:innen Beschwerden gegen missgestimmte Mediziner:innen vorbringen </t>
    </r>
    <r>
      <rPr>
        <b/>
        <sz val="10"/>
        <color rgb="FF000000"/>
        <rFont val="Calibri"/>
        <family val="2"/>
      </rPr>
      <t>(3 Punkte)</t>
    </r>
    <r>
      <rPr>
        <sz val="10"/>
        <color rgb="FF000000"/>
        <rFont val="Calibri"/>
        <family val="2"/>
      </rPr>
      <t>.			3.</t>
    </r>
    <r>
      <rPr>
        <sz val="10"/>
        <color rgb="FF000000"/>
        <rFont val="Calibri"/>
        <family val="2"/>
      </rPr>
      <t xml:space="preserve"> </t>
    </r>
    <r>
      <rPr>
        <sz val="10"/>
        <color rgb="FF000000"/>
        <rFont val="Calibri"/>
        <family val="2"/>
      </rPr>
      <t>Außerdem kann sich das gehaltsbezogene Vergütungsmodell negativ auf die Qualität der medizinischen Behandlung und die Zufriedenheit der Patient:innen auswirken. Ebenso kann die Patientenbindung darunter leiden.</t>
    </r>
    <r>
      <rPr>
        <sz val="10"/>
        <color rgb="FF000000"/>
        <rFont val="Calibri"/>
        <family val="2"/>
      </rPr>
      <t xml:space="preserve"> </t>
    </r>
    <r>
      <rPr>
        <b/>
        <sz val="10"/>
        <color rgb="FF000000"/>
        <rFont val="Calibri"/>
        <family val="2"/>
      </rPr>
      <t>(3 Punkte)</t>
    </r>
    <r>
      <rPr>
        <b/>
        <sz val="10"/>
        <color rgb="FF000000"/>
        <rFont val="Calibri"/>
        <family val="2"/>
      </rPr>
      <t xml:space="preserve"> </t>
    </r>
  </si>
  <si>
    <t>offen_069</t>
  </si>
  <si>
    <r>
      <rPr>
        <sz val="10"/>
        <color theme="1"/>
        <rFont val="Calibri"/>
        <family val="2"/>
      </rPr>
      <t xml:space="preserve">Die leistungsbezogene Vergütung ist der Qualität von Gesundheitsleistungen besonders dienlich </t>
    </r>
    <r>
      <rPr>
        <b/>
        <sz val="10"/>
        <color theme="1"/>
        <rFont val="Calibri"/>
        <family val="2"/>
      </rPr>
      <t>(3 Punkte)</t>
    </r>
    <r>
      <rPr>
        <sz val="10"/>
        <color theme="1"/>
        <rFont val="Calibri"/>
        <family val="2"/>
      </rPr>
      <t>.</t>
    </r>
    <r>
      <rPr>
        <sz val="10"/>
        <color theme="1"/>
        <rFont val="Calibri"/>
        <family val="2"/>
      </rPr>
      <t xml:space="preserve"> </t>
    </r>
    <r>
      <rPr>
        <sz val="10"/>
        <color theme="1"/>
        <rFont val="Calibri"/>
        <family val="2"/>
      </rPr>
      <t xml:space="preserve">Dieses Vergütungsmodell belohnt Mediziner:innen, die vorab festgelegte Ziele in Bezug auf die Qualität ihrer Leistungen erreichen </t>
    </r>
    <r>
      <rPr>
        <b/>
        <sz val="10"/>
        <color theme="1"/>
        <rFont val="Calibri"/>
        <family val="2"/>
      </rPr>
      <t>(3 Punkte)</t>
    </r>
    <r>
      <rPr>
        <sz val="10"/>
        <color theme="1"/>
        <rFont val="Calibri"/>
        <family val="2"/>
      </rPr>
      <t>.</t>
    </r>
  </si>
  <si>
    <t>offen_070</t>
  </si>
  <si>
    <t>offen_071</t>
  </si>
  <si>
    <t>Erörtern Sie, inwiefern es Mediziner:innen möglich ist, als perfekte Agenten zu agieren.</t>
  </si>
  <si>
    <r>
      <rPr>
        <sz val="10"/>
        <color rgb="FF000000"/>
        <rFont val="Calibri"/>
        <family val="2"/>
      </rPr>
      <t>Es gilt zu beachten, dass Mediziner:innen Entscheidungen gemäß ihrer wissenschaftlichen Erkenntnisse treffen, es sei denn, sie werden durch reines Profitstreben gelenkt.</t>
    </r>
    <r>
      <rPr>
        <sz val="10"/>
        <color rgb="FF000000"/>
        <rFont val="Calibri"/>
        <family val="2"/>
      </rPr>
      <t xml:space="preserve"> </t>
    </r>
    <r>
      <rPr>
        <b/>
        <sz val="10"/>
        <color rgb="FF000000"/>
        <rFont val="Calibri"/>
        <family val="2"/>
      </rPr>
      <t>(3 Punkte)</t>
    </r>
    <r>
      <rPr>
        <sz val="10"/>
        <color rgb="FF000000"/>
        <rFont val="Calibri"/>
        <family val="2"/>
      </rPr>
      <t xml:space="preserve"> Die Patient:innen gehen davon aus, dass ihnen die Mediziner:innen die bestmögliche evidenzbasierte Behandlung anraten werden.</t>
    </r>
    <r>
      <rPr>
        <sz val="10"/>
        <color rgb="FF000000"/>
        <rFont val="Calibri"/>
        <family val="2"/>
      </rPr>
      <t xml:space="preserve"> </t>
    </r>
    <r>
      <rPr>
        <b/>
        <sz val="10"/>
        <color rgb="FF000000"/>
        <rFont val="Calibri"/>
        <family val="2"/>
      </rPr>
      <t>(3 Punkte)</t>
    </r>
    <r>
      <rPr>
        <sz val="10"/>
        <color rgb="FF000000"/>
        <rFont val="Calibri"/>
        <family val="2"/>
      </rPr>
      <t xml:space="preserve"> Allerdings ist die Wissenschaft einem ständigen Wandel unterworfen und Mediziner:innen sind auch nur Menschen. Deshalb kommt es vielfach vor, dass die wissenschaftlichen Erkenntnisse der Ärzteschaft nicht mehr dem aktuellen Stand der Wissenschaft entsprechen.</t>
    </r>
    <r>
      <rPr>
        <sz val="10"/>
        <color rgb="FF000000"/>
        <rFont val="Calibri"/>
        <family val="2"/>
      </rPr>
      <t xml:space="preserve"> </t>
    </r>
    <r>
      <rPr>
        <sz val="10"/>
        <color rgb="FF000000"/>
        <rFont val="Calibri"/>
        <family val="2"/>
      </rPr>
      <t>Dies bedeutet nicht, dass der ärztliche Rat zum Nachteil der Patient:innen wäre, doch es gibt möglicherweise bereits bessere Behandlungsmethoden.</t>
    </r>
    <r>
      <rPr>
        <sz val="10"/>
        <color rgb="FF000000"/>
        <rFont val="Calibri"/>
        <family val="2"/>
      </rPr>
      <t xml:space="preserve"> </t>
    </r>
    <r>
      <rPr>
        <b/>
        <sz val="10"/>
        <color rgb="FF000000"/>
        <rFont val="Calibri"/>
        <family val="2"/>
      </rPr>
      <t>(3 Punkte)</t>
    </r>
    <r>
      <rPr>
        <sz val="10"/>
        <color rgb="FF000000"/>
        <rFont val="Calibri"/>
        <family val="2"/>
      </rPr>
      <t xml:space="preserve"> Erschwerend kommt hinzu, dass die klinische Forschung aufgrund verschiedener Studiendesigns unterschiedliche Ergebnisse hervorbringt – ein Umstand, der Mediziner:innen vor Entscheidungsschwierigkeiten stellen kann.</t>
    </r>
    <r>
      <rPr>
        <sz val="10"/>
        <color rgb="FF000000"/>
        <rFont val="Calibri"/>
        <family val="2"/>
      </rPr>
      <t xml:space="preserve"> </t>
    </r>
    <r>
      <rPr>
        <b/>
        <sz val="10"/>
        <color rgb="FF000000"/>
        <rFont val="Calibri"/>
        <family val="2"/>
      </rPr>
      <t xml:space="preserve"> </t>
    </r>
    <r>
      <rPr>
        <b/>
        <sz val="10"/>
        <color rgb="FF000000"/>
        <rFont val="Calibri"/>
        <family val="2"/>
      </rPr>
      <t>(3 Punkte)</t>
    </r>
    <r>
      <rPr>
        <sz val="10"/>
        <color rgb="FF000000"/>
        <rFont val="Calibri"/>
        <family val="2"/>
      </rPr>
      <t xml:space="preserve"> 																												Obgleich die klinische Forschung manchmal unzuverlässig sein kann, hat diese aber kaum bis gar keine Auswirkungen auf die medizinische Behandlungen durch die Ärzteschaft.</t>
    </r>
    <r>
      <rPr>
        <sz val="10"/>
        <color rgb="FF000000"/>
        <rFont val="Calibri"/>
        <family val="2"/>
      </rPr>
      <t xml:space="preserve"> </t>
    </r>
    <r>
      <rPr>
        <sz val="10"/>
        <color rgb="FF000000"/>
        <rFont val="Calibri"/>
        <family val="2"/>
      </rPr>
      <t>Treffen Mediziner:innen falsche Entscheidungen, ist das nicht zwangsläufig auf unzuverlässige Forschungsergebnisse zurückzuführen.</t>
    </r>
    <r>
      <rPr>
        <sz val="10"/>
        <color rgb="FF000000"/>
        <rFont val="Calibri"/>
        <family val="2"/>
      </rPr>
      <t xml:space="preserve"> </t>
    </r>
    <r>
      <rPr>
        <b/>
        <sz val="10"/>
        <color rgb="FF000000"/>
        <rFont val="Calibri"/>
        <family val="2"/>
      </rPr>
      <t>(3 Punkte)</t>
    </r>
    <r>
      <rPr>
        <sz val="10"/>
        <color rgb="FF000000"/>
        <rFont val="Calibri"/>
        <family val="2"/>
      </rPr>
      <t xml:space="preserve"> Wenn dies passiert, sollten weitere Gründe (z. B. Profitstreben) untersucht werden, die Mediziner:innen zu solchen Entscheidungen veranlasst haben könnten und sie daran hindern, den Patient:innen als perfekte Agenten zu dienen.</t>
    </r>
    <r>
      <rPr>
        <sz val="10"/>
        <color rgb="FF000000"/>
        <rFont val="Calibri"/>
        <family val="2"/>
      </rPr>
      <t xml:space="preserve"> </t>
    </r>
    <r>
      <rPr>
        <b/>
        <sz val="10"/>
        <color rgb="FF000000"/>
        <rFont val="Calibri"/>
        <family val="2"/>
      </rPr>
      <t>(3 Punkte)</t>
    </r>
  </si>
  <si>
    <t>offen_072</t>
  </si>
  <si>
    <t>Welche drei Ziele müssen Mediziner:innen aus Sicht der Patient:innen und aus gesellschaftlicher Sicht verfolgen, wenn sie als perfekte Agenten agieren wollen?</t>
  </si>
  <si>
    <r>
      <rPr>
        <sz val="10"/>
        <color theme="1"/>
        <rFont val="Calibri"/>
        <family val="2"/>
        <scheme val="minor"/>
      </rPr>
      <t>Aus Sicht der Patient:innen:</t>
    </r>
    <r>
      <rPr>
        <sz val="10"/>
        <color theme="1"/>
        <rFont val="Calibri"/>
        <family val="2"/>
        <scheme val="minor"/>
      </rPr>
      <t xml:space="preserve"> </t>
    </r>
    <r>
      <rPr>
        <sz val="10"/>
        <color theme="1"/>
        <rFont val="Calibri"/>
        <family val="2"/>
        <scheme val="minor"/>
      </rPr>
      <t>(1) optimaler Gesundheitszustand der Patient:innen, (2) größtmöglicher Nutzen für die Patient:innen, bzw. aus gesellschaftlicher Sicht:</t>
    </r>
    <r>
      <rPr>
        <sz val="10"/>
        <color theme="1"/>
        <rFont val="Calibri"/>
        <family val="2"/>
        <scheme val="minor"/>
      </rPr>
      <t xml:space="preserve"> </t>
    </r>
    <r>
      <rPr>
        <sz val="10"/>
        <color theme="1"/>
        <rFont val="Calibri"/>
        <family val="2"/>
        <scheme val="minor"/>
      </rPr>
      <t xml:space="preserve">(3) optimaler Gesundheitszustand und größtmöglicher Nutzen für die gesamte Bevölkerung  </t>
    </r>
    <r>
      <rPr>
        <b/>
        <sz val="10"/>
        <color theme="1"/>
        <rFont val="Calibri"/>
        <family val="2"/>
        <scheme val="minor"/>
      </rPr>
      <t>(2 Punkte für jede Antwort)</t>
    </r>
  </si>
  <si>
    <t>offen_073</t>
  </si>
  <si>
    <t>Erklären Sie den Honorartest der Anreize anhand der Abbildung.</t>
  </si>
  <si>
    <r>
      <rPr>
        <sz val="10"/>
        <color rgb="FF000000"/>
        <rFont val="Calibri"/>
        <family val="2"/>
      </rPr>
      <t>In einem konventionellen Markt führt eine Steigerung des Angebots zu niedrigeren Preisen und/oder größeren Mengen.</t>
    </r>
    <r>
      <rPr>
        <sz val="10"/>
        <color rgb="FF000000"/>
        <rFont val="Calibri"/>
        <family val="2"/>
      </rPr>
      <t xml:space="preserve"> </t>
    </r>
    <r>
      <rPr>
        <sz val="10"/>
        <color rgb="FF000000"/>
        <rFont val="Calibri"/>
        <family val="2"/>
      </rPr>
      <t>Wird dieses Konzept auf den Gesundheitsmarkt übertragen, würden mehr Mediziner:innen zu niedrigeren Arzthonoraren und/oder mehr Arztbesuchen führen.</t>
    </r>
    <r>
      <rPr>
        <sz val="10"/>
        <color rgb="FF000000"/>
        <rFont val="Calibri"/>
        <family val="2"/>
      </rPr>
      <t xml:space="preserve"> </t>
    </r>
    <r>
      <rPr>
        <b/>
        <sz val="10"/>
        <color rgb="FF000000"/>
        <rFont val="Calibri"/>
        <family val="2"/>
      </rPr>
      <t>(3 Punkte)</t>
    </r>
    <r>
      <rPr>
        <sz val="10"/>
        <color rgb="FF000000"/>
        <rFont val="Calibri"/>
        <family val="2"/>
      </rPr>
      <t xml:space="preserve"> 																												Werden Mediziner:innen zu einer Steigerung der Nachfrage motiviert, verändert sich die Nachfragekurve, und das Missverhältnis zwischen niedrigen Honoraren und der großen Anzahl an Arztbesuchen wird korrigiert.</t>
    </r>
    <r>
      <rPr>
        <sz val="10"/>
        <color rgb="FF000000"/>
        <rFont val="Calibri"/>
        <family val="2"/>
      </rPr>
      <t xml:space="preserve"> </t>
    </r>
    <r>
      <rPr>
        <b/>
        <sz val="10"/>
        <color rgb="FF000000"/>
        <rFont val="Calibri"/>
        <family val="2"/>
      </rPr>
      <t xml:space="preserve">(3 Punkte) </t>
    </r>
    <r>
      <rPr>
        <sz val="10"/>
        <color rgb="FF000000"/>
        <rFont val="Calibri"/>
        <family val="2"/>
      </rPr>
      <t xml:space="preserve">																														Die Abbildung veranschaulicht, wie sich die Arzthonorare und die Zahl der Arztbesuche sowohl in einem konventionellen Markt (es gibt nur eine Nachfragekurve ) als auch in einem Markt mit angebotsinduzierter Nachfrage (D’ und D’’)  ändern.</t>
    </r>
    <r>
      <rPr>
        <sz val="10"/>
        <color rgb="FF000000"/>
        <rFont val="Calibri"/>
        <family val="2"/>
      </rPr>
      <t xml:space="preserve"> </t>
    </r>
    <r>
      <rPr>
        <b/>
        <sz val="10"/>
        <color rgb="FF000000"/>
        <rFont val="Calibri"/>
        <family val="2"/>
      </rPr>
      <t xml:space="preserve">(3 Punkte) </t>
    </r>
    <r>
      <rPr>
        <sz val="10"/>
        <color rgb="FF000000"/>
        <rFont val="Calibri"/>
        <family val="2"/>
      </rPr>
      <t xml:space="preserve">																													Wenn sich in einem konventionellen Markt die Angebotskurve (S) nach rechts verschiebt (S‘), was einer Zunahme des Angebots an Mediziner:innen entspricht, treffen sich die Nachfrage- und die Angebotskurve am Punkt X bzw. X‘.</t>
    </r>
    <r>
      <rPr>
        <sz val="10"/>
        <color rgb="FF000000"/>
        <rFont val="Calibri"/>
        <family val="2"/>
      </rPr>
      <t xml:space="preserve"> </t>
    </r>
    <r>
      <rPr>
        <sz val="10"/>
        <color rgb="FF000000"/>
        <rFont val="Calibri"/>
        <family val="2"/>
      </rPr>
      <t>Wie das Diagramm zeigt, führt dies zu niedrigeren Arzthonoraren (F'x '&lt; Fx) und einer höheren Zahl an Arztbesuchen (N'x &gt; Nx).</t>
    </r>
    <r>
      <rPr>
        <sz val="10"/>
        <color rgb="FF000000"/>
        <rFont val="Calibri"/>
        <family val="2"/>
      </rPr>
      <t xml:space="preserve"> </t>
    </r>
    <r>
      <rPr>
        <b/>
        <sz val="10"/>
        <color rgb="FF000000"/>
        <rFont val="Calibri"/>
        <family val="2"/>
      </rPr>
      <t>(3 Punkte)</t>
    </r>
    <r>
      <rPr>
        <sz val="10"/>
        <color rgb="FF000000"/>
        <rFont val="Calibri"/>
        <family val="2"/>
      </rPr>
      <t xml:space="preserve">																														Besteht für die Mediziner:innen jedoch ein Grund, die Nachfrage zu steigern, wird sich die Nachfragekurve nach rechts verschieben (D' und D''). Dadurch verändert sich das Gleichgewicht der Punkte Y und Z. </t>
    </r>
    <r>
      <rPr>
        <b/>
        <sz val="10"/>
        <color rgb="FF000000"/>
        <rFont val="Calibri"/>
        <family val="2"/>
      </rPr>
      <t xml:space="preserve">(3 Punkte)	</t>
    </r>
    <r>
      <rPr>
        <sz val="10"/>
        <color rgb="FF000000"/>
        <rFont val="Calibri"/>
        <family val="2"/>
      </rPr>
      <t xml:space="preserve">											Bei Punkt Y und Punkt X ist das Arzthonorar gleich hoch. Das bedeutet, die Mediziner:innen haben eine Nachfragesteigerung herbeigeführt, damit die Höhe ihres Honorars konstant bleibt. </t>
    </r>
    <r>
      <rPr>
        <sz val="10"/>
        <color rgb="FF000000"/>
        <rFont val="Calibri"/>
        <family val="2"/>
      </rPr>
      <t xml:space="preserve"> </t>
    </r>
    <r>
      <rPr>
        <sz val="10"/>
        <color rgb="FF000000"/>
        <rFont val="Calibri"/>
        <family val="2"/>
      </rPr>
      <t xml:space="preserve">Negativ zu bewerten ist Punkt Z, der darauf hindeutet, dass das Arzthonorar höher ist, als es bei Punkt X sein sollte. </t>
    </r>
    <r>
      <rPr>
        <b/>
        <sz val="10"/>
        <color rgb="FF000000"/>
        <rFont val="Calibri"/>
        <family val="2"/>
      </rPr>
      <t>(3 Punkte)</t>
    </r>
  </si>
  <si>
    <r>
      <rPr>
        <sz val="10"/>
        <color theme="1"/>
        <rFont val="Calibri"/>
        <family val="2"/>
        <scheme val="minor"/>
      </rPr>
      <t>Figure "Fee test of inducement" on p. 125 in the above-mentioned version of the course book.</t>
    </r>
    <r>
      <rPr>
        <sz val="10"/>
        <color theme="1"/>
        <rFont val="Calibri"/>
        <family val="2"/>
        <scheme val="minor"/>
      </rPr>
      <t xml:space="preserve"> 
</t>
    </r>
    <r>
      <rPr>
        <b/>
        <sz val="10"/>
        <color rgb="FF000000"/>
        <rFont val="Calibri"/>
        <family val="2"/>
        <scheme val="minor"/>
      </rPr>
      <t>AC:</t>
    </r>
    <r>
      <rPr>
        <b/>
        <sz val="10"/>
        <color rgb="FF000000"/>
        <rFont val="Calibri"/>
        <family val="2"/>
        <scheme val="minor"/>
      </rPr>
      <t xml:space="preserve"> </t>
    </r>
    <r>
      <rPr>
        <b/>
        <sz val="10"/>
        <color rgb="FF000000"/>
        <rFont val="Calibri"/>
        <family val="2"/>
        <scheme val="minor"/>
      </rPr>
      <t>Pls add source of the picture here
first name last name year</t>
    </r>
  </si>
  <si>
    <t>offen_074</t>
  </si>
  <si>
    <t>Formulieren Sie in eigenen Worten eine Definition für den Begriff Krankenhaus.</t>
  </si>
  <si>
    <t>offen_075</t>
  </si>
  <si>
    <t>Nennen Sie mögliche Trägerschaftsmodelle für Krankenhäuser.</t>
  </si>
  <si>
    <r>
      <rPr>
        <sz val="10"/>
        <color rgb="FF000000"/>
        <rFont val="Calibri"/>
        <family val="2"/>
      </rPr>
      <t>Gemeinnützige, gewinnorientierte, private und öffentliche Krankenhäuser.</t>
    </r>
    <r>
      <rPr>
        <sz val="10"/>
        <color rgb="FF000000"/>
        <rFont val="Calibri"/>
        <family val="2"/>
      </rPr>
      <t xml:space="preserve"> </t>
    </r>
    <r>
      <rPr>
        <b/>
        <sz val="10"/>
        <color rgb="FF000000"/>
        <rFont val="Calibri"/>
        <family val="2"/>
      </rPr>
      <t>(1,5 Punkte für jede Antwort)</t>
    </r>
  </si>
  <si>
    <t>offen_076</t>
  </si>
  <si>
    <t>Fügen Sie die für Krankenhäuser üblichen Vergütungsmodelle in die rechteckigen Felder I bis IV ein.</t>
  </si>
  <si>
    <r>
      <rPr>
        <sz val="10"/>
        <color rgb="FF000000"/>
        <rFont val="Calibri"/>
        <family val="2"/>
      </rPr>
      <t>I. Einzelleistungsvergütung (oben rechts)
II.</t>
    </r>
    <r>
      <rPr>
        <sz val="10"/>
        <color rgb="FF000000"/>
        <rFont val="Calibri"/>
        <family val="2"/>
      </rPr>
      <t xml:space="preserve"> </t>
    </r>
    <r>
      <rPr>
        <sz val="10"/>
        <color rgb="FF000000"/>
        <rFont val="Calibri"/>
        <family val="2"/>
      </rPr>
      <t>Fallpauschale (unten rechts) 
III.</t>
    </r>
    <r>
      <rPr>
        <sz val="10"/>
        <color rgb="FF000000"/>
        <rFont val="Calibri"/>
        <family val="2"/>
      </rPr>
      <t xml:space="preserve"> </t>
    </r>
    <r>
      <rPr>
        <sz val="10"/>
        <color rgb="FF000000"/>
        <rFont val="Calibri"/>
        <family val="2"/>
      </rPr>
      <t>Globalbudget (unten links) [IV.</t>
    </r>
    <r>
      <rPr>
        <sz val="10"/>
        <color rgb="FF000000"/>
        <rFont val="Calibri"/>
        <family val="2"/>
      </rPr>
      <t xml:space="preserve"> </t>
    </r>
    <r>
      <rPr>
        <sz val="10"/>
        <color rgb="FF000000"/>
        <rFont val="Calibri"/>
        <family val="2"/>
      </rPr>
      <t xml:space="preserve">nicht möglich] 																												</t>
    </r>
    <r>
      <rPr>
        <b/>
        <sz val="10"/>
        <color rgb="FF000000"/>
        <rFont val="Calibri"/>
        <family val="2"/>
      </rPr>
      <t>(2 Punkte für jede Antwort)</t>
    </r>
  </si>
  <si>
    <t>Duy Pham (2022), nach Olsen (2017</t>
  </si>
  <si>
    <r>
      <rPr>
        <sz val="10"/>
        <color theme="1"/>
        <rFont val="Calibri"/>
        <family val="2"/>
        <scheme val="minor"/>
      </rPr>
      <t>This refers to the Table "Categorization of hospital payment mechanisms", p. 133 in the above mentioned version of the course book.</t>
    </r>
    <r>
      <rPr>
        <sz val="10"/>
        <color theme="1"/>
        <rFont val="Calibri"/>
        <family val="2"/>
        <scheme val="minor"/>
      </rPr>
      <t xml:space="preserve"> </t>
    </r>
    <r>
      <rPr>
        <sz val="10"/>
        <color theme="1"/>
        <rFont val="Calibri"/>
        <family val="2"/>
        <scheme val="minor"/>
      </rPr>
      <t>The table should be reproduced with the four inner cells numbered I, II, III, IV clockwise starting on the upper right (I).</t>
    </r>
    <r>
      <rPr>
        <sz val="10"/>
        <color theme="1"/>
        <rFont val="Calibri"/>
        <family val="2"/>
        <scheme val="minor"/>
      </rPr>
      <t xml:space="preserve"> </t>
    </r>
    <r>
      <rPr>
        <sz val="10"/>
        <color theme="1"/>
        <rFont val="Calibri"/>
        <family val="2"/>
        <scheme val="minor"/>
      </rPr>
      <t xml:space="preserve">DONE
</t>
    </r>
    <r>
      <rPr>
        <b/>
        <sz val="10"/>
        <color rgb="FF000000"/>
        <rFont val="Calibri"/>
        <family val="2"/>
        <scheme val="minor"/>
      </rPr>
      <t xml:space="preserve">
AC:</t>
    </r>
    <r>
      <rPr>
        <b/>
        <sz val="10"/>
        <color rgb="FF000000"/>
        <rFont val="Calibri"/>
        <family val="2"/>
        <scheme val="minor"/>
      </rPr>
      <t xml:space="preserve"> </t>
    </r>
    <r>
      <rPr>
        <b/>
        <sz val="10"/>
        <color rgb="FF000000"/>
        <rFont val="Calibri"/>
        <family val="2"/>
        <scheme val="minor"/>
      </rPr>
      <t>Pls add source of the picture here
first name last name year</t>
    </r>
  </si>
  <si>
    <t>offen_077</t>
  </si>
  <si>
    <t>Führen Sie mögliche Einnahmequellen von Krankenhäusern an.</t>
  </si>
  <si>
    <r>
      <rPr>
        <sz val="10"/>
        <color rgb="FF000000"/>
        <rFont val="Calibri"/>
        <family val="2"/>
      </rPr>
      <t>Staatliche Finanzierung:</t>
    </r>
    <r>
      <rPr>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Steuereinnahmen																											2.</t>
    </r>
    <r>
      <rPr>
        <sz val="10"/>
        <color rgb="FF000000"/>
        <rFont val="Calibri"/>
        <family val="2"/>
      </rPr>
      <t xml:space="preserve"> </t>
    </r>
    <r>
      <rPr>
        <sz val="10"/>
        <color rgb="FF000000"/>
        <rFont val="Calibri"/>
        <family val="2"/>
      </rPr>
      <t>Gesetzliche Sozialversicherungsbeiträge																	Zahlungen aus privater Hand:</t>
    </r>
    <r>
      <rPr>
        <sz val="10"/>
        <color rgb="FF000000"/>
        <rFont val="Calibri"/>
        <family val="2"/>
      </rPr>
      <t xml:space="preserve">
</t>
    </r>
    <r>
      <rPr>
        <sz val="10"/>
        <color rgb="FF000000"/>
        <rFont val="Calibri"/>
        <family val="2"/>
      </rPr>
      <t>3.</t>
    </r>
    <r>
      <rPr>
        <sz val="10"/>
        <color rgb="FF000000"/>
        <rFont val="Calibri"/>
        <family val="2"/>
      </rPr>
      <t xml:space="preserve"> </t>
    </r>
    <r>
      <rPr>
        <sz val="10"/>
        <color rgb="FF000000"/>
        <rFont val="Calibri"/>
        <family val="2"/>
      </rPr>
      <t>Private Krankenversicherungen																						4.</t>
    </r>
    <r>
      <rPr>
        <sz val="10"/>
        <color rgb="FF000000"/>
        <rFont val="Calibri"/>
        <family val="2"/>
      </rPr>
      <t xml:space="preserve"> </t>
    </r>
    <r>
      <rPr>
        <sz val="10"/>
        <color rgb="FF000000"/>
        <rFont val="Calibri"/>
        <family val="2"/>
      </rPr>
      <t>Zuzahlungen der Patient:innen																					Weitere Einnahmequelle:</t>
    </r>
    <r>
      <rPr>
        <sz val="10"/>
        <color rgb="FF000000"/>
        <rFont val="Calibri"/>
        <family val="2"/>
      </rPr>
      <t xml:space="preserve">
</t>
    </r>
    <r>
      <rPr>
        <sz val="10"/>
        <color rgb="FF000000"/>
        <rFont val="Calibri"/>
        <family val="2"/>
      </rPr>
      <t>5.</t>
    </r>
    <r>
      <rPr>
        <sz val="10"/>
        <color rgb="FF000000"/>
        <rFont val="Calibri"/>
        <family val="2"/>
      </rPr>
      <t xml:space="preserve"> </t>
    </r>
    <r>
      <rPr>
        <sz val="10"/>
        <color rgb="FF000000"/>
        <rFont val="Calibri"/>
        <family val="2"/>
      </rPr>
      <t>Kollaborationen																											 	6.</t>
    </r>
    <r>
      <rPr>
        <sz val="10"/>
        <color rgb="FF000000"/>
        <rFont val="Calibri"/>
        <family val="2"/>
      </rPr>
      <t xml:space="preserve"> </t>
    </r>
    <r>
      <rPr>
        <sz val="10"/>
        <color rgb="FF000000"/>
        <rFont val="Calibri"/>
        <family val="2"/>
      </rPr>
      <t xml:space="preserve">Wohltätigkeitsorganisationen (sollte ausschließlich den Patient:innen zugutekommen) 																											</t>
    </r>
    <r>
      <rPr>
        <b/>
        <sz val="10"/>
        <color rgb="FF000000"/>
        <rFont val="Calibri"/>
        <family val="2"/>
      </rPr>
      <t>(für die volle Punktezahl sind 4 Antworten erforderlich; 1,5 Punkte für jede Antwort)</t>
    </r>
  </si>
  <si>
    <t>offen_078</t>
  </si>
  <si>
    <t>Inwiefern unterscheiden sich die für Krankenhäuser relevanten Fixkosten von den variablen Kosten?</t>
  </si>
  <si>
    <r>
      <rPr>
        <sz val="10"/>
        <color rgb="FF000000"/>
        <rFont val="Calibri"/>
        <family val="2"/>
      </rPr>
      <t xml:space="preserve">Die Gesamtkosten eines Krankenhauses werden in Fixkosten und variable Kosten unterteilt. Fixkosten sind Betriebskosten, die nicht von der Zahl der erbrachten Leistungen oder aufgenommen Patient:innen abhängen (z. B.  Kosten für Infrastruktur und Instandhaltung) </t>
    </r>
    <r>
      <rPr>
        <b/>
        <sz val="10"/>
        <color rgb="FF000000"/>
        <rFont val="Calibri"/>
        <family val="2"/>
      </rPr>
      <t>(3 Punkte)</t>
    </r>
    <r>
      <rPr>
        <sz val="10"/>
        <color rgb="FF000000"/>
        <rFont val="Calibri"/>
        <family val="2"/>
      </rPr>
      <t>. Die variablen Kosten entsprechen dem Verhältnis der erbrachten Gesundheitsdienste und der behandelten Patient:innen (z. B. Kosten für Personal und Arzneimittel).</t>
    </r>
    <r>
      <rPr>
        <sz val="10"/>
        <color rgb="FF000000"/>
        <rFont val="Calibri"/>
        <family val="2"/>
      </rPr>
      <t xml:space="preserve"> </t>
    </r>
    <r>
      <rPr>
        <b/>
        <sz val="10"/>
        <color rgb="FF000000"/>
        <rFont val="Calibri"/>
        <family val="2"/>
      </rPr>
      <t>(3 Punkte)</t>
    </r>
  </si>
  <si>
    <t>offen_079</t>
  </si>
  <si>
    <r>
      <rPr>
        <sz val="10"/>
        <color rgb="FF000000"/>
        <rFont val="Calibri"/>
        <family val="2"/>
      </rPr>
      <t>Das Globalbudget ist die Kombination aus prospektiver Vergütung und festem Budget. Das bedeutet, dass Krankenhäuser vom Staat ein festes Budget erhalten, das sich in der Regel nach den Ausgaben des vorangegangenen Jahres und der Finanzplanung für das nächste Jahr richtet.</t>
    </r>
    <r>
      <rPr>
        <sz val="10"/>
        <color rgb="FF000000"/>
        <rFont val="Calibri"/>
        <family val="2"/>
      </rPr>
      <t xml:space="preserve"> </t>
    </r>
    <r>
      <rPr>
        <b/>
        <sz val="10"/>
        <color rgb="FF000000"/>
        <rFont val="Calibri"/>
        <family val="2"/>
      </rPr>
      <t>(3 Punkte)</t>
    </r>
    <r>
      <rPr>
        <sz val="10"/>
        <color rgb="FF000000"/>
        <rFont val="Calibri"/>
        <family val="2"/>
      </rPr>
      <t xml:space="preserve"> Dieses Vergütungsmodell zielt darauf ab, Budgetbeschränkungen für zahlende Dritte (bezieht sich auf die Steuereinnahmen des Staats) zu lockern, indem das finanzielle Risiko auf die Anbietenden (d. h. Krankenhäuser) abgewälzt wird.</t>
    </r>
    <r>
      <rPr>
        <sz val="10"/>
        <color rgb="FF000000"/>
        <rFont val="Calibri"/>
        <family val="2"/>
      </rPr>
      <t xml:space="preserve"> </t>
    </r>
    <r>
      <rPr>
        <b/>
        <sz val="10"/>
        <color rgb="FF000000"/>
        <rFont val="Calibri"/>
        <family val="2"/>
      </rPr>
      <t>(3 Punkte)</t>
    </r>
    <r>
      <rPr>
        <sz val="10"/>
        <color rgb="FF000000"/>
        <rFont val="Calibri"/>
        <family val="2"/>
      </rPr>
      <t xml:space="preserve"> 																												Dieses Modell kann jedoch Probleme bereiten, z. B. wenn ein Krankenhaus zu viele Patient:innen aufnimmt oder übermäßig viele Leistungen erbringt. Am Ende kann dies dazu führen, dass die Bilanz einen Fehlbetrag ausweist.</t>
    </r>
    <r>
      <rPr>
        <sz val="10"/>
        <color rgb="FF000000"/>
        <rFont val="Calibri"/>
        <family val="2"/>
      </rPr>
      <t xml:space="preserve"> </t>
    </r>
    <r>
      <rPr>
        <b/>
        <sz val="10"/>
        <color rgb="FF000000"/>
        <rFont val="Calibri"/>
        <family val="2"/>
      </rPr>
      <t>(3 Punkte)</t>
    </r>
    <r>
      <rPr>
        <sz val="10"/>
        <color rgb="FF000000"/>
        <rFont val="Calibri"/>
        <family val="2"/>
      </rPr>
      <t xml:space="preserve"> 																													Wird hingegen die Zahl der Patient:innen bzw. Leistungen beschränkt, beispielsweise durch längere Wartezeiten, drückt sich das wiederum in einer wachsenden Unzufriedenheit der Patient:innen aus.</t>
    </r>
    <r>
      <rPr>
        <sz val="10"/>
        <color rgb="FF000000"/>
        <rFont val="Calibri"/>
        <family val="2"/>
      </rPr>
      <t xml:space="preserve"> </t>
    </r>
    <r>
      <rPr>
        <b/>
        <sz val="10"/>
        <color rgb="FF000000"/>
        <rFont val="Calibri"/>
        <family val="2"/>
      </rPr>
      <t xml:space="preserve">(3 Punkte) </t>
    </r>
    <r>
      <rPr>
        <sz val="10"/>
        <color rgb="FF000000"/>
        <rFont val="Calibri"/>
        <family val="2"/>
      </rPr>
      <t xml:space="preserve">																														Am Ende des Geschäftsjahres kommt es üblicherweise zu Schuldzuweisungen zwischen Leistungserbringenden und Kostentragenden: Die Krankenhäuser werfen der Regierung vor, nicht genügend finanzielle Mittel bereitgestellt zu haben, die Regierung sieht die Schuld wiederum bei den Krankenhäusern, die mit den bereitgestellten Mitteln nicht effizient gewirtschaftet hätten.</t>
    </r>
    <r>
      <rPr>
        <sz val="10"/>
        <color rgb="FF000000"/>
        <rFont val="Calibri"/>
        <family val="2"/>
      </rPr>
      <t xml:space="preserve"> </t>
    </r>
    <r>
      <rPr>
        <b/>
        <sz val="10"/>
        <color rgb="FF000000"/>
        <rFont val="Calibri"/>
        <family val="2"/>
      </rPr>
      <t>(3 Punkte)</t>
    </r>
    <r>
      <rPr>
        <sz val="10"/>
        <color rgb="FF000000"/>
        <rFont val="Calibri"/>
        <family val="2"/>
      </rPr>
      <t xml:space="preserve"> 																													Damit die Krankenhäuser die entstandenen Mehrkosten decken können, werden häufig „überschaubare“ zusätzliche Gelder als Lösung für das Problem bereitgestellt.</t>
    </r>
    <r>
      <rPr>
        <sz val="10"/>
        <color rgb="FF000000"/>
        <rFont val="Calibri"/>
        <family val="2"/>
      </rPr>
      <t xml:space="preserve"> </t>
    </r>
    <r>
      <rPr>
        <sz val="10"/>
        <color rgb="FF000000"/>
        <rFont val="Calibri"/>
        <family val="2"/>
      </rPr>
      <t>Diese Maßnahme kann die Krankenhäuser allerdings dazu veranlassen, weniger kosteneffizient zu arbeiten.</t>
    </r>
    <r>
      <rPr>
        <sz val="10"/>
        <color rgb="FF000000"/>
        <rFont val="Calibri"/>
        <family val="2"/>
      </rPr>
      <t xml:space="preserve"> </t>
    </r>
    <r>
      <rPr>
        <b/>
        <sz val="10"/>
        <color rgb="FF000000"/>
        <rFont val="Calibri"/>
        <family val="2"/>
      </rPr>
      <t>(3 Punkte)</t>
    </r>
  </si>
  <si>
    <t>offen_080</t>
  </si>
  <si>
    <t>Diagnosebezogene Fallgruppen (Diagnosis Related Groups, DRG) bilden die Basis für die Vergütung (Fallpauschale) von Krankenhausleistungen. Beschreiben Sie drei Charakteristika des DRG-Systems und erörtern Sie Vor- und Nachteile.</t>
  </si>
  <si>
    <r>
      <rPr>
        <sz val="10"/>
        <color rgb="FF000000"/>
        <rFont val="Calibri"/>
        <family val="2"/>
      </rPr>
      <t>Das DRG-System zeichnet sich durch drei Charakteristika aus:</t>
    </r>
    <r>
      <rPr>
        <sz val="10"/>
        <color rgb="FF000000"/>
        <rFont val="Calibri"/>
        <family val="2"/>
      </rPr>
      <t xml:space="preserve"> 
</t>
    </r>
    <r>
      <rPr>
        <sz val="10"/>
        <color rgb="FF000000"/>
        <rFont val="Calibri"/>
        <family val="2"/>
      </rPr>
      <t>1. Es handelt sich um ein Klassifikationssystem, bei dem Krankheitsfälle auf Basis ihrer Diagnose eingeteilt werden, und Evidenz aus dem Ressourcenverbrauch und fallspezifischen Parametern gewonnen wird;																2. Die Kosten basieren auf dem nationalen Durchschnitt, und 								 	3. Im Rahmen dieses Vergütungsmodells werden Patient:innen in eine diagnosebezogene Fallgruppe eingeteilt und es werden die durchschnittlichen Kosten dieser Gruppe vergütet.</t>
    </r>
    <r>
      <rPr>
        <sz val="10"/>
        <color rgb="FF000000"/>
        <rFont val="Calibri"/>
        <family val="2"/>
      </rPr>
      <t xml:space="preserve"> </t>
    </r>
    <r>
      <rPr>
        <b/>
        <sz val="10"/>
        <color rgb="FF000000"/>
        <rFont val="Calibri"/>
        <family val="2"/>
      </rPr>
      <t>(9 Punkte – 3 Punkte für jede Antwort)																		Vorteile:</t>
    </r>
    <r>
      <rPr>
        <sz val="10"/>
        <color rgb="FF000000"/>
        <rFont val="Calibri"/>
        <family val="2"/>
      </rPr>
      <t xml:space="preserve"> </t>
    </r>
    <r>
      <rPr>
        <sz val="10"/>
        <color rgb="FF000000"/>
        <rFont val="Calibri"/>
        <family val="2"/>
      </rPr>
      <t xml:space="preserve">Dieses Vergütungsmodell erlaubt es den Krankenhäusern, ihre Behandlungsempfehlungen in gewissen Fällen abzuändern, um die Ressourcenallokation zu optimieren </t>
    </r>
    <r>
      <rPr>
        <b/>
        <sz val="10"/>
        <color rgb="FF000000"/>
        <rFont val="Calibri"/>
        <family val="2"/>
      </rPr>
      <t>(3 Punkte)														Nachteile:</t>
    </r>
    <r>
      <rPr>
        <b/>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Die Kehrseite dieses Modells ist der Anreiz, Patient:innen aufgrund ihres Krankheitsrisikos auszuwählen.</t>
    </r>
    <r>
      <rPr>
        <sz val="10"/>
        <color rgb="FF000000"/>
        <rFont val="Calibri"/>
        <family val="2"/>
      </rPr>
      <t xml:space="preserve"> </t>
    </r>
    <r>
      <rPr>
        <sz val="10"/>
        <color rgb="FF000000"/>
        <rFont val="Calibri"/>
        <family val="2"/>
      </rPr>
      <t>Der Trend geht in den Krankenhäusern dahin, Patient:innen mit leichten Symptomen in bestimmte Fallgruppen einzuteilen und kompliziertere Krankheitsfälle aus Kostengründen abzulehnen.</t>
    </r>
    <r>
      <rPr>
        <sz val="10"/>
        <color rgb="FF000000"/>
        <rFont val="Calibri"/>
        <family val="2"/>
      </rPr>
      <t xml:space="preserve"> </t>
    </r>
    <r>
      <rPr>
        <b/>
        <sz val="10"/>
        <color rgb="FF000000"/>
        <rFont val="Calibri"/>
        <family val="2"/>
      </rPr>
      <t>(3 Punkte)</t>
    </r>
    <r>
      <rPr>
        <sz val="10"/>
        <color rgb="FF000000"/>
        <rFont val="Calibri"/>
        <family val="2"/>
      </rPr>
      <t xml:space="preserve">																														2.</t>
    </r>
    <r>
      <rPr>
        <sz val="10"/>
        <color rgb="FF000000"/>
        <rFont val="Calibri"/>
        <family val="2"/>
      </rPr>
      <t xml:space="preserve"> </t>
    </r>
    <r>
      <rPr>
        <sz val="10"/>
        <color rgb="FF000000"/>
        <rFont val="Calibri"/>
        <family val="2"/>
      </rPr>
      <t>In manchen Fällen wird eine unnötige Behandlung angeraten, damit die Patient:innen einer Fallgruppe zugeteilt werden können, die an einen höheren Vergütungssatz geknüpft ist.</t>
    </r>
    <r>
      <rPr>
        <sz val="10"/>
        <color rgb="FF000000"/>
        <rFont val="Calibri"/>
        <family val="2"/>
      </rPr>
      <t xml:space="preserve"> </t>
    </r>
    <r>
      <rPr>
        <b/>
        <sz val="10"/>
        <color rgb="FF000000"/>
        <rFont val="Calibri"/>
        <family val="2"/>
      </rPr>
      <t>(3 Punkte)</t>
    </r>
  </si>
  <si>
    <t>offen_081</t>
  </si>
  <si>
    <t>Die Zahl der gewonnenen Lebensjahre dient als Beispiel für ein Therapieergebnis. Allerdings werden die gewonnenen Lebensjahre nicht als idealer Maßstab für den Nutzen betrachtet, der im Rahmen einer gesundheitsökonomischen Bewertung berechnet werden kann. Erläutern Sie die Gründe für diese Aussage.</t>
  </si>
  <si>
    <r>
      <t xml:space="preserve">Das Parameter der gewonnen Lebensjahre ist möglicherweise in Bezug auf bestimmte Krankheitsbilder oder sogar die einzelnen Krankheitsstadien nicht zweckdienlich. Beispielsweise wird das gewonnene Lebensjahr eines Krebspatienten anders gewertet als das eines Patienten, der an Diabetes leidet. Ebenso kann ein gewonnenes Lebensjahr eines Krebspatienten in einem fortgeschrittenen Stadium anders gewichtet werden als das eines Patienten in einem frühen Stadium. </t>
    </r>
    <r>
      <rPr>
        <b/>
        <sz val="10"/>
        <color rgb="FF000000"/>
        <rFont val="Calibri"/>
        <family val="2"/>
      </rPr>
      <t>(3 Punkte)</t>
    </r>
    <r>
      <rPr>
        <sz val="10"/>
        <color rgb="FF000000"/>
        <rFont val="Calibri"/>
        <family val="2"/>
      </rPr>
      <t xml:space="preserve"> 																														Für den Entscheidungsfindungsprozess in der Gesundheitsversorgung, bei dem es Budgetobergrenzen zu beachten gilt, ist ein Maßstab erforderlich, mit dem sowohl Krankheitsbilder als auch Krankheitsstadien verglichen werden können. Die gewonnenen Lebensjahre sind dafür nicht unbedingt geeignet.</t>
    </r>
    <r>
      <rPr>
        <sz val="10"/>
        <color rgb="FF000000"/>
        <rFont val="Calibri"/>
        <family val="2"/>
      </rPr>
      <t xml:space="preserve"> </t>
    </r>
    <r>
      <rPr>
        <b/>
        <sz val="10"/>
        <color rgb="FF000000"/>
        <rFont val="Calibri"/>
        <family val="2"/>
      </rPr>
      <t>(3 Punkte)</t>
    </r>
  </si>
  <si>
    <t>offen_082</t>
  </si>
  <si>
    <t>Beschreiben Sie generische Instrumente zur Vermessung der gesundheitsbezogenen Lebensqualität (eng. Health-Related Quality of Life, HRQoL) und die Gruppen, in die diese unterteilt werden. Führen Sie für jede Gruppe ein Beispiel an.</t>
  </si>
  <si>
    <r>
      <rPr>
        <sz val="10"/>
        <color rgb="FF000000"/>
        <rFont val="Calibri"/>
        <family val="2"/>
      </rPr>
      <t>Generische HRQoL-Verfahren beziehen sich nicht auf eine bestimmte Krankheit, sondern eignen sich zum Einsatz in der Allgemeinbevölkerung und können auf jeden Gesundheitszustand angewendet werden.</t>
    </r>
    <r>
      <rPr>
        <b/>
        <sz val="10"/>
        <color rgb="FF000000"/>
        <rFont val="Calibri"/>
        <family val="2"/>
      </rPr>
      <t xml:space="preserve"> </t>
    </r>
    <r>
      <rPr>
        <b/>
        <sz val="10"/>
        <color rgb="FF000000"/>
        <rFont val="Calibri"/>
        <family val="2"/>
      </rPr>
      <t>(3 Punkte)</t>
    </r>
    <r>
      <rPr>
        <sz val="10"/>
        <color rgb="FF000000"/>
        <rFont val="Calibri"/>
        <family val="2"/>
      </rPr>
      <t xml:space="preserve"> 																													Diese generischen Messinstrumente können in zwei Gruppen unterteilt werden: Gesundheitsprofile und präferenzbasierte Ansätze.</t>
    </r>
    <r>
      <rPr>
        <sz val="10"/>
        <color rgb="FF000000"/>
        <rFont val="Calibri"/>
        <family val="2"/>
      </rPr>
      <t xml:space="preserve"> </t>
    </r>
    <r>
      <rPr>
        <b/>
        <sz val="10"/>
        <color rgb="FF000000"/>
        <rFont val="Calibri"/>
        <family val="2"/>
      </rPr>
      <t>(3 Punkte)</t>
    </r>
    <r>
      <rPr>
        <sz val="10"/>
        <color rgb="FF000000"/>
        <rFont val="Calibri"/>
        <family val="2"/>
      </rPr>
      <t xml:space="preserve"> 																							Gesundheitsprofile zeigen unterschiedlichste Werte auf. Sie finden in verschiedenen Bereichen der HRQoL Anwendung.</t>
    </r>
    <r>
      <rPr>
        <sz val="10"/>
        <color rgb="FF000000"/>
        <rFont val="Calibri"/>
        <family val="2"/>
      </rPr>
      <t xml:space="preserve"> </t>
    </r>
    <r>
      <rPr>
        <b/>
        <sz val="10"/>
        <color rgb="FF000000"/>
        <rFont val="Calibri"/>
        <family val="2"/>
      </rPr>
      <t>(3 Punkte)</t>
    </r>
    <r>
      <rPr>
        <sz val="10"/>
        <color rgb="FF000000"/>
        <rFont val="Calibri"/>
        <family val="2"/>
      </rPr>
      <t xml:space="preserve"> Ein bekanntes Messinstrument, mit dem Gesundheitsprofile erfasst werden, ist der Fragebogen zum Gesundheitszustand SF-36. Dieser deckt acht Bereiche der HRQoL ab.</t>
    </r>
    <r>
      <rPr>
        <b/>
        <sz val="10"/>
        <color rgb="FF000000"/>
        <rFont val="Calibri"/>
        <family val="2"/>
      </rPr>
      <t xml:space="preserve"> (3 Punkte, nur ein Beispiel erforderlich)</t>
    </r>
    <r>
      <rPr>
        <sz val="10"/>
        <color rgb="FF000000"/>
        <rFont val="Calibri"/>
        <family val="2"/>
      </rPr>
      <t xml:space="preserve">							Präferenzbasierte Messinstrumente bringen nur einen Wert, den Gesundheitsindex, hervor. Dieser bildet Ergebnisse auf einer Skala von 0 (Tod) bis 1 (idealer Gesundheitszustand) ab.</t>
    </r>
    <r>
      <rPr>
        <sz val="10"/>
        <color rgb="FF000000"/>
        <rFont val="Calibri"/>
        <family val="2"/>
      </rPr>
      <t xml:space="preserve"> </t>
    </r>
    <r>
      <rPr>
        <sz val="10"/>
        <color rgb="FF000000"/>
        <rFont val="Calibri"/>
        <family val="2"/>
      </rPr>
      <t>Der Gesundheitsindex zeigt den subjektiv wahrgenommenen Gesundheitszustand einer Person an, den diese zum Zeitpunkt der Beantwortung der Fragen selbst wahrgenommen hat.</t>
    </r>
    <r>
      <rPr>
        <sz val="10"/>
        <color rgb="FF000000"/>
        <rFont val="Calibri"/>
        <family val="2"/>
      </rPr>
      <t xml:space="preserve"> </t>
    </r>
    <r>
      <rPr>
        <sz val="10"/>
        <color rgb="FF000000"/>
        <rFont val="Calibri"/>
        <family val="2"/>
      </rPr>
      <t>Mithilfe vieler dieser präferenzbasierten Messinstrumente kann der Nutzen gemessen werden.</t>
    </r>
    <r>
      <rPr>
        <sz val="10"/>
        <color rgb="FF000000"/>
        <rFont val="Calibri"/>
        <family val="2"/>
      </rPr>
      <t xml:space="preserve"> </t>
    </r>
    <r>
      <rPr>
        <b/>
        <sz val="10"/>
        <color rgb="FF000000"/>
        <rFont val="Calibri"/>
        <family val="2"/>
      </rPr>
      <t>(3 Punkte)</t>
    </r>
    <r>
      <rPr>
        <sz val="10"/>
        <color rgb="FF000000"/>
        <rFont val="Calibri"/>
        <family val="2"/>
      </rPr>
      <t xml:space="preserve"> 																									Weitverbreitete Instrumente der präferenzbasierten Lebensqualitätsmessung sind der EQ-5D-Fragebogen (EuroQol), die Quality of Well-Being Skala (QWB) und der Health Utility Index (HUI).</t>
    </r>
    <r>
      <rPr>
        <sz val="10"/>
        <color rgb="FF000000"/>
        <rFont val="Calibri"/>
        <family val="2"/>
      </rPr>
      <t xml:space="preserve"> </t>
    </r>
    <r>
      <rPr>
        <b/>
        <sz val="10"/>
        <color rgb="FF000000"/>
        <rFont val="Calibri"/>
        <family val="2"/>
      </rPr>
      <t>(3 Punkte, nur ein Beispiel erforderlich)</t>
    </r>
  </si>
  <si>
    <t>offen_083</t>
  </si>
  <si>
    <t>Beschreiben Sie ein krankheitsspezifisches Messinstrument für die Vermessung der gesundheitsbezogenen Lebensqualität und führen Sie ein Beispiel eines solchen Messinstruments an. Welche sind die größten Vor- und Nachteile dieses Messinstruments?</t>
  </si>
  <si>
    <r>
      <rPr>
        <sz val="10"/>
        <color rgb="FF000000"/>
        <rFont val="Calibri"/>
        <family val="2"/>
      </rPr>
      <t>Krankheitsspezifische Messinstrumente beziehen sich auf eine bestimmte Krankheit oder eine Gruppe von Erkrankungen.</t>
    </r>
    <r>
      <rPr>
        <sz val="10"/>
        <color rgb="FF000000"/>
        <rFont val="Calibri"/>
        <family val="2"/>
      </rPr>
      <t xml:space="preserve"> </t>
    </r>
    <r>
      <rPr>
        <sz val="10"/>
        <color rgb="FF000000"/>
        <rFont val="Calibri"/>
        <family val="2"/>
      </rPr>
      <t>Ein Beispiel hierfür ist der QLQ-C30 Fragebogen der European Organization for Research and Treatment of Cancer (EORTC), der die Lebensqualität onkologischer Patient:innen beurteilt.</t>
    </r>
    <r>
      <rPr>
        <sz val="10"/>
        <color rgb="FF000000"/>
        <rFont val="Calibri"/>
        <family val="2"/>
      </rPr>
      <t xml:space="preserve"> </t>
    </r>
    <r>
      <rPr>
        <b/>
        <sz val="10"/>
        <color rgb="FF000000"/>
        <rFont val="Calibri"/>
        <family val="2"/>
      </rPr>
      <t>(3 Punkte)</t>
    </r>
    <r>
      <rPr>
        <sz val="10"/>
        <color rgb="FF000000"/>
        <rFont val="Calibri"/>
        <family val="2"/>
      </rPr>
      <t xml:space="preserve"> Dieses Messinstrument ist besonders für die Bewertung der Wirksamkeit einer krankheitsspezifischen Behandlung hilfreich. In Bezug auf die ökonomische Bewertung ist es jedoch Einschränkungen unterworfen, weil es nicht für einen Vergleich verschiedener Krankheiten und den entsprechenden Behandlungsmöglichkeiten herangezogen werden kann.</t>
    </r>
    <r>
      <rPr>
        <sz val="10"/>
        <color rgb="FF000000"/>
        <rFont val="Calibri"/>
        <family val="2"/>
      </rPr>
      <t xml:space="preserve"> </t>
    </r>
    <r>
      <rPr>
        <b/>
        <sz val="10"/>
        <color rgb="FF000000"/>
        <rFont val="Calibri"/>
        <family val="2"/>
      </rPr>
      <t>(3 Punkte)</t>
    </r>
  </si>
  <si>
    <t>offen_084</t>
  </si>
  <si>
    <r>
      <rPr>
        <sz val="10"/>
        <color theme="1"/>
        <rFont val="Calibri"/>
        <family val="2"/>
        <scheme val="minor"/>
      </rPr>
      <t>Neben der Gesundheit gibt es eventuell noch andere Faktoren, die Einfluss auf die Lebensqualität einer Person nehmen.</t>
    </r>
    <r>
      <rPr>
        <sz val="10"/>
        <color theme="1"/>
        <rFont val="Calibri"/>
        <family val="2"/>
        <scheme val="minor"/>
      </rPr>
      <t xml:space="preserve"> </t>
    </r>
    <r>
      <rPr>
        <sz val="10"/>
        <color theme="1"/>
        <rFont val="Calibri"/>
        <family val="2"/>
        <scheme val="minor"/>
      </rPr>
      <t xml:space="preserve">Soziale und wirtschaftliche Kriterien können beispielsweise ein Rolle spielen </t>
    </r>
    <r>
      <rPr>
        <b/>
        <sz val="10"/>
        <color theme="1"/>
        <rFont val="Calibri"/>
        <family val="2"/>
        <scheme val="minor"/>
      </rPr>
      <t>(ein Faktor:</t>
    </r>
    <r>
      <rPr>
        <b/>
        <sz val="10"/>
        <color theme="1"/>
        <rFont val="Calibri"/>
        <family val="2"/>
        <scheme val="minor"/>
      </rPr>
      <t xml:space="preserve"> </t>
    </r>
    <r>
      <rPr>
        <b/>
        <sz val="10"/>
        <color theme="1"/>
        <rFont val="Calibri"/>
        <family val="2"/>
        <scheme val="minor"/>
      </rPr>
      <t>(3 Punkte)</t>
    </r>
    <r>
      <rPr>
        <sz val="10"/>
        <color theme="1"/>
        <rFont val="Calibri"/>
        <family val="2"/>
        <scheme val="minor"/>
      </rPr>
      <t>.</t>
    </r>
    <r>
      <rPr>
        <sz val="10"/>
        <color theme="1"/>
        <rFont val="Calibri"/>
        <family val="2"/>
        <scheme val="minor"/>
      </rPr>
      <t xml:space="preserve"> 
</t>
    </r>
    <r>
      <rPr>
        <sz val="10"/>
        <color theme="1"/>
        <rFont val="Calibri"/>
        <family val="2"/>
        <scheme val="minor"/>
      </rPr>
      <t>Angenommen jemand hat ein Kind, das an Krebs erkrankt ist. Dieser Umstand beeinträchtigt das psychische Wohlbefinden dieser Person und wirkt sich daher nachteilig auf deren Lebensqualität aus.</t>
    </r>
    <r>
      <rPr>
        <sz val="10"/>
        <color theme="1"/>
        <rFont val="Calibri"/>
        <family val="2"/>
        <scheme val="minor"/>
      </rPr>
      <t xml:space="preserve"> </t>
    </r>
    <r>
      <rPr>
        <sz val="10"/>
        <color theme="1"/>
        <rFont val="Calibri"/>
        <family val="2"/>
        <scheme val="minor"/>
      </rPr>
      <t>Ein anderes denkbares Szenario beschreibt zwei Krebspatienten, von denen einer mehr unter der Krankheit leidet als der andere, weil er nicht in der Lage ist, die mit der Behandlung verbundenen hohen Kosten zu tragen. Dadurch vergrößern sich wiederum die Existenzsorgen dieses Patienten.</t>
    </r>
    <r>
      <rPr>
        <sz val="10"/>
        <color theme="1"/>
        <rFont val="Calibri"/>
        <family val="2"/>
        <scheme val="minor"/>
      </rPr>
      <t xml:space="preserve"> </t>
    </r>
    <r>
      <rPr>
        <sz val="10"/>
        <color theme="1"/>
        <rFont val="Calibri"/>
        <family val="2"/>
        <scheme val="minor"/>
      </rPr>
      <t>Solche Szenarien und die damit einhergehenden Probleme, wie z. B. die finanzielle Last und ihre Folgen für Patient:innen und deren Familien, finden seit kurzem auch unter Forschenden Beachtung.</t>
    </r>
    <r>
      <rPr>
        <sz val="10"/>
        <color theme="1"/>
        <rFont val="Calibri"/>
        <family val="2"/>
        <scheme val="minor"/>
      </rPr>
      <t xml:space="preserve"> </t>
    </r>
    <r>
      <rPr>
        <b/>
        <sz val="10"/>
        <color theme="1"/>
        <rFont val="Calibri"/>
        <family val="2"/>
        <scheme val="minor"/>
      </rPr>
      <t>(ein passendes Beispiel:</t>
    </r>
    <r>
      <rPr>
        <b/>
        <sz val="10"/>
        <color theme="1"/>
        <rFont val="Calibri"/>
        <family val="2"/>
        <scheme val="minor"/>
      </rPr>
      <t xml:space="preserve"> </t>
    </r>
    <r>
      <rPr>
        <b/>
        <sz val="10"/>
        <color theme="1"/>
        <rFont val="Calibri"/>
        <family val="2"/>
        <scheme val="minor"/>
      </rPr>
      <t>3 Punkte)</t>
    </r>
  </si>
  <si>
    <t>offen_085</t>
  </si>
  <si>
    <r>
      <rPr>
        <sz val="10"/>
        <color rgb="FF000000"/>
        <rFont val="Calibri"/>
        <family val="2"/>
      </rPr>
      <t>Das QALY wird im Zuge von Längsschnittstudien untersucht. Gegenstand der Untersuchungen sind die im Laufe der Zeit auftretenden Veränderungen und die positiven Auswirkungen einer neuen Behandlung.</t>
    </r>
    <r>
      <rPr>
        <sz val="10"/>
        <color rgb="FF000000"/>
        <rFont val="Calibri"/>
        <family val="2"/>
      </rPr>
      <t xml:space="preserve"> </t>
    </r>
    <r>
      <rPr>
        <b/>
        <sz val="10"/>
        <color rgb="FF000000"/>
        <rFont val="Calibri"/>
        <family val="2"/>
      </rPr>
      <t xml:space="preserve">(3 Punkte) </t>
    </r>
    <r>
      <rPr>
        <sz val="10"/>
        <color rgb="FF000000"/>
        <rFont val="Calibri"/>
        <family val="2"/>
      </rPr>
      <t xml:space="preserve">																														Der orange (verlorene QALYs) und der graue Bereich (QALY ohne Behandlung) in der Abbildung ist die Summe der QALYs, die eine Person ohne medizinische Behandlung erreicht.</t>
    </r>
    <r>
      <rPr>
        <sz val="10"/>
        <color rgb="FF000000"/>
        <rFont val="Calibri"/>
        <family val="2"/>
      </rPr>
      <t xml:space="preserve"> </t>
    </r>
    <r>
      <rPr>
        <sz val="10"/>
        <color rgb="FF000000"/>
        <rFont val="Calibri"/>
        <family val="2"/>
      </rPr>
      <t>Der gesamte farbige Bereich zeigt, dass eine neue Behandlung in Anspruch genommen wird.</t>
    </r>
    <r>
      <rPr>
        <sz val="10"/>
        <color rgb="FF000000"/>
        <rFont val="Calibri"/>
        <family val="2"/>
      </rPr>
      <t xml:space="preserve"> </t>
    </r>
    <r>
      <rPr>
        <b/>
        <sz val="10"/>
        <color rgb="FF000000"/>
        <rFont val="Calibri"/>
        <family val="2"/>
      </rPr>
      <t>(3 Punkte)</t>
    </r>
    <r>
      <rPr>
        <sz val="10"/>
        <color rgb="FF000000"/>
        <rFont val="Calibri"/>
        <family val="2"/>
      </rPr>
      <t xml:space="preserve"> 																												Häufig leiden Patient:innen im frühen Stadium ihrer Erkrankung an Nebenwirkungen. Dies kann zu einer niedrigeren Gewichtung des QALY oder sogar zu einem Verlust an QALYs führen (siehe oranger Bereich).</t>
    </r>
    <r>
      <rPr>
        <sz val="10"/>
        <color rgb="FF000000"/>
        <rFont val="Calibri"/>
        <family val="2"/>
      </rPr>
      <t xml:space="preserve"> </t>
    </r>
    <r>
      <rPr>
        <b/>
        <sz val="10"/>
        <color rgb="FF000000"/>
        <rFont val="Calibri"/>
        <family val="2"/>
      </rPr>
      <t>(3 Punkte)</t>
    </r>
    <r>
      <rPr>
        <sz val="10"/>
        <color rgb="FF000000"/>
        <rFont val="Calibri"/>
        <family val="2"/>
      </rPr>
      <t xml:space="preserve">																														Im weiteren Verlauf nehmen die QALYs jedoch zu (roter Bereich).</t>
    </r>
    <r>
      <rPr>
        <sz val="10"/>
        <color rgb="FF000000"/>
        <rFont val="Calibri"/>
        <family val="2"/>
      </rPr>
      <t xml:space="preserve"> </t>
    </r>
    <r>
      <rPr>
        <sz val="10"/>
        <color rgb="FF000000"/>
        <rFont val="Calibri"/>
        <family val="2"/>
      </rPr>
      <t>Dies erhöht die Lebenserwartung der Patient:innen, was anhand der Verlaufskontrolle zu erkennen ist, die in zusätzlichen Jahren bis zum Tod der Patient:innen ausgedrückt und auf der horizontalen Achse der Abbildung veranschaulicht wird.</t>
    </r>
    <r>
      <rPr>
        <sz val="10"/>
        <color rgb="FF000000"/>
        <rFont val="Calibri"/>
        <family val="2"/>
      </rPr>
      <t xml:space="preserve"> </t>
    </r>
    <r>
      <rPr>
        <b/>
        <sz val="10"/>
        <color rgb="FF000000"/>
        <rFont val="Calibri"/>
        <family val="2"/>
      </rPr>
      <t xml:space="preserve">(3 Punkte) </t>
    </r>
    <r>
      <rPr>
        <sz val="10"/>
        <color rgb="FF000000"/>
        <rFont val="Calibri"/>
        <family val="2"/>
      </rPr>
      <t xml:space="preserve">																													Demgemäß sollten die zu Lebzeit gewonnenen QALYs (roter Bereich) durch Abzug der verlorenen QALYs (oranger Bereich) berechnet werden.</t>
    </r>
    <r>
      <rPr>
        <sz val="10"/>
        <color rgb="FF000000"/>
        <rFont val="Calibri"/>
        <family val="2"/>
      </rPr>
      <t xml:space="preserve"> </t>
    </r>
    <r>
      <rPr>
        <b/>
        <sz val="10"/>
        <color rgb="FF000000"/>
        <rFont val="Calibri"/>
        <family val="2"/>
      </rPr>
      <t>(3 Punkte)</t>
    </r>
    <r>
      <rPr>
        <sz val="10"/>
        <color rgb="FF000000"/>
        <rFont val="Calibri"/>
        <family val="2"/>
      </rPr>
      <t xml:space="preserve"> 																														Die QALYs im Diagramm werden auf einer Intervallskala von 0 (= Tod) bis 1 (= idealer Gesundheitszustand) abgebildet, die häufig als Maßstab dient.</t>
    </r>
    <r>
      <rPr>
        <sz val="10"/>
        <color rgb="FF000000"/>
        <rFont val="Calibri"/>
        <family val="2"/>
      </rPr>
      <t xml:space="preserve"> </t>
    </r>
    <r>
      <rPr>
        <sz val="10"/>
        <color rgb="FF000000"/>
        <rFont val="Calibri"/>
        <family val="2"/>
      </rPr>
      <t>Angaben von Personen deuten jedoch darauf hin, dass es Krankheiten bzw. Gesundheitszustände gibt, die schlimmer sind als der Tod. Dadurch ergibt sich auf der Skala ein Wert unter 0.</t>
    </r>
    <r>
      <rPr>
        <sz val="10"/>
        <color rgb="FF000000"/>
        <rFont val="Calibri"/>
        <family val="2"/>
      </rPr>
      <t xml:space="preserve"> </t>
    </r>
    <r>
      <rPr>
        <b/>
        <sz val="10"/>
        <color rgb="FF000000"/>
        <rFont val="Calibri"/>
        <family val="2"/>
      </rPr>
      <t>(3 Punkte)</t>
    </r>
  </si>
  <si>
    <r>
      <rPr>
        <sz val="10"/>
        <color theme="1"/>
        <rFont val="Calibri"/>
        <family val="2"/>
        <scheme val="minor"/>
      </rPr>
      <t xml:space="preserve">Figure "QALY of a patient with and without treatment"; p. 146 in the above-mentioned version
</t>
    </r>
    <r>
      <rPr>
        <b/>
        <sz val="10"/>
        <color rgb="FF000000"/>
        <rFont val="Calibri"/>
        <family val="2"/>
        <scheme val="minor"/>
      </rPr>
      <t>AC:</t>
    </r>
    <r>
      <rPr>
        <b/>
        <sz val="10"/>
        <color rgb="FF000000"/>
        <rFont val="Calibri"/>
        <family val="2"/>
        <scheme val="minor"/>
      </rPr>
      <t xml:space="preserve"> </t>
    </r>
    <r>
      <rPr>
        <b/>
        <sz val="10"/>
        <color rgb="FF000000"/>
        <rFont val="Calibri"/>
        <family val="2"/>
        <scheme val="minor"/>
      </rPr>
      <t>Pls add source of the picture here
first name last name year</t>
    </r>
  </si>
  <si>
    <t>offen_086</t>
  </si>
  <si>
    <t>a) Warum wurde das behinderungsbereinigte Lebensjahr (DALY) als Messinstrument eingeführt? 
b) Welchen Faktoren trägt dieses Messinstrument Rechnung? 
c) Inwiefern unterscheidet sich das DALY (wie es ursprünglich konzipiert war) vom qualitätsadjustiertes Lebensjahr (QALY)? Nennen Sie drei Beispiele.</t>
  </si>
  <si>
    <r>
      <rPr>
        <sz val="10"/>
        <color theme="1"/>
        <rFont val="Calibri"/>
        <family val="2"/>
        <scheme val="minor"/>
      </rPr>
      <t>a) Das DALY wurde für die Bewertung der Krankheitslast konzipiert.</t>
    </r>
    <r>
      <rPr>
        <sz val="10"/>
        <color theme="1"/>
        <rFont val="Calibri"/>
        <family val="2"/>
        <scheme val="minor"/>
      </rPr>
      <t xml:space="preserve"> </t>
    </r>
    <r>
      <rPr>
        <b/>
        <sz val="10"/>
        <color theme="1"/>
        <rFont val="Calibri"/>
        <family val="2"/>
        <scheme val="minor"/>
      </rPr>
      <t xml:space="preserve">(3 Punkte)	</t>
    </r>
    <r>
      <rPr>
        <sz val="10"/>
        <color theme="1"/>
        <rFont val="Calibri"/>
        <family val="2"/>
        <scheme val="minor"/>
      </rPr>
      <t xml:space="preserve">																													b) Das Messinstrument trägt der krankheitsbedingten Verkürzung der Lebenserwartung und der krankheitsbedingten Einschränkung der Lebensqualität Rechnung </t>
    </r>
    <r>
      <rPr>
        <b/>
        <sz val="10"/>
        <color theme="1"/>
        <rFont val="Calibri"/>
        <family val="2"/>
        <scheme val="minor"/>
      </rPr>
      <t>(3 Punkte)</t>
    </r>
    <r>
      <rPr>
        <sz val="10"/>
        <color theme="1"/>
        <rFont val="Calibri"/>
        <family val="2"/>
        <scheme val="minor"/>
      </rPr>
      <t>. 																									c) Unterscheidung zwischen DALY und QALY:</t>
    </r>
    <r>
      <rPr>
        <sz val="10"/>
        <color theme="1"/>
        <rFont val="Calibri"/>
        <family val="2"/>
        <scheme val="minor"/>
      </rPr>
      <t xml:space="preserve">
</t>
    </r>
    <r>
      <rPr>
        <sz val="10"/>
        <color theme="1"/>
        <rFont val="Calibri"/>
        <family val="2"/>
        <scheme val="minor"/>
      </rPr>
      <t>1.</t>
    </r>
    <r>
      <rPr>
        <sz val="10"/>
        <color theme="1"/>
        <rFont val="Calibri"/>
        <family val="2"/>
        <scheme val="minor"/>
      </rPr>
      <t xml:space="preserve"> </t>
    </r>
    <r>
      <rPr>
        <sz val="10"/>
        <color theme="1"/>
        <rFont val="Calibri"/>
        <family val="2"/>
        <scheme val="minor"/>
      </rPr>
      <t>Die für das DALY berechnete Lebenserwartung ist konstant und orientiert sich an der Lebenserwartung von japanischen Frauen, da diese die höchste Lebenserwartung der Welt aufweisen.</t>
    </r>
    <r>
      <rPr>
        <sz val="10"/>
        <color theme="1"/>
        <rFont val="Calibri"/>
        <family val="2"/>
        <scheme val="minor"/>
      </rPr>
      <t xml:space="preserve"> </t>
    </r>
    <r>
      <rPr>
        <b/>
        <sz val="10"/>
        <color theme="1"/>
        <rFont val="Calibri"/>
        <family val="2"/>
        <scheme val="minor"/>
      </rPr>
      <t>(3 Punkte)</t>
    </r>
    <r>
      <rPr>
        <sz val="10"/>
        <color theme="1"/>
        <rFont val="Calibri"/>
        <family val="2"/>
        <scheme val="minor"/>
      </rPr>
      <t xml:space="preserve"> Hier unterscheidet sich das Messinstrument von der fallbezogenen Lebenserwartung des QALY, die auf Messdaten von Längsschnittstudien zu bestimmten Krankheiten beruht.</t>
    </r>
    <r>
      <rPr>
        <sz val="10"/>
        <color theme="1"/>
        <rFont val="Calibri"/>
        <family val="2"/>
        <scheme val="minor"/>
      </rPr>
      <t xml:space="preserve"> </t>
    </r>
    <r>
      <rPr>
        <b/>
        <sz val="10"/>
        <color theme="1"/>
        <rFont val="Calibri"/>
        <family val="2"/>
        <scheme val="minor"/>
      </rPr>
      <t>(3 Punkte)</t>
    </r>
    <r>
      <rPr>
        <sz val="10"/>
        <color theme="1"/>
        <rFont val="Calibri"/>
        <family val="2"/>
        <scheme val="minor"/>
      </rPr>
      <t xml:space="preserve">																														2.</t>
    </r>
    <r>
      <rPr>
        <sz val="10"/>
        <color theme="1"/>
        <rFont val="Calibri"/>
        <family val="2"/>
        <scheme val="minor"/>
      </rPr>
      <t xml:space="preserve"> </t>
    </r>
    <r>
      <rPr>
        <sz val="10"/>
        <color theme="1"/>
        <rFont val="Calibri"/>
        <family val="2"/>
        <scheme val="minor"/>
      </rPr>
      <t>Wie ein DALY in Bezug auf den Grad der gesundheitlichen Beeinträchtigung gewichtet wird, wurde in Genf im August 1995 durch Abwägungen und Bewertungen eines Gremiums bestehend aus Fachleuten des Gesundheitswesens festgelegt.</t>
    </r>
    <r>
      <rPr>
        <sz val="10"/>
        <color theme="1"/>
        <rFont val="Calibri"/>
        <family val="2"/>
        <scheme val="minor"/>
      </rPr>
      <t xml:space="preserve"> </t>
    </r>
    <r>
      <rPr>
        <b/>
        <sz val="10"/>
        <color theme="1"/>
        <rFont val="Calibri"/>
        <family val="2"/>
        <scheme val="minor"/>
      </rPr>
      <t>(3 Punkte)</t>
    </r>
    <r>
      <rPr>
        <sz val="10"/>
        <color theme="1"/>
        <rFont val="Calibri"/>
        <family val="2"/>
        <scheme val="minor"/>
      </rPr>
      <t xml:space="preserve"> Das QALY-Konzept trägt auch Patientenpräferenzen Rechnung.</t>
    </r>
    <r>
      <rPr>
        <sz val="10"/>
        <color theme="1"/>
        <rFont val="Calibri"/>
        <family val="2"/>
        <scheme val="minor"/>
      </rPr>
      <t xml:space="preserve"> </t>
    </r>
    <r>
      <rPr>
        <b/>
        <sz val="10"/>
        <color theme="1"/>
        <rFont val="Calibri"/>
        <family val="2"/>
        <scheme val="minor"/>
      </rPr>
      <t>(3 Punkte)</t>
    </r>
  </si>
  <si>
    <t>offen_087</t>
  </si>
  <si>
    <t>Unterscheiden Sie zwischen den Begriffen „Präferenz“, „Wert“ und „Nutzen“. Nennen Sie die drei am häufigsten angewandten Verfahren für die Erhebung von Patientenpräferenzen.</t>
  </si>
  <si>
    <r>
      <rPr>
        <sz val="10"/>
        <color theme="1"/>
        <rFont val="Calibri"/>
        <family val="2"/>
      </rPr>
      <t xml:space="preserve">„Präferenz“ ist ein Sammelbegriff, der die beiden anderen Begriffe, „Wert“ und „Nutzen“, umfasst (Drummond et al., 2015) </t>
    </r>
    <r>
      <rPr>
        <b/>
        <sz val="10"/>
        <color theme="1"/>
        <rFont val="Calibri"/>
        <family val="2"/>
      </rPr>
      <t>(1,5 Punkte)</t>
    </r>
    <r>
      <rPr>
        <sz val="10"/>
        <color theme="1"/>
        <rFont val="Calibri"/>
        <family val="2"/>
      </rPr>
      <t xml:space="preserve"> 											Die drei am häufigsten angewandten Verfahren für die Erhebung von individuellen Patientenpräferenzen sind Bewertungsskalen (und deren verschiedene Varianten), Standard Gamble (SG) und Time Trade-off (TTO).</t>
    </r>
    <r>
      <rPr>
        <sz val="10"/>
        <color theme="1"/>
        <rFont val="Calibri"/>
        <family val="2"/>
      </rPr>
      <t xml:space="preserve"> </t>
    </r>
    <r>
      <rPr>
        <b/>
        <sz val="10"/>
        <color theme="1"/>
        <rFont val="Calibri"/>
        <family val="2"/>
      </rPr>
      <t xml:space="preserve">(1,5 Punkte für jedes Verfahren – insgesamt 4,5 Punkte) </t>
    </r>
  </si>
  <si>
    <t>offen_088</t>
  </si>
  <si>
    <t>Standard Gamble (SG) und Time Trade-off (TTO) sind Verfahren zur Präferenzerhebung, bei denen Patient:innen vor eine Wahl gestellt werden. Beschreiben Sie diese für Patient:innen mit chronische Gesundheitsbeschwerden angewandten Verfahren und erklären Sie deren Unterschiede.</t>
  </si>
  <si>
    <r>
      <rPr>
        <b/>
        <sz val="10"/>
        <color rgb="FF000000"/>
        <rFont val="Calibri"/>
        <family val="2"/>
      </rPr>
      <t>Standard Gamble (SG)</t>
    </r>
    <r>
      <rPr>
        <sz val="10"/>
        <color rgb="FF000000"/>
        <rFont val="Calibri"/>
        <family val="2"/>
      </rPr>
      <t xml:space="preserve"> ist eine Methode der Präferenzerhebung, bei der die Testpersonen zwischen Alternativen auswählen müssen.</t>
    </r>
    <r>
      <rPr>
        <sz val="10"/>
        <color rgb="FF000000"/>
        <rFont val="Calibri"/>
        <family val="2"/>
      </rPr>
      <t xml:space="preserve"> </t>
    </r>
    <r>
      <rPr>
        <sz val="10"/>
        <color rgb="FF000000"/>
        <rFont val="Calibri"/>
        <family val="2"/>
      </rPr>
      <t>Mit dieser Methode können sowohl die Präferenzen von Patient:innen mit chronischen als auch vorübergehenden Gesundheitsbeschwerden gemessen werden.</t>
    </r>
    <r>
      <rPr>
        <sz val="10"/>
        <color rgb="FF000000"/>
        <rFont val="Calibri"/>
        <family val="2"/>
      </rPr>
      <t xml:space="preserve"> </t>
    </r>
    <r>
      <rPr>
        <sz val="10"/>
        <color rgb="FF000000"/>
        <rFont val="Calibri"/>
        <family val="2"/>
      </rPr>
      <t>Bei chronischen Krankheiten ist die SG-Methode nur anwendbar, wenn dieser Krankheitszustand dem Tod vorgezogen wird. Wird der Zustand schlimmer als der Tod empfunden, ist diese Methode nicht geeignet.</t>
    </r>
    <r>
      <rPr>
        <sz val="10"/>
        <color rgb="FF000000"/>
        <rFont val="Calibri"/>
        <family val="2"/>
      </rPr>
      <t xml:space="preserve"> </t>
    </r>
    <r>
      <rPr>
        <b/>
        <sz val="10"/>
        <color rgb="FF000000"/>
        <rFont val="Calibri"/>
        <family val="2"/>
      </rPr>
      <t>(3 Punkte)</t>
    </r>
    <r>
      <rPr>
        <sz val="10"/>
        <color rgb="FF000000"/>
        <rFont val="Calibri"/>
        <family val="2"/>
      </rPr>
      <t xml:space="preserve"> Testpersonen, die an chronischen Krankheiten leiden, werden vor die folgende Wahl gestellt:</t>
    </r>
    <r>
      <rPr>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Eine Behandlung mit zwei möglichen Ergebnissen:</t>
    </r>
    <r>
      <rPr>
        <sz val="10"/>
        <color rgb="FF000000"/>
        <rFont val="Calibri"/>
        <family val="2"/>
      </rPr>
      <t xml:space="preserve"> 
</t>
    </r>
    <r>
      <rPr>
        <sz val="10"/>
        <color rgb="FF000000"/>
        <rFont val="Calibri"/>
        <family val="2"/>
      </rPr>
      <t>(a) die Wahrscheinlichkeit P, für die restliche Lebenszeit T völlig gesund zu sein, oder (b) die Wahrscheinlichkeit 1-P, sofort zu sterben.</t>
    </r>
    <r>
      <rPr>
        <sz val="10"/>
        <color rgb="FF000000"/>
        <rFont val="Calibri"/>
        <family val="2"/>
      </rPr>
      <t xml:space="preserve"> </t>
    </r>
    <r>
      <rPr>
        <b/>
        <sz val="10"/>
        <color rgb="FF000000"/>
        <rFont val="Calibri"/>
        <family val="2"/>
      </rPr>
      <t>(1,5 Punkte)</t>
    </r>
    <r>
      <rPr>
        <sz val="10"/>
        <color rgb="FF000000"/>
        <rFont val="Calibri"/>
        <family val="2"/>
      </rPr>
      <t xml:space="preserve">																													 2.</t>
    </r>
    <r>
      <rPr>
        <sz val="10"/>
        <color rgb="FF000000"/>
        <rFont val="Calibri"/>
        <family val="2"/>
      </rPr>
      <t xml:space="preserve"> </t>
    </r>
    <r>
      <rPr>
        <sz val="10"/>
        <color rgb="FF000000"/>
        <rFont val="Calibri"/>
        <family val="2"/>
      </rPr>
      <t xml:space="preserve">Die chronische Krankheit für die restliche Lebenszeit T zu ertragen. </t>
    </r>
    <r>
      <rPr>
        <b/>
        <sz val="10"/>
        <color rgb="FF000000"/>
        <rFont val="Calibri"/>
        <family val="2"/>
      </rPr>
      <t>(1,5 Punkte)</t>
    </r>
    <r>
      <rPr>
        <sz val="10"/>
        <color rgb="FF000000"/>
        <rFont val="Calibri"/>
        <family val="2"/>
      </rPr>
      <t xml:space="preserve">	Bei dieser Methode wird die Wahrscheinlichkeit P solange angepasst, bis der Indifferenzpunkt der zwei Alternativen erreicht ist, also wenn der Präferenzwert gleich P ist. Da P auf einer Skala von 0 bis 1 abgebildet wird, kann in diesem Fall davon ausgegangen werden, dass der ideale Gesundheitszustand den Wert 1 darstellt und der Tod den Wert 0.</t>
    </r>
    <r>
      <rPr>
        <sz val="10"/>
        <color rgb="FF000000"/>
        <rFont val="Calibri"/>
        <family val="2"/>
      </rPr>
      <t xml:space="preserve"> </t>
    </r>
    <r>
      <rPr>
        <b/>
        <sz val="10"/>
        <color rgb="FF000000"/>
        <rFont val="Calibri"/>
        <family val="2"/>
      </rPr>
      <t xml:space="preserve">(3 Punkte) </t>
    </r>
    <r>
      <rPr>
        <sz val="10"/>
        <color rgb="FF000000"/>
        <rFont val="Calibri"/>
        <family val="2"/>
      </rPr>
      <t xml:space="preserve">																																																																</t>
    </r>
    <r>
      <rPr>
        <b/>
        <sz val="10"/>
        <color rgb="FF000000"/>
        <rFont val="Calibri"/>
        <family val="2"/>
      </rPr>
      <t>Time Trade-off (TTO)</t>
    </r>
    <r>
      <rPr>
        <sz val="10"/>
        <color rgb="FF000000"/>
        <rFont val="Calibri"/>
        <family val="2"/>
      </rPr>
      <t xml:space="preserve"> ist eine weitere Methode, die auf der Auswahl von Alternativen basiert und für die Erhebung von Patientenpräferenzen eingesetzt wird.</t>
    </r>
    <r>
      <rPr>
        <sz val="10"/>
        <color rgb="FF000000"/>
        <rFont val="Calibri"/>
        <family val="2"/>
      </rPr>
      <t xml:space="preserve"> </t>
    </r>
    <r>
      <rPr>
        <sz val="10"/>
        <color rgb="FF000000"/>
        <rFont val="Calibri"/>
        <family val="2"/>
      </rPr>
      <t>Hier wird nicht wie bei der SG-Methode mit der Wahrscheinlichkeit spekuliert, dass der Tod eintritt, sondern Lebenszeit wird gegen einen besseren Gesundheitszustand eingetauscht.</t>
    </r>
    <r>
      <rPr>
        <sz val="10"/>
        <color rgb="FF000000"/>
        <rFont val="Calibri"/>
        <family val="2"/>
      </rPr>
      <t xml:space="preserve"> </t>
    </r>
    <r>
      <rPr>
        <b/>
        <sz val="10"/>
        <color rgb="FF000000"/>
        <rFont val="Calibri"/>
        <family val="2"/>
      </rPr>
      <t>(3 Punkte)</t>
    </r>
    <r>
      <rPr>
        <sz val="10"/>
        <color rgb="FF000000"/>
        <rFont val="Calibri"/>
        <family val="2"/>
      </rPr>
      <t xml:space="preserve"> Patient:innen, die an einer chronischen Krankheit leiden, diesen Zustand aber dem Tod vorziehen, werden vor folgende Wahl gestellt:</t>
    </r>
    <r>
      <rPr>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 xml:space="preserve">Die chronische Krankheit für die restliche Lebenszeit T ertragen und dann sterben </t>
    </r>
    <r>
      <rPr>
        <b/>
        <sz val="10"/>
        <color rgb="FF000000"/>
        <rFont val="Calibri"/>
        <family val="2"/>
      </rPr>
      <t xml:space="preserve">(1,5 Punkte)	</t>
    </r>
    <r>
      <rPr>
        <sz val="10"/>
        <color rgb="FF000000"/>
        <rFont val="Calibri"/>
        <family val="2"/>
      </rPr>
      <t xml:space="preserve">																												 2.</t>
    </r>
    <r>
      <rPr>
        <sz val="10"/>
        <color rgb="FF000000"/>
        <rFont val="Calibri"/>
        <family val="2"/>
      </rPr>
      <t xml:space="preserve"> </t>
    </r>
    <r>
      <rPr>
        <sz val="10"/>
        <color rgb="FF000000"/>
        <rFont val="Calibri"/>
        <family val="2"/>
      </rPr>
      <t xml:space="preserve">Für eine kürzere Lebenszeit gesund zu sein (T^'&lt;T) und dann sterben </t>
    </r>
    <r>
      <rPr>
        <b/>
        <sz val="10"/>
        <color rgb="FF000000"/>
        <rFont val="Calibri"/>
        <family val="2"/>
      </rPr>
      <t>(1,5 Punkte)</t>
    </r>
    <r>
      <rPr>
        <sz val="10"/>
        <color rgb="FF000000"/>
        <rFont val="Calibri"/>
        <family val="2"/>
      </rPr>
      <t xml:space="preserve"> T‘ wird solange variiert, bis die Testpersonen die beiden Alternativen als gleichwertig (indifferent) empfindet.</t>
    </r>
    <r>
      <rPr>
        <sz val="10"/>
        <color rgb="FF000000"/>
        <rFont val="Calibri"/>
        <family val="2"/>
      </rPr>
      <t xml:space="preserve"> </t>
    </r>
    <r>
      <rPr>
        <sz val="10"/>
        <color rgb="FF000000"/>
        <rFont val="Calibri"/>
        <family val="2"/>
      </rPr>
      <t>Der Präferenzwert an diesem Punkt wird mit = T'/T  berechnet.</t>
    </r>
    <r>
      <rPr>
        <sz val="10"/>
        <color rgb="FF000000"/>
        <rFont val="Calibri"/>
        <family val="2"/>
      </rPr>
      <t xml:space="preserve"> </t>
    </r>
    <r>
      <rPr>
        <sz val="10"/>
        <color rgb="FF000000"/>
        <rFont val="Calibri"/>
        <family val="2"/>
      </rPr>
      <t>Bei dieser Methode kommt auch die Skala von 0 (Tod) bis 1 (idealer Gesundheitszustand) zur Anwendung.</t>
    </r>
    <r>
      <rPr>
        <sz val="10"/>
        <color rgb="FF000000"/>
        <rFont val="Calibri"/>
        <family val="2"/>
      </rPr>
      <t xml:space="preserve"> </t>
    </r>
    <r>
      <rPr>
        <b/>
        <sz val="10"/>
        <color rgb="FF000000"/>
        <rFont val="Calibri"/>
        <family val="2"/>
      </rPr>
      <t>(3 Punkte)</t>
    </r>
  </si>
  <si>
    <t>offen_089</t>
  </si>
  <si>
    <t>Wofür wird das Konzept der Zahlungsbereitschaft (eng. Willingness to Pay, WTP) in der Regel verwendet? Wie heißen die zwei vorrangigen Methoden, die für die Analyse der Zahlungsbereitschaft herangezogen werden?</t>
  </si>
  <si>
    <r>
      <rPr>
        <sz val="10"/>
        <color rgb="FF000000"/>
        <rFont val="Calibri"/>
        <family val="2"/>
      </rPr>
      <t xml:space="preserve">Die Zahlungsbereitschaft gibt den monetären Betrag an, den Menschen für einen gesundheitsbezogenen Nutzen bereit sind zu zahlen </t>
    </r>
    <r>
      <rPr>
        <b/>
        <sz val="10"/>
        <color rgb="FF000000"/>
        <rFont val="Calibri"/>
        <family val="2"/>
      </rPr>
      <t>(3 Punkte)</t>
    </r>
    <r>
      <rPr>
        <sz val="10"/>
        <color rgb="FF000000"/>
        <rFont val="Calibri"/>
        <family val="2"/>
      </rPr>
      <t>.</t>
    </r>
    <r>
      <rPr>
        <sz val="10"/>
        <color rgb="FF000000"/>
        <rFont val="Calibri"/>
        <family val="2"/>
      </rPr>
      <t xml:space="preserve"> </t>
    </r>
    <r>
      <rPr>
        <sz val="10"/>
        <color rgb="FF000000"/>
        <rFont val="Calibri"/>
        <family val="2"/>
      </rPr>
      <t xml:space="preserve">Die zwei vorrangigen Methoden, die für die Analyse der Zahlungsbereitschaft eingesetzt werden, sind der kontingente Bewertungsansatz (en. Contingent Valuation) </t>
    </r>
    <r>
      <rPr>
        <b/>
        <sz val="10"/>
        <color rgb="FF000000"/>
        <rFont val="Calibri"/>
        <family val="2"/>
      </rPr>
      <t>(1,5 Punkte)</t>
    </r>
    <r>
      <rPr>
        <sz val="10"/>
        <color rgb="FF000000"/>
        <rFont val="Calibri"/>
        <family val="2"/>
      </rPr>
      <t xml:space="preserve"> und Discrete-Choice-Experimente </t>
    </r>
    <r>
      <rPr>
        <b/>
        <sz val="10"/>
        <color rgb="FF000000"/>
        <rFont val="Calibri"/>
        <family val="2"/>
      </rPr>
      <t>(1,5 Punkte)</t>
    </r>
    <r>
      <rPr>
        <sz val="10"/>
        <color rgb="FF000000"/>
        <rFont val="Calibri"/>
        <family val="2"/>
      </rPr>
      <t>.</t>
    </r>
  </si>
  <si>
    <t>offen_090</t>
  </si>
  <si>
    <t>Die Zahlungsbereitschaft ist im Bereich der Gesundheitsforschung Gegenstand hitziger Diskussionen. Bringen Sie drei Argumente zugunsten dieses Ansatzes vor und erörtern Sie ebenso drei Kritikpunkte.</t>
  </si>
  <si>
    <r>
      <rPr>
        <u/>
        <sz val="10"/>
        <color rgb="FF000000"/>
        <rFont val="Calibri"/>
        <family val="2"/>
      </rPr>
      <t>Argumente zugunsten der Zahlungsbereitschaft:</t>
    </r>
    <r>
      <rPr>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Die Zahlungsbereitschaft ist als Messinstrument dem QALY vorziehen, weil sie nicht nur den gesundheitsbezogenen Nutzen, sondern auch nicht gesundheitsrelevante Vorteile und gesellschaftliche Präferenzen berücksichtigt.</t>
    </r>
    <r>
      <rPr>
        <sz val="10"/>
        <color rgb="FF000000"/>
        <rFont val="Calibri"/>
        <family val="2"/>
      </rPr>
      <t xml:space="preserve">
</t>
    </r>
    <r>
      <rPr>
        <sz val="10"/>
        <color rgb="FF000000"/>
        <rFont val="Calibri"/>
        <family val="2"/>
      </rPr>
      <t>2.</t>
    </r>
    <r>
      <rPr>
        <sz val="10"/>
        <color rgb="FF000000"/>
        <rFont val="Calibri"/>
        <family val="2"/>
      </rPr>
      <t xml:space="preserve"> </t>
    </r>
    <r>
      <rPr>
        <sz val="10"/>
        <color rgb="FF000000"/>
        <rFont val="Calibri"/>
        <family val="2"/>
      </rPr>
      <t>Die Zahlungsbereitschaft hat ihren Ursprung in der Wohlfahrtsökonomik, was ihr theoretische Legitimation verleiht.</t>
    </r>
    <r>
      <rPr>
        <sz val="10"/>
        <color rgb="FF000000"/>
        <rFont val="Calibri"/>
        <family val="2"/>
      </rPr>
      <t xml:space="preserve">
</t>
    </r>
    <r>
      <rPr>
        <sz val="10"/>
        <color rgb="FF000000"/>
        <rFont val="Calibri"/>
        <family val="2"/>
      </rPr>
      <t>3.</t>
    </r>
    <r>
      <rPr>
        <sz val="10"/>
        <color rgb="FF000000"/>
        <rFont val="Calibri"/>
        <family val="2"/>
      </rPr>
      <t xml:space="preserve"> </t>
    </r>
    <r>
      <rPr>
        <sz val="10"/>
        <color rgb="FF000000"/>
        <rFont val="Calibri"/>
        <family val="2"/>
      </rPr>
      <t xml:space="preserve">Durch die Zahlungsbereitschaft kann die Ressourcenallokation optimiert werden.   </t>
    </r>
    <r>
      <rPr>
        <u/>
        <sz val="10"/>
        <color rgb="FF000000"/>
        <rFont val="Calibri"/>
        <family val="2"/>
      </rPr>
      <t>Kritikpunkte</t>
    </r>
    <r>
      <rPr>
        <sz val="10"/>
        <color rgb="FF000000"/>
        <rFont val="Calibri"/>
        <family val="2"/>
      </rPr>
      <t>:</t>
    </r>
    <r>
      <rPr>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Die Testpersonen tragen bei der Befragung zur Zahlungsbereitschaft dem gesundheitsbezogenen Nutzen quantitativ nicht zur Genüge Rechnung.</t>
    </r>
    <r>
      <rPr>
        <sz val="10"/>
        <color rgb="FF000000"/>
        <rFont val="Calibri"/>
        <family val="2"/>
      </rPr>
      <t xml:space="preserve"> </t>
    </r>
    <r>
      <rPr>
        <sz val="10"/>
        <color rgb="FF000000"/>
        <rFont val="Calibri"/>
        <family val="2"/>
      </rPr>
      <t>Das bedeutet, dass auch wenn der Wert des Nutzens stark schwankt, die Zahlungsbereitschaft der Testpersonen ziemlich konstant bleibt.</t>
    </r>
    <r>
      <rPr>
        <sz val="10"/>
        <color rgb="FF000000"/>
        <rFont val="Calibri"/>
        <family val="2"/>
      </rPr>
      <t xml:space="preserve">
</t>
    </r>
    <r>
      <rPr>
        <sz val="10"/>
        <color rgb="FF000000"/>
        <rFont val="Calibri"/>
        <family val="2"/>
      </rPr>
      <t>2.</t>
    </r>
    <r>
      <rPr>
        <sz val="10"/>
        <color rgb="FF000000"/>
        <rFont val="Calibri"/>
        <family val="2"/>
      </rPr>
      <t xml:space="preserve"> </t>
    </r>
    <r>
      <rPr>
        <sz val="10"/>
        <color rgb="FF000000"/>
        <rFont val="Calibri"/>
        <family val="2"/>
      </rPr>
      <t>Es ist möglich, dass bei einem Vergleich von Gesundheitsmaßnahmen der monetäre Wert eines gesundheitsbezogenen Nutzens verzerrt wird, wenn die Zahlungsbereitschaft als Messinstrument dient.</t>
    </r>
    <r>
      <rPr>
        <sz val="10"/>
        <color rgb="FF000000"/>
        <rFont val="Calibri"/>
        <family val="2"/>
      </rPr>
      <t xml:space="preserve"> </t>
    </r>
    <r>
      <rPr>
        <sz val="10"/>
        <color rgb="FF000000"/>
        <rFont val="Calibri"/>
        <family val="2"/>
      </rPr>
      <t>Das heißt, der durch die Zahlungsbereitschaft hervorgegangene Wert wird zu hoch bemessen.</t>
    </r>
    <r>
      <rPr>
        <sz val="10"/>
        <color rgb="FF000000"/>
        <rFont val="Calibri"/>
        <family val="2"/>
      </rPr>
      <t xml:space="preserve"> 
</t>
    </r>
    <r>
      <rPr>
        <sz val="10"/>
        <color rgb="FF000000"/>
        <rFont val="Calibri"/>
        <family val="2"/>
      </rPr>
      <t>3.</t>
    </r>
    <r>
      <rPr>
        <sz val="10"/>
        <color rgb="FF000000"/>
        <rFont val="Calibri"/>
        <family val="2"/>
      </rPr>
      <t xml:space="preserve"> </t>
    </r>
    <r>
      <rPr>
        <sz val="10"/>
        <color rgb="FF000000"/>
        <rFont val="Calibri"/>
        <family val="2"/>
      </rPr>
      <t>Die theoretische Legitimation der Zahlungsbereitschaft hat in empirischen Studien zu diesem Ansatz nicht genügend Beachtung gefunden.</t>
    </r>
    <r>
      <rPr>
        <sz val="10"/>
        <color rgb="FF000000"/>
        <rFont val="Calibri"/>
        <family val="2"/>
      </rPr>
      <t xml:space="preserve">
</t>
    </r>
    <r>
      <rPr>
        <b/>
        <sz val="10"/>
        <color rgb="FF000000"/>
        <rFont val="Calibri"/>
        <family val="2"/>
      </rPr>
      <t>(3 Punkte für jede Antwort)</t>
    </r>
    <r>
      <rPr>
        <b/>
        <sz val="10"/>
        <color rgb="FF000000"/>
        <rFont val="Calibri"/>
        <family val="2"/>
      </rPr>
      <t xml:space="preserve">
</t>
    </r>
  </si>
  <si>
    <t>offen_091</t>
  </si>
  <si>
    <t>Bitte erklären Sie kurz, warum im Gesundheitsmarkt manchmal Preisanpassungen vorgenommen werden müssen.</t>
  </si>
  <si>
    <r>
      <t xml:space="preserve">In einem vollkommenen Markt entspricht der Marktpreis in etwa den Opportunitätskosten. </t>
    </r>
    <r>
      <rPr>
        <b/>
        <sz val="10"/>
        <color theme="1"/>
        <rFont val="Calibri"/>
        <family val="2"/>
        <scheme val="minor"/>
      </rPr>
      <t>(2 Punkte)</t>
    </r>
    <r>
      <rPr>
        <sz val="10"/>
        <color theme="1"/>
        <rFont val="Calibri"/>
        <family val="2"/>
        <scheme val="minor"/>
      </rPr>
      <t xml:space="preserve"> Wenn jedoch ein Marktversagen vorliegt, was im Gesundheitsmarkt häufig passiert, spiegelt der Marktpreis die Opportunitätskosten nicht vollständig wider </t>
    </r>
    <r>
      <rPr>
        <b/>
        <sz val="10"/>
        <color theme="1"/>
        <rFont val="Calibri"/>
        <family val="2"/>
        <scheme val="minor"/>
      </rPr>
      <t>(2 Punkte)</t>
    </r>
    <r>
      <rPr>
        <sz val="10"/>
        <color theme="1"/>
        <rFont val="Calibri"/>
        <family val="2"/>
        <scheme val="minor"/>
      </rPr>
      <t>. Aus diesem Grund sind Preisanpassungen nötig, bei denen sowohl die anfallenden expliziten (tatsächlichen Kosten) als auch die impliziten Kosten (Inputkosten, die keine Geldauszahlung verursachen) berücksichtigt werden.</t>
    </r>
    <r>
      <rPr>
        <sz val="10"/>
        <color theme="1"/>
        <rFont val="Calibri"/>
        <family val="2"/>
        <scheme val="minor"/>
      </rPr>
      <t xml:space="preserve"> </t>
    </r>
    <r>
      <rPr>
        <b/>
        <sz val="10"/>
        <color theme="1"/>
        <rFont val="Calibri"/>
        <family val="2"/>
        <scheme val="minor"/>
      </rPr>
      <t>(2 Punkte)</t>
    </r>
  </si>
  <si>
    <t>offen_092</t>
  </si>
  <si>
    <r>
      <rPr>
        <sz val="10"/>
        <color theme="1"/>
        <rFont val="Calibri"/>
        <family val="2"/>
      </rPr>
      <t>Per Definition beziehen sich diese Kosten auf den Konsum der zu bewertenden Gesundheitsmaßnahme und die Kosten, die als Folge dieses Konsums entstehen.</t>
    </r>
    <r>
      <rPr>
        <sz val="10"/>
        <color theme="1"/>
        <rFont val="Calibri"/>
        <family val="2"/>
      </rPr>
      <t xml:space="preserve"> </t>
    </r>
    <r>
      <rPr>
        <b/>
        <sz val="10"/>
        <color theme="1"/>
        <rFont val="Calibri"/>
        <family val="2"/>
      </rPr>
      <t>(3 Punkte)</t>
    </r>
    <r>
      <rPr>
        <sz val="10"/>
        <color theme="1"/>
        <rFont val="Calibri"/>
        <family val="2"/>
      </rPr>
      <t xml:space="preserve"> 																														Im Fall eines chirurgischen Eingriffes umfassen diese offiziellen Kosten die Kosten für den eigentlichen Eingriff, d. h. Kosten für medizinische Ausrüstung, Arzneimittel und das Gehalt der Chirurg:innen usw., sowie die Kosten für eventuelle Komplikationen.</t>
    </r>
    <r>
      <rPr>
        <sz val="10"/>
        <color theme="1"/>
        <rFont val="Calibri"/>
        <family val="2"/>
      </rPr>
      <t xml:space="preserve"> </t>
    </r>
    <r>
      <rPr>
        <b/>
        <sz val="10"/>
        <color theme="1"/>
        <rFont val="Calibri"/>
        <family val="2"/>
      </rPr>
      <t xml:space="preserve">(3 Punkte) </t>
    </r>
    <r>
      <rPr>
        <sz val="10"/>
        <color theme="1"/>
        <rFont val="Calibri"/>
        <family val="2"/>
      </rPr>
      <t xml:space="preserve">																											Beispiele für Kosten, die im offiziellen Gesundheitswesen entstehen, sind unter anderem Kosten für Arzneimittel, medizinische Gerätschaften, den Zeitaufwand und die Dienste der Mediziner:innen sowie die ambulante und stationäre Versorgung </t>
    </r>
    <r>
      <rPr>
        <b/>
        <sz val="10"/>
        <color theme="1"/>
        <rFont val="Calibri"/>
        <family val="2"/>
      </rPr>
      <t>(3 Punkte)</t>
    </r>
    <r>
      <rPr>
        <sz val="10"/>
        <color theme="1"/>
        <rFont val="Calibri"/>
        <family val="2"/>
      </rPr>
      <t>.																																																												Es gibt zwei Modelle, mit denen sich die Kosten des offiziellen Gesundheitswesens erfassen lassen: der Micro-Costing-Ansatz und der Gross-Costing-Ansatz.</t>
    </r>
    <r>
      <rPr>
        <sz val="10"/>
        <color theme="1"/>
        <rFont val="Calibri"/>
        <family val="2"/>
      </rPr>
      <t xml:space="preserve"> </t>
    </r>
    <r>
      <rPr>
        <b/>
        <sz val="10"/>
        <color theme="1"/>
        <rFont val="Calibri"/>
        <family val="2"/>
      </rPr>
      <t>(3 Punkte)</t>
    </r>
    <r>
      <rPr>
        <sz val="10"/>
        <color theme="1"/>
        <rFont val="Calibri"/>
        <family val="2"/>
      </rPr>
      <t xml:space="preserve"> Beim Micro-Costing-Ansatz werden in der Regel Primärdaten der einzelnen Patient:innen herangezogen, die auf ihrem Ressourcenbedarf basieren.</t>
    </r>
    <r>
      <rPr>
        <sz val="10"/>
        <color theme="1"/>
        <rFont val="Calibri"/>
        <family val="2"/>
      </rPr>
      <t xml:space="preserve"> </t>
    </r>
    <r>
      <rPr>
        <b/>
        <sz val="10"/>
        <color theme="1"/>
        <rFont val="Calibri"/>
        <family val="2"/>
      </rPr>
      <t>(3 Punkte)</t>
    </r>
    <r>
      <rPr>
        <sz val="10"/>
        <color theme="1"/>
        <rFont val="Calibri"/>
        <family val="2"/>
      </rPr>
      <t xml:space="preserve"> 																													Beim Gross-Costing-Ansatz werden in der Regel elektronische Daten (bzw. Daten zur Kostenerstattung) verwendet, um zu vermeiden, dass die Daten einzelner Personen erfasst werden müssen, wenn diese nicht verfügbar sind.</t>
    </r>
    <r>
      <rPr>
        <sz val="10"/>
        <color theme="1"/>
        <rFont val="Calibri"/>
        <family val="2"/>
      </rPr>
      <t xml:space="preserve"> </t>
    </r>
    <r>
      <rPr>
        <b/>
        <sz val="10"/>
        <color theme="1"/>
        <rFont val="Calibri"/>
        <family val="2"/>
      </rPr>
      <t>(3 Punkte)</t>
    </r>
  </si>
  <si>
    <t>offen_093</t>
  </si>
  <si>
    <t>a) Laut den Fachleuten der Diskussionsrunde sind die Produktivitätskosten eine Unterkategorie der außerhalb des offiziellen Gesundheitswesens anfallenden Kosten. Trägt das QALY diesen Produktivitätskosten Rechnung? Bitte führen Sie eine Erklärung an.																				b) Beschreiben Sie zwei Modelle, die für die Erfassung der Produktivitätskosten angewendet werden können. Welches Modell empfehlen die Fachleute der Diskussionsrunde? Warum?</t>
  </si>
  <si>
    <r>
      <rPr>
        <sz val="10"/>
        <color theme="1"/>
        <rFont val="Calibri"/>
        <family val="2"/>
      </rPr>
      <t>a) Die Produktivitätskosten spiegeln den „Produktionswert von Zeit“ in einer Gesellschaft wider.</t>
    </r>
    <r>
      <rPr>
        <sz val="10"/>
        <color theme="1"/>
        <rFont val="Calibri"/>
        <family val="2"/>
      </rPr>
      <t xml:space="preserve"> </t>
    </r>
    <r>
      <rPr>
        <sz val="10"/>
        <color theme="1"/>
        <rFont val="Calibri"/>
        <family val="2"/>
      </rPr>
      <t>Die Fachleute der Diskussionsrunde wiesen darauf hin, dass das Messinstrument QALY der Produktivität von Individuen nicht Rechnung trägt, da sie bei präferenzbasierten Fragen für die Ermittlung des QALYs nicht berücksichtigt wird.</t>
    </r>
    <r>
      <rPr>
        <sz val="10"/>
        <color theme="1"/>
        <rFont val="Calibri"/>
        <family val="2"/>
      </rPr>
      <t xml:space="preserve"> </t>
    </r>
    <r>
      <rPr>
        <b/>
        <sz val="10"/>
        <color theme="1"/>
        <rFont val="Calibri"/>
        <family val="2"/>
      </rPr>
      <t xml:space="preserve">(3 Punkte) </t>
    </r>
    <r>
      <rPr>
        <sz val="10"/>
        <color theme="1"/>
        <rFont val="Calibri"/>
        <family val="2"/>
      </rPr>
      <t xml:space="preserve">																														b) Zwei Modelle, die für die Erfassung der Produktivitätskosten angewendet werden können, sind der Humankapital- und der Friktionskostenansatz.</t>
    </r>
    <r>
      <rPr>
        <sz val="10"/>
        <color theme="1"/>
        <rFont val="Calibri"/>
        <family val="2"/>
      </rPr>
      <t xml:space="preserve"> </t>
    </r>
    <r>
      <rPr>
        <b/>
        <sz val="10"/>
        <color theme="1"/>
        <rFont val="Calibri"/>
        <family val="2"/>
      </rPr>
      <t>(3 Punkte)</t>
    </r>
    <r>
      <rPr>
        <sz val="10"/>
        <color theme="1"/>
        <rFont val="Calibri"/>
        <family val="2"/>
      </rPr>
      <t xml:space="preserve"> 																												Gemäß dem Humankapitalansatz ist die Zeit, in der eine Person aufgrund von medizinischen Behandlungen auf dem Arbeitsmarkt kein Einkommen erwirtschaften kann, als verlorene Zeit zu werten </t>
    </r>
    <r>
      <rPr>
        <b/>
        <sz val="10"/>
        <color theme="1"/>
        <rFont val="Calibri"/>
        <family val="2"/>
      </rPr>
      <t>(3 Punkte)</t>
    </r>
    <r>
      <rPr>
        <sz val="10"/>
        <color theme="1"/>
        <rFont val="Calibri"/>
        <family val="2"/>
      </rPr>
      <t>. Beim Friktionskostenansatz liegt der Fokus auf der Perspektive der Arbeitgebenden. Dementsprechend ist hier der Zeitraum ausschlaggebend, der benötigt wird, um eine aufgrund von Krankheit nicht besetzte Arbeitsstelle neu zu vergeben.</t>
    </r>
    <r>
      <rPr>
        <sz val="10"/>
        <color theme="1"/>
        <rFont val="Calibri"/>
        <family val="2"/>
      </rPr>
      <t xml:space="preserve"> </t>
    </r>
    <r>
      <rPr>
        <b/>
        <sz val="10"/>
        <color theme="1"/>
        <rFont val="Calibri"/>
        <family val="2"/>
      </rPr>
      <t>(3 Punkte)</t>
    </r>
    <r>
      <rPr>
        <sz val="10"/>
        <color theme="1"/>
        <rFont val="Calibri"/>
        <family val="2"/>
      </rPr>
      <t xml:space="preserve">																														Laut den Fachleuten der Diskussionsrunde weist der Friktionskostenansatz einen Nachteil auf: Der Ansatz beruhe auf der Annahme, dass die Arbeitskraft, die die krankheitsbedingt offene Stelle besetzt, vor Arbeitsantritt völlig unproduktiv war – was nicht unbedingt der Fall sein muss </t>
    </r>
    <r>
      <rPr>
        <sz val="10"/>
        <color theme="1"/>
        <rFont val="Calibri"/>
        <family val="2"/>
      </rPr>
      <t xml:space="preserve"> </t>
    </r>
    <r>
      <rPr>
        <b/>
        <sz val="10"/>
        <color theme="1"/>
        <rFont val="Calibri"/>
        <family val="2"/>
      </rPr>
      <t>(3 Punkte)</t>
    </r>
    <r>
      <rPr>
        <sz val="10"/>
        <color theme="1"/>
        <rFont val="Calibri"/>
        <family val="2"/>
      </rPr>
      <t xml:space="preserve"> Aus diesem Grund sprachen sich die Fachleute der Diskussionsrunde für den Humankapitalansatz aus, mit dem sowohl die Produktivitäts- als auch die Zeitkosten erfasst werden können.</t>
    </r>
    <r>
      <rPr>
        <sz val="10"/>
        <color theme="1"/>
        <rFont val="Calibri"/>
        <family val="2"/>
      </rPr>
      <t xml:space="preserve"> </t>
    </r>
    <r>
      <rPr>
        <b/>
        <sz val="10"/>
        <color theme="1"/>
        <rFont val="Calibri"/>
        <family val="2"/>
      </rPr>
      <t>(3 Punkte)</t>
    </r>
  </si>
  <si>
    <t>offen_094</t>
  </si>
  <si>
    <t>Nennen Sie drei Methoden der vollständigen ökonomischen Bewertung. Erörtern Sie die wichtigsten Unterschiede zwischen diesen Methoden.</t>
  </si>
  <si>
    <r>
      <rPr>
        <sz val="10"/>
        <color rgb="FF000000"/>
        <rFont val="Calibri"/>
        <family val="2"/>
      </rPr>
      <t>Drei Methoden:</t>
    </r>
    <r>
      <rPr>
        <sz val="10"/>
        <color rgb="FF000000"/>
        <rFont val="Calibri"/>
        <family val="2"/>
      </rPr>
      <t xml:space="preserve"> </t>
    </r>
    <r>
      <rPr>
        <sz val="10"/>
        <color rgb="FF000000"/>
        <rFont val="Calibri"/>
        <family val="2"/>
      </rPr>
      <t>Kosten-Effektivitäts-Analyse, Kosten-Nutzwert-Analyse und Kosten-Nutzen-Analyse.</t>
    </r>
    <r>
      <rPr>
        <sz val="10"/>
        <color rgb="FF000000"/>
        <rFont val="Calibri"/>
        <family val="2"/>
      </rPr>
      <t xml:space="preserve"> </t>
    </r>
    <r>
      <rPr>
        <b/>
        <sz val="10"/>
        <color rgb="FF000000"/>
        <rFont val="Calibri"/>
        <family val="2"/>
      </rPr>
      <t>(1 Punkt für jede Methode)</t>
    </r>
    <r>
      <rPr>
        <sz val="10"/>
        <color rgb="FF000000"/>
        <rFont val="Calibri"/>
        <family val="2"/>
      </rPr>
      <t xml:space="preserve">																							Die wichtigsten Unterschiede:</t>
    </r>
    <r>
      <rPr>
        <sz val="10"/>
        <color rgb="FF000000"/>
        <rFont val="Calibri"/>
        <family val="2"/>
      </rPr>
      <t xml:space="preserve"> </t>
    </r>
    <r>
      <rPr>
        <sz val="10"/>
        <color rgb="FF000000"/>
        <rFont val="Calibri"/>
        <family val="2"/>
      </rPr>
      <t xml:space="preserve">Kosten-Effektivitäts-Analyse: der gesundheitsbezogene Nutzen wird geringer gewichtet als eine eindimensionale klinische Größe													Kosten-Nutzwert-Analyse: der gesundheitsbezogene Nutzen wird mithilfe generischer Messinstrumente (QALY, DALY) analysiert												Kosten-Nutzen-Analyse: dem gesundheitsbezogenen Nutzen wird ein monetärer Wert zugeschrieben </t>
    </r>
    <r>
      <rPr>
        <b/>
        <sz val="10"/>
        <color rgb="FF000000"/>
        <rFont val="Calibri"/>
        <family val="2"/>
      </rPr>
      <t>(1 Punkt für jede Antwort)</t>
    </r>
  </si>
  <si>
    <t>offen_095</t>
  </si>
  <si>
    <t>Was ist der vorrangige Zweck einer gesundheitsökonomischen Bewertung?</t>
  </si>
  <si>
    <r>
      <rPr>
        <sz val="10"/>
        <color theme="1"/>
        <rFont val="Calibri"/>
        <family val="2"/>
        <scheme val="minor"/>
      </rPr>
      <t xml:space="preserve">Der Zweck einer gesundheitsökonomischen Bewertung besteht darin, aus den verfügbaren Alternativen die kosteneffektivste Option zu ermitteln </t>
    </r>
    <r>
      <rPr>
        <b/>
        <sz val="10"/>
        <color theme="1"/>
        <rFont val="Calibri"/>
        <family val="2"/>
        <scheme val="minor"/>
      </rPr>
      <t>(3 Punkte)</t>
    </r>
    <r>
      <rPr>
        <sz val="10"/>
        <color theme="1"/>
        <rFont val="Calibri"/>
        <family val="2"/>
        <scheme val="minor"/>
      </rPr>
      <t>, um die politischen Entscheidungstragenden im Gesundheitswesen mit den erforderlichen Informationen auszustatten.</t>
    </r>
    <r>
      <rPr>
        <sz val="10"/>
        <color theme="1"/>
        <rFont val="Calibri"/>
        <family val="2"/>
        <scheme val="minor"/>
      </rPr>
      <t xml:space="preserve"> </t>
    </r>
    <r>
      <rPr>
        <b/>
        <sz val="10"/>
        <color theme="1"/>
        <rFont val="Calibri"/>
        <family val="2"/>
        <scheme val="minor"/>
      </rPr>
      <t>(3 Punkte)</t>
    </r>
  </si>
  <si>
    <t>offen_096</t>
  </si>
  <si>
    <t>Der Begriff Gesundheitsökonomie umfasst zwei Bereiche: „Gesundheit“ und „Ökonomie“. Erklären Sie diese für gesundheitsökonomische Bewertungen relevanten Begriffe in eigenen Worten.</t>
  </si>
  <si>
    <r>
      <rPr>
        <sz val="10"/>
        <color theme="1"/>
        <rFont val="Calibri"/>
        <family val="2"/>
        <scheme val="minor"/>
      </rPr>
      <t>Der Begriff Gesundheitsökonomie setzt sich aus zwei Wörtern zusammen:</t>
    </r>
    <r>
      <rPr>
        <sz val="10"/>
        <color theme="1"/>
        <rFont val="Calibri"/>
        <family val="2"/>
        <scheme val="minor"/>
      </rPr>
      <t xml:space="preserve"> </t>
    </r>
    <r>
      <rPr>
        <sz val="10"/>
        <color theme="1"/>
        <rFont val="Calibri"/>
        <family val="2"/>
        <scheme val="minor"/>
      </rPr>
      <t>„Gesundheit“ und „Ökonomie“.</t>
    </r>
    <r>
      <rPr>
        <sz val="10"/>
        <color theme="1"/>
        <rFont val="Calibri"/>
        <family val="2"/>
        <scheme val="minor"/>
      </rPr>
      <t xml:space="preserve"> </t>
    </r>
    <r>
      <rPr>
        <sz val="10"/>
        <color theme="1"/>
        <rFont val="Calibri"/>
        <family val="2"/>
        <scheme val="minor"/>
      </rPr>
      <t>Der Begriff Ökonomie bezieht sich im Grunde auf das Prinzip der Gewinnmaximierung. Das heißt, Unternehmen streben nach dem größtmöglichen Gewinn, indem sie die Produktionskosten so effizient wie möglich senken und/oder mehr Output generieren (die Produktionsmenge steigern).</t>
    </r>
    <r>
      <rPr>
        <sz val="10"/>
        <color theme="1"/>
        <rFont val="Calibri"/>
        <family val="2"/>
        <scheme val="minor"/>
      </rPr>
      <t xml:space="preserve"> </t>
    </r>
    <r>
      <rPr>
        <b/>
        <sz val="10"/>
        <color theme="1"/>
        <rFont val="Calibri"/>
        <family val="2"/>
        <scheme val="minor"/>
      </rPr>
      <t>(3 Punkte)</t>
    </r>
    <r>
      <rPr>
        <sz val="10"/>
        <color theme="1"/>
        <rFont val="Calibri"/>
        <family val="2"/>
        <scheme val="minor"/>
      </rPr>
      <t xml:space="preserve"> 																														Der zweite Bereich der Gesundheitsökonomie bezieht sich auf den Begriff Gesundheit. Diesem Konzept muss neben der Kosteneffizienz der Gesundheitsproduktion Rechnung getragen werden.</t>
    </r>
    <r>
      <rPr>
        <sz val="10"/>
        <color theme="1"/>
        <rFont val="Calibri"/>
        <family val="2"/>
        <scheme val="minor"/>
      </rPr>
      <t xml:space="preserve"> </t>
    </r>
    <r>
      <rPr>
        <sz val="10"/>
        <color theme="1"/>
        <rFont val="Calibri"/>
        <family val="2"/>
        <scheme val="minor"/>
      </rPr>
      <t>Deshalb wird in gesundheitsökonomischen Bewertungen der Begriff „Kosteneffektivität“ verwendet, damit nicht nur die Kosten, sondern auch der Nutzen von Gesundheitsmaßnahmen Berücksichtigung findet.</t>
    </r>
    <r>
      <rPr>
        <sz val="10"/>
        <color theme="1"/>
        <rFont val="Calibri"/>
        <family val="2"/>
        <scheme val="minor"/>
      </rPr>
      <t xml:space="preserve"> </t>
    </r>
    <r>
      <rPr>
        <b/>
        <sz val="10"/>
        <color theme="1"/>
        <rFont val="Calibri"/>
        <family val="2"/>
        <scheme val="minor"/>
      </rPr>
      <t>(3 Punkte)</t>
    </r>
  </si>
  <si>
    <t>offen_097</t>
  </si>
  <si>
    <t>Beschreiben Sie den Begriff der fairen Lebenszeit (eng. „Fair Innings“) und erörtern Sie, warum bei diesem Konzept Altersunterschiede eine Rolle spielen. Führen Sie ein Beispiel an, um dieses Konzept zu veranschaulichen.</t>
  </si>
  <si>
    <r>
      <t xml:space="preserve">Alan Williams (Williams, 1997) brachte das Argument der „fairen Lebenszeit“ vor. Es besagt, dass das Alter der Patient:innen bei der Prioritätensetzung in der Gesundheitsversorgung Berücksichtigung finden muss. </t>
    </r>
    <r>
      <rPr>
        <b/>
        <sz val="10"/>
        <color rgb="FF000000"/>
        <rFont val="Calibri"/>
        <family val="2"/>
      </rPr>
      <t>(3 Punkte)</t>
    </r>
    <r>
      <rPr>
        <sz val="10"/>
        <color rgb="FF000000"/>
        <rFont val="Calibri"/>
        <family val="2"/>
      </rPr>
      <t xml:space="preserve"> Er ist der Meinung, dass „das Ableben im Alter von 25 anders gewichtet werden soll als eine Person, die im Alter von 85 Jahren stirbt“ (Williams, 1997, p.119).</t>
    </r>
    <r>
      <rPr>
        <sz val="10"/>
        <color rgb="FF000000"/>
        <rFont val="Calibri"/>
        <family val="2"/>
      </rPr>
      <t xml:space="preserve"> </t>
    </r>
    <r>
      <rPr>
        <b/>
        <sz val="10"/>
        <color rgb="FF000000"/>
        <rFont val="Calibri"/>
        <family val="2"/>
      </rPr>
      <t>(3 Punkte)</t>
    </r>
    <r>
      <rPr>
        <sz val="10"/>
        <color rgb="FF000000"/>
        <rFont val="Calibri"/>
        <family val="2"/>
      </rPr>
      <t xml:space="preserve"> Demgemäß sollten jüngere Menschen, die noch weniger faire Lebenszeit in Gesundheit verbracht haben, mehr Anspruch auf Gesundheit haben als ältere Menschen, die bereits ein langes Leben in gutem Gesundheitszustand zubringen durften.</t>
    </r>
    <r>
      <rPr>
        <sz val="10"/>
        <color rgb="FF000000"/>
        <rFont val="Calibri"/>
        <family val="2"/>
      </rPr>
      <t xml:space="preserve"> </t>
    </r>
    <r>
      <rPr>
        <b/>
        <sz val="10"/>
        <color rgb="FF000000"/>
        <rFont val="Calibri"/>
        <family val="2"/>
      </rPr>
      <t xml:space="preserve">(3 Punkte) </t>
    </r>
    <r>
      <rPr>
        <sz val="10"/>
        <color rgb="FF000000"/>
        <rFont val="Calibri"/>
        <family val="2"/>
      </rPr>
      <t>Dieses Konzept findet auch in anderen Modellen der ökonomischen Bewertung zunehmend Anwendung.</t>
    </r>
    <r>
      <rPr>
        <sz val="10"/>
        <color rgb="FF000000"/>
        <rFont val="Calibri"/>
        <family val="2"/>
      </rPr>
      <t xml:space="preserve"> </t>
    </r>
    <r>
      <rPr>
        <b/>
        <sz val="10"/>
        <color rgb="FF000000"/>
        <rFont val="Calibri"/>
        <family val="2"/>
      </rPr>
      <t>(3 Punkte)</t>
    </r>
    <r>
      <rPr>
        <sz val="10"/>
        <color rgb="FF000000"/>
        <rFont val="Calibri"/>
        <family val="2"/>
      </rPr>
      <t>.</t>
    </r>
    <r>
      <rPr>
        <sz val="10"/>
        <color rgb="FF000000"/>
        <rFont val="Calibri"/>
        <family val="2"/>
      </rPr>
      <t xml:space="preserve">
</t>
    </r>
    <r>
      <rPr>
        <sz val="10"/>
        <color rgb="FF000000"/>
        <rFont val="Calibri"/>
        <family val="2"/>
      </rPr>
      <t>Anhand eines Beispiels kann das Konzept der fairen Lebenszeit veranschaulicht werden.</t>
    </r>
    <r>
      <rPr>
        <sz val="10"/>
        <color rgb="FF000000"/>
        <rFont val="Calibri"/>
        <family val="2"/>
      </rPr>
      <t xml:space="preserve"> </t>
    </r>
    <r>
      <rPr>
        <sz val="10"/>
        <color rgb="FF000000"/>
        <rFont val="Calibri"/>
        <family val="2"/>
      </rPr>
      <t>Zwei Personen, 25 und 85 Jahre alt, leiden an derselben Krankheit und weisen dasselbe Sterberisiko auf. Aufgrund der begrenzten Ressourcen kann jedoch nur eine Person behandelt werden.</t>
    </r>
    <r>
      <rPr>
        <sz val="10"/>
        <color rgb="FF000000"/>
        <rFont val="Calibri"/>
        <family val="2"/>
      </rPr>
      <t xml:space="preserve"> </t>
    </r>
    <r>
      <rPr>
        <sz val="10"/>
        <color rgb="FF000000"/>
        <rFont val="Calibri"/>
        <family val="2"/>
      </rPr>
      <t xml:space="preserve">Nach dem Argument der fairen Lebenszeit würde die jüngere Person die Behandlung bekommen </t>
    </r>
    <r>
      <rPr>
        <b/>
        <sz val="10"/>
        <color rgb="FF000000"/>
        <rFont val="Calibri"/>
        <family val="2"/>
      </rPr>
      <t>(3 Punkte)</t>
    </r>
    <r>
      <rPr>
        <sz val="10"/>
        <color rgb="FF000000"/>
        <rFont val="Calibri"/>
        <family val="2"/>
      </rPr>
      <t xml:space="preserve"> und gleichzeitig die Möglichkeit erhalten, wieder gesund zu werden, </t>
    </r>
    <r>
      <rPr>
        <sz val="10"/>
        <color rgb="FF000000"/>
        <rFont val="Calibri"/>
        <family val="2"/>
      </rPr>
      <t>da sie noch nicht so lange am Leben ist wie die ältere Person.</t>
    </r>
    <r>
      <rPr>
        <sz val="10"/>
        <color rgb="FF000000"/>
        <rFont val="Calibri"/>
        <family val="2"/>
      </rPr>
      <t xml:space="preserve"> </t>
    </r>
    <r>
      <rPr>
        <b/>
        <sz val="10"/>
        <color rgb="FF000000"/>
        <rFont val="Calibri"/>
        <family val="2"/>
      </rPr>
      <t>(3 Punkte)</t>
    </r>
    <r>
      <rPr>
        <sz val="10"/>
        <color rgb="FF000000"/>
        <rFont val="Calibri"/>
        <family val="2"/>
      </rPr>
      <t xml:space="preserve"> </t>
    </r>
  </si>
  <si>
    <t>offen_098</t>
  </si>
  <si>
    <t>Worum handelt es sich bei der Empfehlung des WHO-CHOICE-Projekts? Erläutern Sie Ihre Antwort. Führen Sie zwei Kritikpunkte an und veranschaulichen Sie diese jeweils anhand eines Beispiels.</t>
  </si>
  <si>
    <t>offen_099</t>
  </si>
  <si>
    <t>Das Committee for the Study of the Future of Public Health des amerikanischen Medizininstituts sah im Jahr 2012 in Bezug auf die Anwendung von ökonomischen Bewertungen im Bereich der öffentlichen Gesundheit dringenden Handlungsbedarf. Beschreiben Sie die empfohlenen Handlungsschritte:</t>
  </si>
  <si>
    <t>offen_100</t>
  </si>
  <si>
    <t>Beschreiben Sie den im Rahmen von ökonomischen Bewertungen angewandten Mixed-Methods-Ansatz. Warum ist dieser Ansatz für den Entscheidungsfindungsprozess von Bedeutung?</t>
  </si>
  <si>
    <r>
      <rPr>
        <sz val="10"/>
        <color rgb="FF000000"/>
        <rFont val="Calibri"/>
        <family val="2"/>
      </rPr>
      <t>Um die Kosteneffektivität einer Gesundheitsmaßnahme zu evaluieren, werden ökonomische Bewertungen häufig mithilfe quantitativer Daten durchgeführt. Dies kann möglicherweise zu Verzerrungen führen.</t>
    </r>
    <r>
      <rPr>
        <sz val="10"/>
        <color rgb="FF000000"/>
        <rFont val="Calibri"/>
        <family val="2"/>
      </rPr>
      <t xml:space="preserve"> </t>
    </r>
    <r>
      <rPr>
        <sz val="10"/>
        <color rgb="FF000000"/>
        <rFont val="Calibri"/>
        <family val="2"/>
      </rPr>
      <t>Um diesem Problem zu begegnen, werden auf dem Gebiet der Implementierungswissenschaft die quantitativen Daten mit qualitative Forschungsergebnissen ergänzt.</t>
    </r>
    <r>
      <rPr>
        <sz val="10"/>
        <color rgb="FF000000"/>
        <rFont val="Calibri"/>
        <family val="2"/>
      </rPr>
      <t xml:space="preserve"> </t>
    </r>
    <r>
      <rPr>
        <b/>
        <sz val="10"/>
        <color rgb="FF000000"/>
        <rFont val="Calibri"/>
        <family val="2"/>
      </rPr>
      <t xml:space="preserve">(3 Punkte)    </t>
    </r>
    <r>
      <rPr>
        <sz val="10"/>
        <color rgb="FF000000"/>
        <rFont val="Calibri"/>
        <family val="2"/>
      </rPr>
      <t xml:space="preserve">                                     																		Mithilfe qualitativer Forschungsmethoden können die relevanten Akteure einer Gesundheitsmaßnahme z. B. befragt und in Fokusgruppen interviewt werden. Dadurch können ihre Ansichten und Beiträge im Zuge einer allgemeinen ökonomischen Bewertung erfasst werden.</t>
    </r>
    <r>
      <rPr>
        <sz val="10"/>
        <color rgb="FF000000"/>
        <rFont val="Calibri"/>
        <family val="2"/>
      </rPr>
      <t xml:space="preserve"> </t>
    </r>
    <r>
      <rPr>
        <sz val="10"/>
        <color rgb="FF000000"/>
        <rFont val="Calibri"/>
        <family val="2"/>
      </rPr>
      <t>Beispielsweise fallen für Patient:innen eventuell zusätzliche Kosten an, deren Existenz erst im Zuge von Befragungen zur Lebenssituation der Betroffenen zu Tage tritt.</t>
    </r>
    <r>
      <rPr>
        <sz val="10"/>
        <color rgb="FF000000"/>
        <rFont val="Calibri"/>
        <family val="2"/>
      </rPr>
      <t xml:space="preserve"> </t>
    </r>
    <r>
      <rPr>
        <b/>
        <sz val="10"/>
        <color rgb="FF000000"/>
        <rFont val="Calibri"/>
        <family val="2"/>
      </rPr>
      <t>(3 Punkte)</t>
    </r>
  </si>
  <si>
    <t>offen_101</t>
  </si>
  <si>
    <t>Beschreiben Sie, welche Fachgebiete die Ökonometrie umfasst. Definieren Sie in eigenen Worten den Begriff angewandte Gesundheitsökonometrie.</t>
  </si>
  <si>
    <r>
      <rPr>
        <sz val="10"/>
        <color theme="1"/>
        <rFont val="Calibri"/>
        <family val="2"/>
      </rPr>
      <t>Die Ökonometrie umfasst drei Fachgebiete (Wirtschaftswissenschaften, Statistik und Mathematik), mit denen wirtschaftliche Probleme erforscht und verwertbare Evidenz gewonnen werden kann.</t>
    </r>
    <r>
      <rPr>
        <sz val="10"/>
        <color theme="1"/>
        <rFont val="Calibri"/>
        <family val="2"/>
      </rPr>
      <t xml:space="preserve"> </t>
    </r>
    <r>
      <rPr>
        <b/>
        <sz val="10"/>
        <color rgb="FF000000"/>
        <rFont val="Calibri"/>
        <family val="2"/>
      </rPr>
      <t>(3 Punkte)</t>
    </r>
    <r>
      <rPr>
        <sz val="10"/>
        <color rgb="FF000000"/>
        <rFont val="Calibri"/>
        <family val="2"/>
      </rPr>
      <t xml:space="preserve"> 																														Die angewandte Gesundheitsökonometrie kann als Teilgebiet der Ökonometrie verstanden werden, das statistische und mathematische Methoden zur Bewertung von ökonomischen Fragestellungen im Gesundheitswesen nutzt.</t>
    </r>
    <r>
      <rPr>
        <sz val="10"/>
        <color rgb="FF000000"/>
        <rFont val="Calibri"/>
        <family val="2"/>
      </rPr>
      <t xml:space="preserve"> </t>
    </r>
    <r>
      <rPr>
        <b/>
        <sz val="10"/>
        <color rgb="FF000000"/>
        <rFont val="Calibri"/>
        <family val="2"/>
      </rPr>
      <t>(3 Punkte)</t>
    </r>
  </si>
  <si>
    <t>offen_102</t>
  </si>
  <si>
    <t>Definieren Sie den Begriff Datenwissenschaft.</t>
  </si>
  <si>
    <r>
      <rPr>
        <sz val="10"/>
        <color theme="1"/>
        <rFont val="Calibri"/>
        <family val="2"/>
      </rPr>
      <t xml:space="preserve">Data Science oder Datenwissenschaft kann vereinfacht als Extraktion von Wissen aus Datenmengen (strukturierte oder unstrukturierte Daten) </t>
    </r>
    <r>
      <rPr>
        <b/>
        <sz val="10"/>
        <color theme="1"/>
        <rFont val="Calibri"/>
        <family val="2"/>
      </rPr>
      <t xml:space="preserve">(3 Punkte) </t>
    </r>
    <r>
      <rPr>
        <sz val="10"/>
        <color theme="1"/>
        <rFont val="Calibri"/>
        <family val="2"/>
      </rPr>
      <t>verstanden werden. Das extrahierte Wissen wird dann herangezogen, um Phänomene aus unterschiedlichen Interessensgebieten zu erklären.</t>
    </r>
    <r>
      <rPr>
        <sz val="10"/>
        <color theme="1"/>
        <rFont val="Calibri"/>
        <family val="2"/>
      </rPr>
      <t xml:space="preserve"> </t>
    </r>
    <r>
      <rPr>
        <b/>
        <sz val="10"/>
        <color theme="1"/>
        <rFont val="Calibri"/>
        <family val="2"/>
      </rPr>
      <t>(3 Punkte)</t>
    </r>
    <r>
      <rPr>
        <sz val="10"/>
        <color theme="1"/>
        <rFont val="Calibri"/>
        <family val="2"/>
      </rPr>
      <t xml:space="preserve"> 																													</t>
    </r>
    <r>
      <rPr>
        <b/>
        <sz val="10"/>
        <color theme="1"/>
        <rFont val="Calibri"/>
        <family val="2"/>
      </rPr>
      <t>ODER</t>
    </r>
    <r>
      <rPr>
        <sz val="10"/>
        <color theme="1"/>
        <rFont val="Calibri"/>
        <family val="2"/>
      </rPr>
      <t xml:space="preserve"> 																													Datenwissenschaft wird als interdisziplinäre Wissenschaft definiert, die „Statistik, Datenanalyse, Informatik und die entsprechenden Methoden“ vereint, </t>
    </r>
    <r>
      <rPr>
        <b/>
        <sz val="10"/>
        <color theme="1"/>
        <rFont val="Calibri"/>
        <family val="2"/>
      </rPr>
      <t>(3 Punkte)</t>
    </r>
    <r>
      <rPr>
        <sz val="10"/>
        <color theme="1"/>
        <rFont val="Calibri"/>
        <family val="2"/>
      </rPr>
      <t xml:space="preserve"> um mithilfe von Daten „tatsächliche Phänomene nachvollziehen und analysieren zu können“.</t>
    </r>
    <r>
      <rPr>
        <sz val="10"/>
        <color theme="1"/>
        <rFont val="Calibri"/>
        <family val="2"/>
      </rPr>
      <t xml:space="preserve"> </t>
    </r>
    <r>
      <rPr>
        <b/>
        <sz val="10"/>
        <color theme="1"/>
        <rFont val="Calibri"/>
        <family val="2"/>
      </rPr>
      <t>(3 Punkte)</t>
    </r>
  </si>
  <si>
    <t>offen_103</t>
  </si>
  <si>
    <t>Beschreiben Sie die drei Funktionen bzw. Kategorien, in die die Datenwissenschaft unterteilt werden kann, und führen Sie bezugnehmend auf die Gesundheitsökonomie jeweils ein Beispiel an.</t>
  </si>
  <si>
    <r>
      <rPr>
        <sz val="10"/>
        <color theme="1"/>
        <rFont val="Calibri"/>
        <family val="2"/>
      </rPr>
      <t>1.</t>
    </r>
    <r>
      <rPr>
        <sz val="10"/>
        <color theme="1"/>
        <rFont val="Calibri"/>
        <family val="2"/>
      </rPr>
      <t xml:space="preserve"> </t>
    </r>
    <r>
      <rPr>
        <sz val="10"/>
        <color theme="1"/>
        <rFont val="Calibri"/>
        <family val="2"/>
      </rPr>
      <t>Daten können durch eine deskriptive Datenanalyse eine in Zahlen ausgedrückte Zusammenfassung bestimmter Merkmale hervorbringen.</t>
    </r>
    <r>
      <rPr>
        <sz val="10"/>
        <color theme="1"/>
        <rFont val="Calibri"/>
        <family val="2"/>
      </rPr>
      <t xml:space="preserve"> </t>
    </r>
    <r>
      <rPr>
        <b/>
        <sz val="10"/>
        <color theme="1"/>
        <rFont val="Calibri"/>
        <family val="2"/>
      </rPr>
      <t>(3 Punkte)</t>
    </r>
    <r>
      <rPr>
        <sz val="10"/>
        <color theme="1"/>
        <rFont val="Calibri"/>
        <family val="2"/>
      </rPr>
      <t xml:space="preserve"> Ein Beispiel aus der Gesundheitsökonomie bezieht sich auf den Krankenversicherungsschutz. Dieser kann untersucht werden, indem von Einzelpersonen Daten über die Art der von ihnen gewählten Krankenversicherung erhoben werden.</t>
    </r>
    <r>
      <rPr>
        <sz val="10"/>
        <color theme="1"/>
        <rFont val="Calibri"/>
        <family val="2"/>
      </rPr>
      <t xml:space="preserve"> </t>
    </r>
    <r>
      <rPr>
        <b/>
        <sz val="10"/>
        <color theme="1"/>
        <rFont val="Calibri"/>
        <family val="2"/>
      </rPr>
      <t>(3 Punkte)</t>
    </r>
    <r>
      <rPr>
        <sz val="10"/>
        <color theme="1"/>
        <rFont val="Calibri"/>
        <family val="2"/>
      </rPr>
      <t xml:space="preserve">																														2.</t>
    </r>
    <r>
      <rPr>
        <sz val="10"/>
        <color theme="1"/>
        <rFont val="Calibri"/>
        <family val="2"/>
      </rPr>
      <t xml:space="preserve"> </t>
    </r>
    <r>
      <rPr>
        <sz val="10"/>
        <color theme="1"/>
        <rFont val="Calibri"/>
        <family val="2"/>
      </rPr>
      <t>Daten können Muster oder Trends erkennen lassen.</t>
    </r>
    <r>
      <rPr>
        <sz val="10"/>
        <color theme="1"/>
        <rFont val="Calibri"/>
        <family val="2"/>
      </rPr>
      <t xml:space="preserve"> </t>
    </r>
    <r>
      <rPr>
        <b/>
        <sz val="10"/>
        <color theme="1"/>
        <rFont val="Calibri"/>
        <family val="2"/>
      </rPr>
      <t>(3 Punkte)</t>
    </r>
    <r>
      <rPr>
        <sz val="10"/>
        <color theme="1"/>
        <rFont val="Calibri"/>
        <family val="2"/>
      </rPr>
      <t xml:space="preserve"> Zum Beispiel können Epidemiolog:innen anhand von Daten den Risikofaktor einer bestimmten Krankheit ermitteln.</t>
    </r>
    <r>
      <rPr>
        <sz val="10"/>
        <color theme="1"/>
        <rFont val="Calibri"/>
        <family val="2"/>
      </rPr>
      <t xml:space="preserve"> </t>
    </r>
    <r>
      <rPr>
        <sz val="10"/>
        <color theme="1"/>
        <rFont val="Calibri"/>
        <family val="2"/>
      </rPr>
      <t>Wenn Risikofaktoren auf den sozioökonomischen Status (d. h. Einkommen, Beschäftigung und Bildung), die Art der Versicherung usw. zurückzuführen sind, müssen sich Gesundheitsökonom:innen mit der Problematik befassen.</t>
    </r>
    <r>
      <rPr>
        <sz val="10"/>
        <color theme="1"/>
        <rFont val="Calibri"/>
        <family val="2"/>
      </rPr>
      <t xml:space="preserve"> </t>
    </r>
    <r>
      <rPr>
        <b/>
        <sz val="10"/>
        <color theme="1"/>
        <rFont val="Calibri"/>
        <family val="2"/>
      </rPr>
      <t>(3 Punkte)</t>
    </r>
    <r>
      <rPr>
        <sz val="10"/>
        <color theme="1"/>
        <rFont val="Calibri"/>
        <family val="2"/>
      </rPr>
      <t xml:space="preserve">																														3.</t>
    </r>
    <r>
      <rPr>
        <sz val="10"/>
        <color theme="1"/>
        <rFont val="Calibri"/>
        <family val="2"/>
      </rPr>
      <t xml:space="preserve"> </t>
    </r>
    <r>
      <rPr>
        <sz val="10"/>
        <color theme="1"/>
        <rFont val="Calibri"/>
        <family val="2"/>
      </rPr>
      <t xml:space="preserve">Daten können Kausalzusammenhänge aufdecken </t>
    </r>
    <r>
      <rPr>
        <b/>
        <sz val="10"/>
        <color theme="1"/>
        <rFont val="Calibri"/>
        <family val="2"/>
      </rPr>
      <t>(3 Punkte)</t>
    </r>
    <r>
      <rPr>
        <sz val="10"/>
        <color theme="1"/>
        <rFont val="Calibri"/>
        <family val="2"/>
      </rPr>
      <t>. Das bedeutet, mit ihnen lässt sich prognostizieren, ob ein Faktor (Bestimmungsgröße) einen bestimmten Output generiert.</t>
    </r>
    <r>
      <rPr>
        <sz val="10"/>
        <color theme="1"/>
        <rFont val="Calibri"/>
        <family val="2"/>
      </rPr>
      <t xml:space="preserve"> </t>
    </r>
    <r>
      <rPr>
        <b/>
        <sz val="10"/>
        <color theme="1"/>
        <rFont val="Calibri"/>
        <family val="2"/>
      </rPr>
      <t>(3 Punkte)</t>
    </r>
  </si>
  <si>
    <t>offen_104</t>
  </si>
  <si>
    <t>Administrative Daten kommen in der angewandten Gesundheitsökonometrie häufig zum Einsatz. Skizzieren Sie diese Datenquelle und führen Sie in Bezug auf den Einsatz solcher Daten zwei Vorteile und zwei Nachteile an.</t>
  </si>
  <si>
    <r>
      <rPr>
        <sz val="10"/>
        <color theme="1"/>
        <rFont val="Calibri"/>
        <family val="2"/>
      </rPr>
      <t>Administrative Daten werden routinemäßig im Rahmen von Verwaltungsprozessen erhoben, die die Gesundheitsversorgung bzw. der Finanzierung des Gesundheitswesens betreffen.</t>
    </r>
    <r>
      <rPr>
        <sz val="10"/>
        <color theme="1"/>
        <rFont val="Calibri"/>
        <family val="2"/>
      </rPr>
      <t xml:space="preserve"> </t>
    </r>
    <r>
      <rPr>
        <sz val="10"/>
        <color theme="1"/>
        <rFont val="Calibri"/>
        <family val="2"/>
      </rPr>
      <t>Administrative Daten sind im Prinzip nicht für die Forschung vorgesehen.</t>
    </r>
    <r>
      <rPr>
        <sz val="10"/>
        <color theme="1"/>
        <rFont val="Calibri"/>
        <family val="2"/>
      </rPr>
      <t xml:space="preserve"> </t>
    </r>
    <r>
      <rPr>
        <b/>
        <sz val="10"/>
        <color theme="1"/>
        <rFont val="Calibri"/>
        <family val="2"/>
      </rPr>
      <t>(3 Punkte)</t>
    </r>
    <r>
      <rPr>
        <sz val="10"/>
        <color theme="1"/>
        <rFont val="Calibri"/>
        <family val="2"/>
      </rPr>
      <t xml:space="preserve"> 																														Für die angewandte Gesundheitsökonometrie/Forschung im Bereich der Gesundheitsversorgung können diese Daten allerdings relevant und nützlich sein.</t>
    </r>
    <r>
      <rPr>
        <sz val="10"/>
        <color theme="1"/>
        <rFont val="Calibri"/>
        <family val="2"/>
      </rPr>
      <t xml:space="preserve"> </t>
    </r>
    <r>
      <rPr>
        <b/>
        <sz val="10"/>
        <color theme="1"/>
        <rFont val="Calibri"/>
        <family val="2"/>
      </rPr>
      <t xml:space="preserve">(3 Punkte)	</t>
    </r>
    <r>
      <rPr>
        <b/>
        <sz val="10"/>
        <color theme="1"/>
        <rFont val="Calibri"/>
        <family val="2"/>
      </rPr>
      <t xml:space="preserve">																													Vorteile:</t>
    </r>
    <r>
      <rPr>
        <b/>
        <sz val="10"/>
        <color theme="1"/>
        <rFont val="Calibri"/>
        <family val="2"/>
      </rPr>
      <t xml:space="preserve"> </t>
    </r>
    <r>
      <rPr>
        <sz val="10"/>
        <color theme="1"/>
        <rFont val="Calibri"/>
        <family val="2"/>
      </rPr>
      <t>1.</t>
    </r>
    <r>
      <rPr>
        <sz val="10"/>
        <color theme="1"/>
        <rFont val="Calibri"/>
        <family val="2"/>
      </rPr>
      <t xml:space="preserve"> </t>
    </r>
    <r>
      <rPr>
        <sz val="10"/>
        <color theme="1"/>
        <rFont val="Calibri"/>
        <family val="2"/>
      </rPr>
      <t xml:space="preserve">Diese Datenquelle bietet den Vorteil, dass sie in der Regel die über einen langen Zeitraum erfassten Merkmale der gesamten untersuchten Population umfasst </t>
    </r>
    <r>
      <rPr>
        <b/>
        <sz val="10"/>
        <color theme="1"/>
        <rFont val="Calibri"/>
        <family val="2"/>
      </rPr>
      <t>(3 Punkte)</t>
    </r>
    <r>
      <rPr>
        <sz val="10"/>
        <color theme="1"/>
        <rFont val="Calibri"/>
        <family val="2"/>
      </rPr>
      <t>.																														 	2.</t>
    </r>
    <r>
      <rPr>
        <sz val="10"/>
        <color theme="1"/>
        <rFont val="Calibri"/>
        <family val="2"/>
      </rPr>
      <t xml:space="preserve"> </t>
    </r>
    <r>
      <rPr>
        <sz val="10"/>
        <color theme="1"/>
        <rFont val="Calibri"/>
        <family val="2"/>
      </rPr>
      <t>Außerdem können verschiedenste administrative Daten meist durch einen gemeinsamen Identifikator verknüpft werden, wodurch ein noch größerer Datensatz für Forschungszwecke erstellt werden kann.</t>
    </r>
    <r>
      <rPr>
        <sz val="10"/>
        <color theme="1"/>
        <rFont val="Calibri"/>
        <family val="2"/>
      </rPr>
      <t xml:space="preserve"> </t>
    </r>
    <r>
      <rPr>
        <b/>
        <sz val="10"/>
        <color theme="1"/>
        <rFont val="Calibri"/>
        <family val="2"/>
      </rPr>
      <t>(3 Punkte)</t>
    </r>
    <r>
      <rPr>
        <b/>
        <sz val="10"/>
        <color theme="1"/>
        <rFont val="Calibri"/>
        <family val="2"/>
      </rPr>
      <t xml:space="preserve">																														</t>
    </r>
    <r>
      <rPr>
        <b/>
        <sz val="10"/>
        <color theme="1"/>
        <rFont val="Calibri"/>
        <family val="2"/>
      </rPr>
      <t>Nachteile:</t>
    </r>
    <r>
      <rPr>
        <b/>
        <sz val="10"/>
        <color theme="1"/>
        <rFont val="Calibri"/>
        <family val="2"/>
      </rPr>
      <t xml:space="preserve"> </t>
    </r>
    <r>
      <rPr>
        <sz val="10"/>
        <color theme="1"/>
        <rFont val="Calibri"/>
        <family val="2"/>
      </rPr>
      <t>1.</t>
    </r>
    <r>
      <rPr>
        <sz val="10"/>
        <color theme="1"/>
        <rFont val="Calibri"/>
        <family val="2"/>
      </rPr>
      <t xml:space="preserve"> </t>
    </r>
    <r>
      <rPr>
        <sz val="10"/>
        <color theme="1"/>
        <rFont val="Calibri"/>
        <family val="2"/>
      </rPr>
      <t xml:space="preserve">Der Einsatz von administrativen Daten ist möglicherweise Einschränkungen unterworfen, da Forschende ethische Aspekte berücksichtigen und in Bezug auf den Datenschutz Vorsicht walten lassen müssen </t>
    </r>
    <r>
      <rPr>
        <b/>
        <sz val="10"/>
        <color theme="1"/>
        <rFont val="Calibri"/>
        <family val="2"/>
      </rPr>
      <t>(3 Punkte)</t>
    </r>
    <r>
      <rPr>
        <sz val="10"/>
        <color theme="1"/>
        <rFont val="Calibri"/>
        <family val="2"/>
      </rPr>
      <t xml:space="preserve">									 	2.</t>
    </r>
    <r>
      <rPr>
        <sz val="10"/>
        <color theme="1"/>
        <rFont val="Calibri"/>
        <family val="2"/>
      </rPr>
      <t xml:space="preserve"> </t>
    </r>
    <r>
      <rPr>
        <sz val="10"/>
        <color theme="1"/>
        <rFont val="Calibri"/>
        <family val="2"/>
      </rPr>
      <t xml:space="preserve">Diese Datenquelle birgt zudem den Nachteil, dass sie eventuell nicht exakt auf den Forschungszweck zugeschnitten ist. Das heißt, administrative Daten verfügen möglicherweise nicht über die für die betreffende Analyse relevanten Variablen </t>
    </r>
    <r>
      <rPr>
        <b/>
        <sz val="10"/>
        <color theme="1"/>
        <rFont val="Calibri"/>
        <family val="2"/>
      </rPr>
      <t>(3 Punkte).</t>
    </r>
    <r>
      <rPr>
        <sz val="10"/>
        <color theme="1"/>
        <rFont val="Calibri"/>
        <family val="2"/>
      </rPr>
      <t xml:space="preserve"> </t>
    </r>
  </si>
  <si>
    <t>offen_105</t>
  </si>
  <si>
    <r>
      <rPr>
        <sz val="10"/>
        <color rgb="FF000000"/>
        <rFont val="Calibri"/>
        <family val="2"/>
      </rPr>
      <t xml:space="preserve">Der „Versicherungsschutz“ ist die unabhängig Variable bzw. der Prädikator </t>
    </r>
    <r>
      <rPr>
        <b/>
        <sz val="10"/>
        <color rgb="FF000000"/>
        <rFont val="Calibri"/>
        <family val="2"/>
      </rPr>
      <t>(1,5 Punkte)</t>
    </r>
    <r>
      <rPr>
        <sz val="10"/>
        <color rgb="FF000000"/>
        <rFont val="Calibri"/>
        <family val="2"/>
      </rPr>
      <t xml:space="preserve">, das „Therapieergebnis“ ist die abhängige Variable </t>
    </r>
    <r>
      <rPr>
        <b/>
        <sz val="10"/>
        <color rgb="FF000000"/>
        <rFont val="Calibri"/>
        <family val="2"/>
      </rPr>
      <t>(1,5 Punkte)</t>
    </r>
    <r>
      <rPr>
        <sz val="10"/>
        <color rgb="FF000000"/>
        <rFont val="Calibri"/>
        <family val="2"/>
      </rPr>
      <t>.</t>
    </r>
    <r>
      <rPr>
        <sz val="10"/>
        <color rgb="FF000000"/>
        <rFont val="Calibri"/>
        <family val="2"/>
      </rPr>
      <t xml:space="preserve"> </t>
    </r>
    <r>
      <rPr>
        <sz val="10"/>
        <color rgb="FF000000"/>
        <rFont val="Calibri"/>
        <family val="2"/>
      </rPr>
      <t xml:space="preserve">Die Beziehung zwischen diesen zwei Variablen kann mithilfe eines Regressionsmodells (lineare oder nicht lineare Regression) abgebildet werden </t>
    </r>
    <r>
      <rPr>
        <b/>
        <sz val="10"/>
        <color rgb="FF000000"/>
        <rFont val="Calibri"/>
        <family val="2"/>
      </rPr>
      <t>(3 Punkte)</t>
    </r>
    <r>
      <rPr>
        <sz val="10"/>
        <color rgb="FF000000"/>
        <rFont val="Calibri"/>
        <family val="2"/>
      </rPr>
      <t>.</t>
    </r>
  </si>
  <si>
    <t>offen_106</t>
  </si>
  <si>
    <t xml:space="preserve">Erklären Sie kurz, wie Befragungsdaten erhoben und wie die beiden dafür verwendeten Fragetypen bezeichnet werden. </t>
  </si>
  <si>
    <r>
      <rPr>
        <sz val="10"/>
        <color rgb="FF000000"/>
        <rFont val="Calibri"/>
        <family val="2"/>
      </rPr>
      <t>Befragungsdaten werden erhoben, indem Testpersonen zwei Arten von Fragen beantworten:</t>
    </r>
    <r>
      <rPr>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 xml:space="preserve">Geschlossene Fragen (dienen als Variablen in quantitativen Studien) </t>
    </r>
    <r>
      <rPr>
        <b/>
        <sz val="10"/>
        <color rgb="FF000000"/>
        <rFont val="Calibri"/>
        <family val="2"/>
      </rPr>
      <t>(3 Punkte)</t>
    </r>
    <r>
      <rPr>
        <sz val="10"/>
        <color rgb="FF000000"/>
        <rFont val="Calibri"/>
        <family val="2"/>
      </rPr>
      <t>.</t>
    </r>
    <r>
      <rPr>
        <sz val="10"/>
        <color rgb="FF000000"/>
        <rFont val="Calibri"/>
        <family val="2"/>
      </rPr>
      <t xml:space="preserve"> </t>
    </r>
    <r>
      <rPr>
        <sz val="10"/>
        <color rgb="FF000000"/>
        <rFont val="Calibri"/>
        <family val="2"/>
      </rPr>
      <t>2.</t>
    </r>
    <r>
      <rPr>
        <sz val="10"/>
        <color rgb="FF000000"/>
        <rFont val="Calibri"/>
        <family val="2"/>
      </rPr>
      <t xml:space="preserve"> </t>
    </r>
    <r>
      <rPr>
        <sz val="10"/>
        <color rgb="FF000000"/>
        <rFont val="Calibri"/>
        <family val="2"/>
      </rPr>
      <t xml:space="preserve">Offene Fragen (dienen als Variablen in qualitativen Studien) </t>
    </r>
    <r>
      <rPr>
        <b/>
        <sz val="10"/>
        <color rgb="FF000000"/>
        <rFont val="Calibri"/>
        <family val="2"/>
      </rPr>
      <t>(3 Punkte)</t>
    </r>
    <r>
      <rPr>
        <sz val="10"/>
        <color rgb="FF000000"/>
        <rFont val="Calibri"/>
        <family val="2"/>
      </rPr>
      <t>.</t>
    </r>
    <r>
      <rPr>
        <sz val="10"/>
        <color rgb="FF000000"/>
        <rFont val="Calibri"/>
        <family val="2"/>
      </rPr>
      <t xml:space="preserve"> </t>
    </r>
  </si>
  <si>
    <t>offen_107</t>
  </si>
  <si>
    <t>Nennen Sie drei Typen von Beobachtungsstudien. Durch welche beiden Faktoren unterscheiden sich solche Studiendesigns hauptsächlich? Welchen Nachteil bergen Beobachtungsstudien?</t>
  </si>
  <si>
    <r>
      <rPr>
        <sz val="10"/>
        <color rgb="FF000000"/>
        <rFont val="Calibri"/>
        <family val="2"/>
      </rPr>
      <t>Verschiedene Typen von Beobachtungsstudien, wie Kohortenstudien, Fall-Kontroll-Studien, Querschnittstudien, ökologische Studien, Fallstudien und der Mixed-Methods-Ansatz, werden herangezogen, um für Analysezwecke Daten zu erheben.</t>
    </r>
    <r>
      <rPr>
        <sz val="10"/>
        <color rgb="FF000000"/>
        <rFont val="Calibri"/>
        <family val="2"/>
      </rPr>
      <t xml:space="preserve"> </t>
    </r>
    <r>
      <rPr>
        <b/>
        <sz val="10"/>
        <color rgb="FF000000"/>
        <rFont val="Calibri"/>
        <family val="2"/>
      </rPr>
      <t xml:space="preserve">(2 Punkte für jeden richtigen Begriff, insgesamt 6 Punkte möglich)	</t>
    </r>
    <r>
      <rPr>
        <sz val="10"/>
        <color rgb="FF000000"/>
        <rFont val="Calibri"/>
        <family val="2"/>
      </rPr>
      <t xml:space="preserve">						Diese Studiendesigns unterscheiden sich hauptsächlich durch:</t>
    </r>
    <r>
      <rPr>
        <sz val="10"/>
        <color rgb="FF000000"/>
        <rFont val="Calibri"/>
        <family val="2"/>
      </rPr>
      <t xml:space="preserve"> </t>
    </r>
    <r>
      <rPr>
        <sz val="10"/>
        <color rgb="FF000000"/>
        <rFont val="Calibri"/>
        <family val="2"/>
      </rPr>
      <t>1.</t>
    </r>
    <r>
      <rPr>
        <sz val="10"/>
        <color rgb="FF000000"/>
        <rFont val="Calibri"/>
        <family val="2"/>
      </rPr>
      <t xml:space="preserve"> </t>
    </r>
    <r>
      <rPr>
        <sz val="10"/>
        <color rgb="FF000000"/>
        <rFont val="Calibri"/>
        <family val="2"/>
      </rPr>
      <t>Gruppenkriterien: die Gestaltung und Definition von Gruppen, z. B. eine Kohortenstudie, eine bestimmte Anzahl von Fällen oder eine bestimmte Teilgesamtheit zu einem bestimmten Zeitpunkt.</t>
    </r>
    <r>
      <rPr>
        <sz val="10"/>
        <color rgb="FF000000"/>
        <rFont val="Calibri"/>
        <family val="2"/>
      </rPr>
      <t xml:space="preserve"> </t>
    </r>
    <r>
      <rPr>
        <b/>
        <sz val="10"/>
        <color rgb="FF000000"/>
        <rFont val="Calibri"/>
        <family val="2"/>
      </rPr>
      <t xml:space="preserve">(3 Punkte) </t>
    </r>
    <r>
      <rPr>
        <sz val="10"/>
        <color rgb="FF000000"/>
        <rFont val="Calibri"/>
        <family val="2"/>
      </rPr>
      <t>2.</t>
    </r>
    <r>
      <rPr>
        <sz val="10"/>
        <color rgb="FF000000"/>
        <rFont val="Calibri"/>
        <family val="2"/>
      </rPr>
      <t xml:space="preserve"> </t>
    </r>
    <r>
      <rPr>
        <sz val="10"/>
        <color rgb="FF000000"/>
        <rFont val="Calibri"/>
        <family val="2"/>
      </rPr>
      <t>Zeitraum der Verlaufskontrolle: z. B. Häufigkeit (einmal, zehnmal) und Intervalle (wöchentlich, jährlich).</t>
    </r>
    <r>
      <rPr>
        <sz val="10"/>
        <color rgb="FF000000"/>
        <rFont val="Calibri"/>
        <family val="2"/>
      </rPr>
      <t xml:space="preserve"> </t>
    </r>
    <r>
      <rPr>
        <b/>
        <sz val="10"/>
        <color rgb="FF000000"/>
        <rFont val="Calibri"/>
        <family val="2"/>
      </rPr>
      <t xml:space="preserve">(3 Punkte) </t>
    </r>
    <r>
      <rPr>
        <sz val="10"/>
        <color rgb="FF000000"/>
        <rFont val="Calibri"/>
        <family val="2"/>
      </rPr>
      <t xml:space="preserve">																														Alle Typen von Beobachtungsstudien bergen den Nachteil, dass häufig Werte fehlen, d. h. Fragen wurden nicht beantwortet oder die Informationen der Testpersonen sind aus anderen Gründen nicht verfügbar.</t>
    </r>
    <r>
      <rPr>
        <sz val="10"/>
        <color rgb="FF000000"/>
        <rFont val="Calibri"/>
        <family val="2"/>
      </rPr>
      <t xml:space="preserve"> </t>
    </r>
    <r>
      <rPr>
        <b/>
        <sz val="10"/>
        <color rgb="FF000000"/>
        <rFont val="Calibri"/>
        <family val="2"/>
      </rPr>
      <t xml:space="preserve">(3 Punkte)	</t>
    </r>
    <r>
      <rPr>
        <sz val="10"/>
        <color rgb="FF000000"/>
        <rFont val="Calibri"/>
        <family val="2"/>
      </rPr>
      <t xml:space="preserve">																													Fehlende Daten können für die Analyse von Bedeutung sein oder auch nicht. </t>
    </r>
    <r>
      <rPr>
        <sz val="10"/>
        <color rgb="FF000000"/>
        <rFont val="Calibri"/>
        <family val="2"/>
      </rPr>
      <t xml:space="preserve"> </t>
    </r>
    <r>
      <rPr>
        <sz val="10"/>
        <color rgb="FF000000"/>
        <rFont val="Calibri"/>
        <family val="2"/>
      </rPr>
      <t>Aus diesem Grund muss dem Thema der fehlenden Daten gebührend Rechnung getragen werden.</t>
    </r>
    <r>
      <rPr>
        <sz val="10"/>
        <color rgb="FF000000"/>
        <rFont val="Calibri"/>
        <family val="2"/>
      </rPr>
      <t xml:space="preserve"> </t>
    </r>
    <r>
      <rPr>
        <b/>
        <sz val="10"/>
        <color rgb="FF000000"/>
        <rFont val="Calibri"/>
        <family val="2"/>
      </rPr>
      <t>(3 Punkte)</t>
    </r>
    <r>
      <rPr>
        <sz val="10"/>
        <color rgb="FF000000"/>
        <rFont val="Calibri"/>
        <family val="2"/>
      </rPr>
      <t xml:space="preserve"> </t>
    </r>
  </si>
  <si>
    <t>offen_108</t>
  </si>
  <si>
    <t>Geben Sie eine Definition für die lineare Regression an und stellen Sie die lineare Funktion einer unabhängigen Variable und einer abhängigen Variable dar. Führen Sie die Parameter dieser Funktion an und beschreiben Sie diese kurz.</t>
  </si>
  <si>
    <r>
      <rPr>
        <sz val="10"/>
        <color theme="1"/>
        <rFont val="Calibri"/>
        <family val="2"/>
      </rPr>
      <t>Bei der linearen Regression handelt es sich um ein einfaches Modell, das den linearen Zusammenhang zwischen einer oder mehrerer unabhängiger Variablen und einer abhängigen Variable abbildet.</t>
    </r>
    <r>
      <rPr>
        <sz val="10"/>
        <color theme="1"/>
        <rFont val="Calibri"/>
        <family val="2"/>
      </rPr>
      <t xml:space="preserve"> </t>
    </r>
    <r>
      <rPr>
        <b/>
        <sz val="10"/>
        <color theme="1"/>
        <rFont val="Calibri"/>
        <family val="2"/>
      </rPr>
      <t>(3 Punkte)</t>
    </r>
    <r>
      <rPr>
        <sz val="10"/>
        <color theme="1"/>
        <rFont val="Calibri"/>
        <family val="2"/>
      </rPr>
      <t xml:space="preserve"> Die lineare Funktion einer unabhängigen und einer abhängigen Variable stellt sich folgendermaßen dar: </t>
    </r>
    <r>
      <rPr>
        <sz val="10"/>
        <color theme="1"/>
        <rFont val="Calibri"/>
        <family val="2"/>
      </rPr>
      <t xml:space="preserve"> 
</t>
    </r>
    <r>
      <rPr>
        <sz val="10"/>
        <color theme="1"/>
        <rFont val="Calibri"/>
        <family val="2"/>
      </rPr>
      <t xml:space="preserve">Y = α + βX + ε </t>
    </r>
    <r>
      <rPr>
        <b/>
        <sz val="10"/>
        <color theme="1"/>
        <rFont val="Calibri"/>
        <family val="2"/>
      </rPr>
      <t>(3 Punkte)</t>
    </r>
    <r>
      <rPr>
        <sz val="10"/>
        <color theme="1"/>
        <rFont val="Calibri"/>
        <family val="2"/>
      </rPr>
      <t xml:space="preserve"> 																								In dieser Funktion ist α der Achsenabschnitt der Regressionsgeraden </t>
    </r>
    <r>
      <rPr>
        <b/>
        <sz val="10"/>
        <color theme="1"/>
        <rFont val="Calibri"/>
        <family val="2"/>
      </rPr>
      <t>(2 Punkte)</t>
    </r>
    <r>
      <rPr>
        <sz val="10"/>
        <color theme="1"/>
        <rFont val="Calibri"/>
        <family val="2"/>
      </rPr>
      <t xml:space="preserve">, d. h. der vorhergesagte Wert von Y, wenn X = 0 ist </t>
    </r>
    <r>
      <rPr>
        <b/>
        <sz val="10"/>
        <color theme="1"/>
        <rFont val="Calibri"/>
        <family val="2"/>
      </rPr>
      <t>(2 Punkte)</t>
    </r>
    <r>
      <rPr>
        <sz val="10"/>
        <color theme="1"/>
        <rFont val="Calibri"/>
        <family val="2"/>
      </rPr>
      <t xml:space="preserve">. β ist der Regressionskoeffizient </t>
    </r>
    <r>
      <rPr>
        <b/>
        <sz val="10"/>
        <color theme="1"/>
        <rFont val="Calibri"/>
        <family val="2"/>
      </rPr>
      <t>(2 Punkte)</t>
    </r>
    <r>
      <rPr>
        <sz val="10"/>
        <color theme="1"/>
        <rFont val="Calibri"/>
        <family val="2"/>
      </rPr>
      <t xml:space="preserve">, der den Einfluss der unabhängigen Variable X auf die abhängige Variable Y angibt </t>
    </r>
    <r>
      <rPr>
        <b/>
        <sz val="10"/>
        <color theme="1"/>
        <rFont val="Calibri"/>
        <family val="2"/>
      </rPr>
      <t>(2 Punkte)</t>
    </r>
    <r>
      <rPr>
        <sz val="10"/>
        <color theme="1"/>
        <rFont val="Calibri"/>
        <family val="2"/>
      </rPr>
      <t xml:space="preserve">. ε wird als Fehlerterm bezeichnet </t>
    </r>
    <r>
      <rPr>
        <b/>
        <sz val="10"/>
        <color theme="1"/>
        <rFont val="Calibri"/>
        <family val="2"/>
      </rPr>
      <t>(2 Punkte)</t>
    </r>
    <r>
      <rPr>
        <sz val="10"/>
        <color theme="1"/>
        <rFont val="Calibri"/>
        <family val="2"/>
      </rPr>
      <t>, der alle Variationen von Y erfasst, die nicht durch X erklärt werden können</t>
    </r>
    <r>
      <rPr>
        <b/>
        <sz val="10"/>
        <color theme="1"/>
        <rFont val="Calibri"/>
        <family val="2"/>
      </rPr>
      <t xml:space="preserve"> (2 Punkte).	 																</t>
    </r>
    <r>
      <rPr>
        <sz val="10"/>
        <color theme="1"/>
        <rFont val="Calibri"/>
        <family val="2"/>
      </rPr>
      <t xml:space="preserve"> </t>
    </r>
  </si>
  <si>
    <t>offen_109</t>
  </si>
  <si>
    <t>Erläutern Sie, warum das nicht lineare Regressionsmodell im Bereich der angewandten Gesundheitsökonometrie vermehrt Einsatz findet.</t>
  </si>
  <si>
    <r>
      <rPr>
        <sz val="10"/>
        <color theme="1"/>
        <rFont val="Calibri"/>
        <family val="2"/>
        <scheme val="minor"/>
      </rPr>
      <t>In der angewandten Gesundheitsökonometrie sind Befragungsdaten und administrative Daten die am häufigsten verwendeten Datenquellen. Dementsprechend wird das Therapieergebnis nicht anhand von stetigen Variablen gemessen, sondern eher mithilfe binärer, multinominaler, Ganzzahl- und Zeitvariablen (z. B. Zeit bis zum Eintritt des Tods).</t>
    </r>
    <r>
      <rPr>
        <sz val="10"/>
        <color theme="1"/>
        <rFont val="Calibri"/>
        <family val="2"/>
        <scheme val="minor"/>
      </rPr>
      <t xml:space="preserve"> </t>
    </r>
    <r>
      <rPr>
        <b/>
        <sz val="10"/>
        <color theme="1"/>
        <rFont val="Calibri"/>
        <family val="2"/>
        <scheme val="minor"/>
      </rPr>
      <t xml:space="preserve"> </t>
    </r>
    <r>
      <rPr>
        <b/>
        <sz val="10"/>
        <color theme="1"/>
        <rFont val="Calibri"/>
        <family val="2"/>
        <scheme val="minor"/>
      </rPr>
      <t xml:space="preserve">(3 Punkte) </t>
    </r>
    <r>
      <rPr>
        <sz val="10"/>
        <color theme="1"/>
        <rFont val="Calibri"/>
        <family val="2"/>
        <scheme val="minor"/>
      </rPr>
      <t xml:space="preserve">																														Für diese Typen von Variablen sind nicht lineare Regressionsmodelle besser geeignet und finden im Bereich der Gesundheitsökonomie vermehrt Einsatz.</t>
    </r>
    <r>
      <rPr>
        <sz val="10"/>
        <color theme="1"/>
        <rFont val="Calibri"/>
        <family val="2"/>
        <scheme val="minor"/>
      </rPr>
      <t xml:space="preserve"> </t>
    </r>
    <r>
      <rPr>
        <b/>
        <sz val="10"/>
        <color theme="1"/>
        <rFont val="Calibri"/>
        <family val="2"/>
        <scheme val="minor"/>
      </rPr>
      <t xml:space="preserve"> </t>
    </r>
    <r>
      <rPr>
        <b/>
        <sz val="10"/>
        <color theme="1"/>
        <rFont val="Calibri"/>
        <family val="2"/>
        <scheme val="minor"/>
      </rPr>
      <t>(3 Punkte)</t>
    </r>
  </si>
  <si>
    <t>offen_110</t>
  </si>
  <si>
    <r>
      <rPr>
        <sz val="10"/>
        <color rgb="FF000000"/>
        <rFont val="Calibri"/>
        <family val="2"/>
      </rPr>
      <t xml:space="preserve">Handelt es sich bei der abhängigen Variable um eine binäre Variable, sind nur zwei Antworten möglich (z. B. Ja- oder Nein-Entscheidungsfragen) </t>
    </r>
    <r>
      <rPr>
        <b/>
        <sz val="10"/>
        <color rgb="FF000000"/>
        <rFont val="Calibri"/>
        <family val="2"/>
      </rPr>
      <t>(3 Punkte)</t>
    </r>
    <r>
      <rPr>
        <sz val="10"/>
        <color rgb="FF000000"/>
        <rFont val="Calibri"/>
        <family val="2"/>
      </rPr>
      <t>. Hierfür wird am häufigsten das logistische Regressionsmodell (Logit-Modell; ihm liegt eine logistische Fehlerverteilung zugrunde) und das Probit-Modell (ihm liegt eine normale Fehlerverteilung zugrunde) eingesetzt.</t>
    </r>
    <r>
      <rPr>
        <sz val="10"/>
        <color rgb="FF000000"/>
        <rFont val="Calibri"/>
        <family val="2"/>
      </rPr>
      <t xml:space="preserve"> </t>
    </r>
    <r>
      <rPr>
        <b/>
        <sz val="10"/>
        <color rgb="FF000000"/>
        <rFont val="Calibri"/>
        <family val="2"/>
      </rPr>
      <t>(3 Punkte)</t>
    </r>
    <r>
      <rPr>
        <sz val="10"/>
        <color rgb="FF000000"/>
        <rFont val="Calibri"/>
        <family val="2"/>
      </rPr>
      <t xml:space="preserve"> 																														Bei der multinominalen logistischen Regression gibt es mehr als zwei Antwortkategorien, die nicht geordnet sind (eine entsprechende</t>
    </r>
    <r>
      <rPr>
        <sz val="10"/>
        <color rgb="FF000000"/>
        <rFont val="Calibri"/>
        <family val="2"/>
      </rPr>
      <t xml:space="preserve"> </t>
    </r>
    <r>
      <rPr>
        <sz val="10"/>
        <color rgb="FF000000"/>
        <rFont val="Calibri"/>
        <family val="2"/>
      </rPr>
      <t xml:space="preserve">Fragestellung könnte folgendermaßen aussehen: „In welchem Krankenhaus wurden Sie operiert?“. Hier wäre die Antwort der Name eines Krankenhauses). </t>
    </r>
    <r>
      <rPr>
        <b/>
        <sz val="10"/>
        <color rgb="FF000000"/>
        <rFont val="Calibri"/>
        <family val="2"/>
      </rPr>
      <t>(3 Punkte)</t>
    </r>
    <r>
      <rPr>
        <sz val="10"/>
        <color rgb="FF000000"/>
        <rFont val="Calibri"/>
        <family val="2"/>
      </rPr>
      <t xml:space="preserve"> In solchen Fällen wird normalerweise das multinominale oder bedingte Logit-Model verwendet. </t>
    </r>
    <r>
      <rPr>
        <sz val="10"/>
        <color rgb="FF000000"/>
        <rFont val="Calibri"/>
        <family val="2"/>
      </rPr>
      <t xml:space="preserve"> </t>
    </r>
    <r>
      <rPr>
        <sz val="10"/>
        <color rgb="FF000000"/>
        <rFont val="Calibri"/>
        <family val="2"/>
      </rPr>
      <t xml:space="preserve">Weitere flexible Modelle, die in manchen Fällen Anwendung finden, sind z. B. das hierarchische Logit-Modell und das multinominale Probit-Modell </t>
    </r>
    <r>
      <rPr>
        <b/>
        <sz val="10"/>
        <color rgb="FF000000"/>
        <rFont val="Calibri"/>
        <family val="2"/>
      </rPr>
      <t>(3 Punkte)</t>
    </r>
    <r>
      <rPr>
        <sz val="10"/>
        <color rgb="FF000000"/>
        <rFont val="Calibri"/>
        <family val="2"/>
      </rPr>
      <t>.			Im Fall von geordneten Antwortkategorien, d. h. die Antwortmöglichkeiten entsprechen einer natürlichen Ordnung (z. B. stehen für die Frage</t>
    </r>
    <r>
      <rPr>
        <sz val="10"/>
        <color rgb="FF000000"/>
        <rFont val="Calibri"/>
        <family val="2"/>
      </rPr>
      <t xml:space="preserve"> </t>
    </r>
    <r>
      <rPr>
        <sz val="10"/>
        <color rgb="FF000000"/>
        <rFont val="Calibri"/>
        <family val="2"/>
      </rPr>
      <t>„Wie schätzen Sie heute ihren Gesundheitszustand ein?“ folgende Antwortmöglichkeiten zur Verfügung:</t>
    </r>
    <r>
      <rPr>
        <sz val="10"/>
        <color rgb="FF000000"/>
        <rFont val="Calibri"/>
        <family val="2"/>
      </rPr>
      <t xml:space="preserve"> </t>
    </r>
    <r>
      <rPr>
        <sz val="10"/>
        <color rgb="FF000000"/>
        <rFont val="Calibri"/>
        <family val="2"/>
      </rPr>
      <t xml:space="preserve">„Sehr gut“, „Gut“, „Mittelmäßig“, „Schlecht“ und „Sehr schlecht“), </t>
    </r>
    <r>
      <rPr>
        <b/>
        <sz val="10"/>
        <color rgb="FF000000"/>
        <rFont val="Calibri"/>
        <family val="2"/>
      </rPr>
      <t>(3 Punkte)</t>
    </r>
    <r>
      <rPr>
        <sz val="10"/>
        <color rgb="FF000000"/>
        <rFont val="Calibri"/>
        <family val="2"/>
      </rPr>
      <t xml:space="preserve"> kommt in der Regel das geordnete Probit-Modell zum Einsatz.</t>
    </r>
    <r>
      <rPr>
        <sz val="10"/>
        <color rgb="FF000000"/>
        <rFont val="Calibri"/>
        <family val="2"/>
      </rPr>
      <t xml:space="preserve"> </t>
    </r>
    <r>
      <rPr>
        <b/>
        <sz val="10"/>
        <color rgb="FF000000"/>
        <rFont val="Calibri"/>
        <family val="2"/>
      </rPr>
      <t>(3 Punkte)</t>
    </r>
  </si>
  <si>
    <t>offen_111</t>
  </si>
  <si>
    <t>Führen Sie ein Beispiel für eine Frage an, die mit Zähldaten beantwortet wird. Welches Regressionsmodell ist das Mittel der Wahl für diesen Datentyp?</t>
  </si>
  <si>
    <r>
      <rPr>
        <sz val="10"/>
        <color rgb="FF000000"/>
        <rFont val="Calibri"/>
        <family val="2"/>
      </rPr>
      <t>Fragebeispiel:</t>
    </r>
    <r>
      <rPr>
        <sz val="10"/>
        <color rgb="FF000000"/>
        <rFont val="Calibri"/>
        <family val="2"/>
      </rPr>
      <t xml:space="preserve"> </t>
    </r>
    <r>
      <rPr>
        <sz val="10"/>
        <color rgb="FF000000"/>
        <rFont val="Calibri"/>
        <family val="2"/>
      </rPr>
      <t>Die Antwort auf die Frage „Wie oft waren Sie in den letzten drei Monaten beim Arzt?“ sollte eine Ganzzahl sein, die größer oder gleich 0 ist.</t>
    </r>
    <r>
      <rPr>
        <sz val="10"/>
        <color rgb="FF000000"/>
        <rFont val="Calibri"/>
        <family val="2"/>
      </rPr>
      <t xml:space="preserve"> </t>
    </r>
    <r>
      <rPr>
        <b/>
        <sz val="10"/>
        <color rgb="FF000000"/>
        <rFont val="Calibri"/>
        <family val="2"/>
      </rPr>
      <t>(3 Punkte)</t>
    </r>
    <r>
      <rPr>
        <sz val="10"/>
        <color rgb="FF000000"/>
        <rFont val="Calibri"/>
        <family val="2"/>
      </rPr>
      <t xml:space="preserve">																														Für Zähldaten ist das Mittel der Wahl die Poisson-Regression.</t>
    </r>
    <r>
      <rPr>
        <sz val="10"/>
        <color rgb="FF000000"/>
        <rFont val="Calibri"/>
        <family val="2"/>
      </rPr>
      <t xml:space="preserve"> </t>
    </r>
    <r>
      <rPr>
        <b/>
        <sz val="10"/>
        <color rgb="FF000000"/>
        <rFont val="Calibri"/>
        <family val="2"/>
      </rPr>
      <t>(3 Punkte)</t>
    </r>
  </si>
  <si>
    <t>offen_112</t>
  </si>
  <si>
    <t>Das Therapieergebnis wird häufig anhand der Zeit gemessen, die vergeht, bis ein Ereignis eintritt. Welches Modell ist hierfür am besten geeignet? Skizzieren Sie mit einem Satz ein Szenario, für das sich dieser Ansatz eignet.</t>
  </si>
  <si>
    <r>
      <rPr>
        <sz val="10"/>
        <color theme="1"/>
        <rFont val="Calibri"/>
        <family val="2"/>
        <scheme val="minor"/>
      </rPr>
      <t xml:space="preserve">Das Modell, dass sich für die Modellierung von Überlebenszeiten am besten eignet, ist das Coxsche Regressionsmodell </t>
    </r>
    <r>
      <rPr>
        <b/>
        <sz val="10"/>
        <color theme="1"/>
        <rFont val="Calibri"/>
        <family val="2"/>
        <scheme val="minor"/>
      </rPr>
      <t>(3 Punkte)</t>
    </r>
    <r>
      <rPr>
        <sz val="10"/>
        <color theme="1"/>
        <rFont val="Calibri"/>
        <family val="2"/>
        <scheme val="minor"/>
      </rPr>
      <t>.</t>
    </r>
    <r>
      <rPr>
        <sz val="10"/>
        <color theme="1"/>
        <rFont val="Calibri"/>
        <family val="2"/>
        <scheme val="minor"/>
      </rPr>
      <t xml:space="preserve"> </t>
    </r>
    <r>
      <rPr>
        <sz val="10"/>
        <color theme="1"/>
        <rFont val="Calibri"/>
        <family val="2"/>
        <scheme val="minor"/>
      </rPr>
      <t>Die Wahrscheinlichkeit, das ein Patient überlebt, kann durch Einführung einer neuen Medizintechnik erhöht werden.</t>
    </r>
    <r>
      <rPr>
        <sz val="10"/>
        <color theme="1"/>
        <rFont val="Calibri"/>
        <family val="2"/>
        <scheme val="minor"/>
      </rPr>
      <t xml:space="preserve"> </t>
    </r>
    <r>
      <rPr>
        <b/>
        <sz val="10"/>
        <color theme="1"/>
        <rFont val="Calibri"/>
        <family val="2"/>
        <scheme val="minor"/>
      </rPr>
      <t>(3 Punkte, andere Beispiele zulässig)</t>
    </r>
  </si>
  <si>
    <t>offen_113</t>
  </si>
  <si>
    <t xml:space="preserve">Das zu wählende Studiendesign ist erheblich von der Forschungsfrage abhängig. Bitte erläutern Sie diese Aussage. </t>
  </si>
  <si>
    <r>
      <rPr>
        <sz val="10"/>
        <color rgb="FF000000"/>
        <rFont val="Calibri"/>
        <family val="2"/>
      </rPr>
      <t>Es gibt zahlreiche Studiendesigns, die der Beantwortung von Forschungsfragen dienen.</t>
    </r>
    <r>
      <rPr>
        <sz val="10"/>
        <color rgb="FF000000"/>
        <rFont val="Calibri"/>
        <family val="2"/>
      </rPr>
      <t xml:space="preserve"> </t>
    </r>
    <r>
      <rPr>
        <sz val="10"/>
        <color rgb="FF000000"/>
        <rFont val="Calibri"/>
        <family val="2"/>
      </rPr>
      <t xml:space="preserve">Für die Beantwortung mancher Fragen sind nicht zwangsläufig komplizierte Studiendesigns erforderlich, für andere hingegen schon </t>
    </r>
    <r>
      <rPr>
        <b/>
        <sz val="10"/>
        <color rgb="FF000000"/>
        <rFont val="Calibri"/>
        <family val="2"/>
      </rPr>
      <t>(3 Punkte)</t>
    </r>
    <r>
      <rPr>
        <sz val="10"/>
        <color rgb="FF000000"/>
        <rFont val="Calibri"/>
        <family val="2"/>
      </rPr>
      <t>. Die Formulierung der Forschungsfrage (bezieht sich auf die Wirksamkeit, Eignung und Durchführbarkeit von Gesundheitsmaßnahmen) ist für die Zuverlässigkeit der wissenschaftlichen Evidenz verantwortlich.</t>
    </r>
    <r>
      <rPr>
        <sz val="10"/>
        <color rgb="FF000000"/>
        <rFont val="Calibri"/>
        <family val="2"/>
      </rPr>
      <t xml:space="preserve"> </t>
    </r>
    <r>
      <rPr>
        <b/>
        <sz val="10"/>
        <color rgb="FF000000"/>
        <rFont val="Calibri"/>
        <family val="2"/>
      </rPr>
      <t>(3 Punkte)</t>
    </r>
  </si>
  <si>
    <t>offen_114</t>
  </si>
  <si>
    <t>Bitte erläutern Sie, in welchem Bereich des Gesundheitswesens randomisierte-kontrollierte Studien (RCT) in der Regel eingesetzt werden.</t>
  </si>
  <si>
    <r>
      <rPr>
        <sz val="10"/>
        <color theme="1"/>
        <rFont val="Calibri"/>
        <family val="2"/>
        <scheme val="minor"/>
      </rPr>
      <t xml:space="preserve">Die RCT wird in der klinischen Forschung und für die ökonomische Bewertung von medizinischen Behandlungen </t>
    </r>
    <r>
      <rPr>
        <b/>
        <sz val="10"/>
        <color theme="1"/>
        <rFont val="Calibri"/>
        <family val="2"/>
        <scheme val="minor"/>
      </rPr>
      <t>(3 Punkte)</t>
    </r>
    <r>
      <rPr>
        <sz val="10"/>
        <color theme="1"/>
        <rFont val="Calibri"/>
        <family val="2"/>
        <scheme val="minor"/>
      </rPr>
      <t xml:space="preserve"> (z. B. Medikamente, medizinische Verfahren und neue Medizintechnik), die in der Regel als mikroökonomische Bewertung bezeichnet werden, häufig eingesetzt.</t>
    </r>
    <r>
      <rPr>
        <sz val="10"/>
        <color theme="1"/>
        <rFont val="Calibri"/>
        <family val="2"/>
        <scheme val="minor"/>
      </rPr>
      <t xml:space="preserve"> </t>
    </r>
    <r>
      <rPr>
        <b/>
        <sz val="10"/>
        <color theme="1"/>
        <rFont val="Calibri"/>
        <family val="2"/>
        <scheme val="minor"/>
      </rPr>
      <t>(3 Punkte)</t>
    </r>
  </si>
  <si>
    <t>offen_115</t>
  </si>
  <si>
    <t>Bitte führen Sie eine Definition für die randomisierte-kontrollierte Studie an.</t>
  </si>
  <si>
    <r>
      <rPr>
        <sz val="10"/>
        <color theme="1"/>
        <rFont val="Calibri"/>
        <family val="2"/>
        <scheme val="minor"/>
      </rPr>
      <t>Die RCT ist eine experimentelle Studie, im Zuge derer Testpersonen nach dem Zufallsprinzip (randomisiert) einer Versuchsgruppe oder einer Kontrollgruppe zugeordnet werden und eine unterschiedliche Behandlung erhalten.</t>
    </r>
    <r>
      <rPr>
        <sz val="10"/>
        <color theme="1"/>
        <rFont val="Calibri"/>
        <family val="2"/>
        <scheme val="minor"/>
      </rPr>
      <t xml:space="preserve"> </t>
    </r>
    <r>
      <rPr>
        <b/>
        <sz val="10"/>
        <color theme="1"/>
        <rFont val="Calibri"/>
        <family val="2"/>
        <scheme val="minor"/>
      </rPr>
      <t>(3 Punkte)</t>
    </r>
    <r>
      <rPr>
        <sz val="10"/>
        <color theme="1"/>
        <rFont val="Calibri"/>
        <family val="2"/>
        <scheme val="minor"/>
      </rPr>
      <t xml:space="preserve"> Diese beiden Gruppen werden hinsichtlich des eintretenden Effekts untersucht.</t>
    </r>
    <r>
      <rPr>
        <sz val="10"/>
        <color theme="1"/>
        <rFont val="Calibri"/>
        <family val="2"/>
        <scheme val="minor"/>
      </rPr>
      <t xml:space="preserve"> </t>
    </r>
    <r>
      <rPr>
        <b/>
        <sz val="10"/>
        <color theme="1"/>
        <rFont val="Calibri"/>
        <family val="2"/>
        <scheme val="minor"/>
      </rPr>
      <t>(3 Punkte)</t>
    </r>
  </si>
  <si>
    <t>offen_116</t>
  </si>
  <si>
    <t>Nennen Sie sechs der von Kendall (2003) angeführten Merkmale einer gut konzipierten RCT.</t>
  </si>
  <si>
    <r>
      <rPr>
        <sz val="10"/>
        <color rgb="FF000000"/>
        <rFont val="Calibri"/>
        <family val="2"/>
      </rPr>
      <t>1.</t>
    </r>
    <r>
      <rPr>
        <sz val="10"/>
        <color rgb="FF000000"/>
        <rFont val="Calibri"/>
        <family val="2"/>
      </rPr>
      <t xml:space="preserve"> </t>
    </r>
    <r>
      <rPr>
        <sz val="10"/>
        <color rgb="FF000000"/>
        <rFont val="Calibri"/>
        <family val="2"/>
      </rPr>
      <t>Damit sich die Studienergebnisse verallgemeinern lassen, müssen die Testpersonen sorgsam ausgewählt werden und für die Hypothese geeignet sein.</t>
    </r>
    <r>
      <rPr>
        <sz val="10"/>
        <color rgb="FF000000"/>
        <rFont val="Calibri"/>
        <family val="2"/>
      </rPr>
      <t xml:space="preserve"> </t>
    </r>
    <r>
      <rPr>
        <sz val="10"/>
        <color rgb="FF000000"/>
        <rFont val="Calibri"/>
        <family val="2"/>
      </rPr>
      <t>Der Stichprobenumfang (Anzahl der Versuchspersonen) muss angemessen groß sein, um signifikante Unterschiede ausmachen zu können.</t>
    </r>
    <r>
      <rPr>
        <sz val="10"/>
        <color rgb="FF000000"/>
        <rFont val="Calibri"/>
        <family val="2"/>
      </rPr>
      <t xml:space="preserve"> 
</t>
    </r>
    <r>
      <rPr>
        <sz val="10"/>
        <color rgb="FF000000"/>
        <rFont val="Calibri"/>
        <family val="2"/>
      </rPr>
      <t>2.</t>
    </r>
    <r>
      <rPr>
        <sz val="10"/>
        <color rgb="FF000000"/>
        <rFont val="Calibri"/>
        <family val="2"/>
      </rPr>
      <t xml:space="preserve"> </t>
    </r>
    <r>
      <rPr>
        <sz val="10"/>
        <color rgb="FF000000"/>
        <rFont val="Calibri"/>
        <family val="2"/>
      </rPr>
      <t>Ein ausgereiftes Randomisierungsverfahren ist notwendig, um den Einfluss von Störvariablen (Variablen, die nicht Teil des Experimentes sind, aber trotzdem Einfluss auf die Ergebnisse nehmen) und einen möglichen Selektionsbias zu minimieren.</t>
    </r>
    <r>
      <rPr>
        <sz val="10"/>
        <color rgb="FF000000"/>
        <rFont val="Calibri"/>
        <family val="2"/>
      </rPr>
      <t xml:space="preserve">
</t>
    </r>
    <r>
      <rPr>
        <sz val="10"/>
        <color rgb="FF000000"/>
        <rFont val="Calibri"/>
        <family val="2"/>
      </rPr>
      <t>3.</t>
    </r>
    <r>
      <rPr>
        <sz val="10"/>
        <color rgb="FF000000"/>
        <rFont val="Calibri"/>
        <family val="2"/>
      </rPr>
      <t xml:space="preserve"> </t>
    </r>
    <r>
      <rPr>
        <sz val="10"/>
        <color rgb="FF000000"/>
        <rFont val="Calibri"/>
        <family val="2"/>
      </rPr>
      <t>Abgesehen von der untersuchten Behandlung (Gesundheitsmaßnahme) werden Versuchs- und Kontrollgruppe gleich behandelt.</t>
    </r>
    <r>
      <rPr>
        <sz val="10"/>
        <color rgb="FF000000"/>
        <rFont val="Calibri"/>
        <family val="2"/>
      </rPr>
      <t xml:space="preserve">
</t>
    </r>
    <r>
      <rPr>
        <sz val="10"/>
        <color rgb="FF000000"/>
        <rFont val="Calibri"/>
        <family val="2"/>
      </rPr>
      <t>4.</t>
    </r>
    <r>
      <rPr>
        <sz val="10"/>
        <color rgb="FF000000"/>
        <rFont val="Calibri"/>
        <family val="2"/>
      </rPr>
      <t xml:space="preserve"> </t>
    </r>
    <r>
      <rPr>
        <sz val="10"/>
        <color rgb="FF000000"/>
        <rFont val="Calibri"/>
        <family val="2"/>
      </rPr>
      <t>Die Forschenden wissen nicht, zu welcher Gruppe die einzelnen Personen zugeordnet sind und welche Gruppe die Behandlung erhält.</t>
    </r>
    <r>
      <rPr>
        <sz val="10"/>
        <color rgb="FF000000"/>
        <rFont val="Calibri"/>
        <family val="2"/>
      </rPr>
      <t xml:space="preserve"> 
</t>
    </r>
    <r>
      <rPr>
        <sz val="10"/>
        <color rgb="FF000000"/>
        <rFont val="Calibri"/>
        <family val="2"/>
      </rPr>
      <t>5.</t>
    </r>
    <r>
      <rPr>
        <sz val="10"/>
        <color rgb="FF000000"/>
        <rFont val="Calibri"/>
        <family val="2"/>
      </rPr>
      <t xml:space="preserve"> </t>
    </r>
    <r>
      <rPr>
        <sz val="10"/>
        <color rgb="FF000000"/>
        <rFont val="Calibri"/>
        <family val="2"/>
      </rPr>
      <t>Die Testpersonen werden innerhalb der Gruppe untersucht. Wichtig ist in diesem Zusammenhang die sogenannte „Verblindung“, d. h. in manchen Studien dürfen auch die Testpersonen nicht wissen, ob sie ein z. B. Medikament (Versuchsgruppe) oder ein Placebo (Kontrollgruppe) erhalten haben.</t>
    </r>
    <r>
      <rPr>
        <sz val="10"/>
        <color rgb="FF000000"/>
        <rFont val="Calibri"/>
        <family val="2"/>
      </rPr>
      <t xml:space="preserve">
</t>
    </r>
    <r>
      <rPr>
        <sz val="10"/>
        <color rgb="FF000000"/>
        <rFont val="Calibri"/>
        <family val="2"/>
      </rPr>
      <t>6.</t>
    </r>
    <r>
      <rPr>
        <sz val="10"/>
        <color rgb="FF000000"/>
        <rFont val="Calibri"/>
        <family val="2"/>
      </rPr>
      <t xml:space="preserve"> </t>
    </r>
    <r>
      <rPr>
        <sz val="10"/>
        <color rgb="FF000000"/>
        <rFont val="Calibri"/>
        <family val="2"/>
      </rPr>
      <t>Im Zuge der Analyse sollte nur die Forschungsfrage beantwortet werden. Das Studienergebnis ist demgemäß entweder aussagekräftig oder eben nicht.</t>
    </r>
    <r>
      <rPr>
        <sz val="10"/>
        <color rgb="FF000000"/>
        <rFont val="Calibri"/>
        <family val="2"/>
      </rPr>
      <t xml:space="preserve">
</t>
    </r>
    <r>
      <rPr>
        <b/>
        <sz val="10"/>
        <color rgb="FF000000"/>
        <rFont val="Calibri"/>
        <family val="2"/>
      </rPr>
      <t>(3 Punkte für jede Antwort)</t>
    </r>
  </si>
  <si>
    <t>offen_117</t>
  </si>
  <si>
    <r>
      <rPr>
        <sz val="10"/>
        <color theme="1"/>
        <rFont val="Calibri"/>
        <family val="2"/>
        <scheme val="minor"/>
      </rPr>
      <t xml:space="preserve">Skizzieren Sie eine Situation, in der eine randomisierte-kontrollierte Studie </t>
    </r>
    <r>
      <rPr>
        <b/>
        <sz val="10"/>
        <color theme="1"/>
        <rFont val="Calibri"/>
        <family val="2"/>
        <scheme val="minor"/>
      </rPr>
      <t>nicht</t>
    </r>
    <r>
      <rPr>
        <sz val="10"/>
        <color theme="1"/>
        <rFont val="Calibri"/>
        <family val="2"/>
        <scheme val="minor"/>
      </rPr>
      <t xml:space="preserve"> angewendet werden kann und führen Sie ein Beispiel hierfür an.</t>
    </r>
    <r>
      <rPr>
        <sz val="10"/>
        <color theme="1"/>
        <rFont val="Calibri"/>
        <family val="2"/>
        <scheme val="minor"/>
      </rPr>
      <t xml:space="preserve"> 
</t>
    </r>
    <r>
      <rPr>
        <sz val="10"/>
        <color theme="1"/>
        <rFont val="Calibri"/>
        <family val="2"/>
        <scheme val="minor"/>
      </rPr>
      <t>Stellen Sie die RCT einem anderen Studiendesign gegenüber, das für die Analyse des Kausalzusammenhang herangezogen werden kann, und erläutern Sie den wichtigsten Unterschied zwischen diesem Studiendesign und der RCT.</t>
    </r>
    <r>
      <rPr>
        <sz val="10"/>
        <color theme="1"/>
        <rFont val="Calibri"/>
        <family val="2"/>
        <scheme val="minor"/>
      </rPr>
      <t xml:space="preserve"> 
</t>
    </r>
  </si>
  <si>
    <r>
      <rPr>
        <sz val="10"/>
        <color theme="1"/>
        <rFont val="Calibri"/>
        <family val="2"/>
      </rPr>
      <t xml:space="preserve">Die Anwendung einer RCT kann in manchen Situationen als unethisch betrachtet werden </t>
    </r>
    <r>
      <rPr>
        <b/>
        <sz val="10"/>
        <color theme="1"/>
        <rFont val="Calibri"/>
        <family val="2"/>
      </rPr>
      <t>(3 Punkte)</t>
    </r>
    <r>
      <rPr>
        <sz val="10"/>
        <color theme="1"/>
        <rFont val="Calibri"/>
        <family val="2"/>
      </rPr>
      <t>.</t>
    </r>
    <r>
      <rPr>
        <b/>
        <sz val="10"/>
        <color theme="1"/>
        <rFont val="Calibri"/>
        <family val="2"/>
      </rPr>
      <t xml:space="preserve"> </t>
    </r>
    <r>
      <rPr>
        <sz val="10"/>
        <color theme="1"/>
        <rFont val="Calibri"/>
        <family val="2"/>
      </rPr>
      <t xml:space="preserve">Dies wäre etwa der Fall, wenn der Gesundheitszustand einer Gruppe im Zuge einer solchen Studie in Mitleidenschaft gezogen würde </t>
    </r>
    <r>
      <rPr>
        <b/>
        <sz val="10"/>
        <color theme="1"/>
        <rFont val="Calibri"/>
        <family val="2"/>
      </rPr>
      <t>(3 Punkte)</t>
    </r>
    <r>
      <rPr>
        <sz val="10"/>
        <color theme="1"/>
        <rFont val="Calibri"/>
        <family val="2"/>
      </rPr>
      <t>.</t>
    </r>
    <r>
      <rPr>
        <b/>
        <sz val="10"/>
        <color theme="1"/>
        <rFont val="Calibri"/>
        <family val="2"/>
      </rPr>
      <t xml:space="preserve"> </t>
    </r>
    <r>
      <rPr>
        <sz val="10"/>
        <color theme="1"/>
        <rFont val="Calibri"/>
        <family val="2"/>
      </rPr>
      <t xml:space="preserve">Beispielsweise ist es nicht möglich, den Kindern einer Kontrollgruppe für die Überprüfung der Wirksamkeit das Stillen zu verwehren, da dies im späteren Leben zu Problemen führen könnte </t>
    </r>
    <r>
      <rPr>
        <b/>
        <sz val="10"/>
        <color theme="1"/>
        <rFont val="Calibri"/>
        <family val="2"/>
      </rPr>
      <t>(3 Punkte)</t>
    </r>
    <r>
      <rPr>
        <sz val="10"/>
        <color theme="1"/>
        <rFont val="Calibri"/>
        <family val="2"/>
      </rPr>
      <t>.</t>
    </r>
    <r>
      <rPr>
        <sz val="10"/>
        <color theme="1"/>
        <rFont val="Calibri"/>
        <family val="2"/>
      </rPr>
      <t xml:space="preserve"> </t>
    </r>
    <r>
      <rPr>
        <sz val="10"/>
        <color theme="1"/>
        <rFont val="Calibri"/>
        <family val="2"/>
      </rPr>
      <t xml:space="preserve">Um solche Probleme zu vermeiden, kommt in der angewandten Gesundheitsökonomie häufiger die quasi-experimentelle Studie zum Einsatz </t>
    </r>
    <r>
      <rPr>
        <b/>
        <sz val="10"/>
        <color theme="1"/>
        <rFont val="Calibri"/>
        <family val="2"/>
      </rPr>
      <t>(3 Punkte)</t>
    </r>
    <r>
      <rPr>
        <sz val="10"/>
        <color theme="1"/>
        <rFont val="Calibri"/>
        <family val="2"/>
      </rPr>
      <t>.</t>
    </r>
    <r>
      <rPr>
        <b/>
        <sz val="10"/>
        <color theme="1"/>
        <rFont val="Calibri"/>
        <family val="2"/>
      </rPr>
      <t xml:space="preserve"> </t>
    </r>
    <r>
      <rPr>
        <sz val="10"/>
        <color theme="1"/>
        <rFont val="Calibri"/>
        <family val="2"/>
      </rPr>
      <t>Neben dem Quasi-Experiment gibt es noch zahlreiche weitere Ansätze, die auf verschiedenste Forschungsfragen zugeschnitten sind und es den Forschenden erlauben, diese schlüssig zu beantworten.</t>
    </r>
    <r>
      <rPr>
        <sz val="10"/>
        <color theme="1"/>
        <rFont val="Calibri"/>
        <family val="2"/>
      </rPr>
      <t xml:space="preserve"> </t>
    </r>
    <r>
      <rPr>
        <b/>
        <sz val="10"/>
        <color theme="1"/>
        <rFont val="Calibri"/>
        <family val="2"/>
      </rPr>
      <t>(3 Punkte)</t>
    </r>
    <r>
      <rPr>
        <sz val="10"/>
        <color theme="1"/>
        <rFont val="Calibri"/>
        <family val="2"/>
      </rPr>
      <t xml:space="preserve"> Die RCT und das Quasi-Experiment unterscheiden sich hauptsächlich durch die Randomisierung: Bei Letzterem werden die Versuchspersonen nicht nach dem Zufallsprinzip in verschiedene Gruppen eingeteilt.</t>
    </r>
    <r>
      <rPr>
        <sz val="10"/>
        <color theme="1"/>
        <rFont val="Calibri"/>
        <family val="2"/>
      </rPr>
      <t xml:space="preserve"> </t>
    </r>
    <r>
      <rPr>
        <b/>
        <sz val="10"/>
        <color theme="1"/>
        <rFont val="Calibri"/>
        <family val="2"/>
      </rPr>
      <t>(3 Punkte)</t>
    </r>
  </si>
  <si>
    <t>offen_118</t>
  </si>
  <si>
    <t>Worum handelt es sich bei der Oregon Health Study? Beschreiben Sie diese Studie und geben Sie drei dafür relevante Variablen an.</t>
  </si>
  <si>
    <t>offen_119</t>
  </si>
  <si>
    <t>Beschreiben Sie die Diskontinuitäten-Analyse (RD) und ihre Bedeutung für den Kausalzusammenhang. Erklären Sie dieses Studiendesign anhand eines Beispiels aus der Praxis.</t>
  </si>
  <si>
    <r>
      <rPr>
        <sz val="10"/>
        <color rgb="FF000000"/>
        <rFont val="Calibri"/>
        <family val="2"/>
      </rPr>
      <t xml:space="preserve">Beim RD-Design wird die Zuweisung zur Versuchsgruppe dadurch bestimmt, ob eine potenzielle Testperson im Hinblick auf eine bestimmte Variable unter oder über einem festgelegten Schwellenwert liegt </t>
    </r>
    <r>
      <rPr>
        <b/>
        <sz val="10"/>
        <color rgb="FF000000"/>
        <rFont val="Calibri"/>
        <family val="2"/>
      </rPr>
      <t>(3 Punkte)</t>
    </r>
    <r>
      <rPr>
        <sz val="10"/>
        <color rgb="FF000000"/>
        <rFont val="Calibri"/>
        <family val="2"/>
      </rPr>
      <t>. Diese Variable steht wiederum in Wechselbeziehung zu einer abhängigen Variable (dem Therapieergebnis).</t>
    </r>
    <r>
      <rPr>
        <sz val="10"/>
        <color rgb="FF000000"/>
        <rFont val="Calibri"/>
        <family val="2"/>
      </rPr>
      <t xml:space="preserve"> </t>
    </r>
    <r>
      <rPr>
        <b/>
        <sz val="10"/>
        <color rgb="FF000000"/>
        <rFont val="Calibri"/>
        <family val="2"/>
      </rPr>
      <t>(3 Punkte)</t>
    </r>
    <r>
      <rPr>
        <sz val="10"/>
        <color rgb="FF000000"/>
        <rFont val="Calibri"/>
        <family val="2"/>
      </rPr>
      <t xml:space="preserve"> 																												Jegliche Diskontinuität oder Unstetigkeit beim Ergebnis, das auf den Schwellenwert der Variable zurückgeführt werden kann, kann als Kausaleffekt der Behandlung angesehen werden.</t>
    </r>
    <r>
      <rPr>
        <sz val="10"/>
        <color rgb="FF000000"/>
        <rFont val="Calibri"/>
        <family val="2"/>
      </rPr>
      <t xml:space="preserve"> </t>
    </r>
    <r>
      <rPr>
        <b/>
        <sz val="10"/>
        <color rgb="FF000000"/>
        <rFont val="Calibri"/>
        <family val="2"/>
      </rPr>
      <t>(3 Punkte)</t>
    </r>
    <r>
      <rPr>
        <sz val="10"/>
        <color rgb="FF000000"/>
        <rFont val="Calibri"/>
        <family val="2"/>
      </rPr>
      <t xml:space="preserve"> In Studien im Bereich der angewandten Gesundheitsökonomie wird als Schwellenwert häufig das Alter verwendet.</t>
    </r>
    <r>
      <rPr>
        <sz val="10"/>
        <color rgb="FF000000"/>
        <rFont val="Calibri"/>
        <family val="2"/>
      </rPr>
      <t xml:space="preserve"> </t>
    </r>
    <r>
      <rPr>
        <b/>
        <sz val="10"/>
        <color rgb="FF000000"/>
        <rFont val="Calibri"/>
        <family val="2"/>
      </rPr>
      <t>(3 Punkte)</t>
    </r>
    <r>
      <rPr>
        <sz val="10"/>
        <color rgb="FF000000"/>
        <rFont val="Calibri"/>
        <family val="2"/>
      </rPr>
      <t xml:space="preserve">																														Ein Beispiel für eine Regressions-Diskontinuitäten-Analyse, bei der das Alter als Schwellenwert diente, ist ein natürliches Experiment, das in Japan zum Thema Kostenbeteiligung im Gesundheitswesen durchgeführt wurde.</t>
    </r>
    <r>
      <rPr>
        <sz val="10"/>
        <color rgb="FF000000"/>
        <rFont val="Calibri"/>
        <family val="2"/>
      </rPr>
      <t xml:space="preserve"> </t>
    </r>
    <r>
      <rPr>
        <b/>
        <sz val="10"/>
        <color rgb="FF000000"/>
        <rFont val="Calibri"/>
        <family val="2"/>
      </rPr>
      <t>(3 Punkte)</t>
    </r>
    <r>
      <rPr>
        <sz val="10"/>
        <color rgb="FF000000"/>
        <rFont val="Calibri"/>
        <family val="2"/>
      </rPr>
      <t xml:space="preserve"> In Japan sinkt mit Erreichen des 70. Lebensjahres die Kostenbeteiligung bei medizinischen Maßnahmen von 30 auf 10 Prozent. </t>
    </r>
    <r>
      <rPr>
        <sz val="10"/>
        <color rgb="FF000000"/>
        <rFont val="Calibri"/>
        <family val="2"/>
      </rPr>
      <t xml:space="preserve"> </t>
    </r>
    <r>
      <rPr>
        <sz val="10"/>
        <color rgb="FF000000"/>
        <rFont val="Calibri"/>
        <family val="2"/>
      </rPr>
      <t>Im Rahmen dieser Studie wurde mithilfe von Befragungsdaten von Einzelpersonen versucht, herauszufinden, ob ein Kausalzusammenhang zwischen Kostenbeteiligung, Therapieergebnis und Inanspruchnahme von Gesundheitsdiensten besteht.</t>
    </r>
    <r>
      <rPr>
        <sz val="10"/>
        <color rgb="FF000000"/>
        <rFont val="Calibri"/>
        <family val="2"/>
      </rPr>
      <t xml:space="preserve"> </t>
    </r>
    <r>
      <rPr>
        <b/>
        <sz val="10"/>
        <color rgb="FF000000"/>
        <rFont val="Calibri"/>
        <family val="2"/>
      </rPr>
      <t>(3 Punkte)</t>
    </r>
  </si>
  <si>
    <t>offen_120</t>
  </si>
  <si>
    <r>
      <rPr>
        <sz val="10"/>
        <color theme="1"/>
        <rFont val="Calibri"/>
        <family val="2"/>
        <scheme val="minor"/>
      </rPr>
      <t>Geben Sie eine Definition für den Begriff Instrumentvariable (IV) an und erklären Sie, wie durch diese Variable der Kausalzusammenhang aufgedeckt werden kann.</t>
    </r>
    <r>
      <rPr>
        <sz val="10"/>
        <color theme="1"/>
        <rFont val="Calibri"/>
        <family val="2"/>
        <scheme val="minor"/>
      </rPr>
      <t xml:space="preserve"> </t>
    </r>
    <r>
      <rPr>
        <sz val="10"/>
        <color theme="1"/>
        <rFont val="Calibri"/>
        <family val="2"/>
        <scheme val="minor"/>
      </rPr>
      <t>Erläutern Sie, warum es in der Praxis schwierig ist, eine gültige Instrumentvariable zu finden.</t>
    </r>
  </si>
  <si>
    <r>
      <rPr>
        <sz val="10"/>
        <color rgb="FF000000"/>
        <rFont val="Calibri"/>
        <family val="2"/>
      </rPr>
      <t>Eine Instrumentvariable (IV) ist eine exogene Variable, die zwei Annahmen gerecht wird:</t>
    </r>
    <r>
      <rPr>
        <sz val="10"/>
        <color rgb="FF000000"/>
        <rFont val="Calibri"/>
        <family val="2"/>
      </rPr>
      <t xml:space="preserve"> 
</t>
    </r>
    <r>
      <rPr>
        <sz val="10"/>
        <color rgb="FF000000"/>
        <rFont val="Calibri"/>
        <family val="2"/>
      </rPr>
      <t xml:space="preserve">(1) Sie steht in Korrelation zur unabhängigen Variable (Behandlung) </t>
    </r>
    <r>
      <rPr>
        <b/>
        <sz val="10"/>
        <color rgb="FF000000"/>
        <rFont val="Calibri"/>
        <family val="2"/>
      </rPr>
      <t>(3 Punkte)</t>
    </r>
    <r>
      <rPr>
        <sz val="10"/>
        <color rgb="FF000000"/>
        <rFont val="Calibri"/>
        <family val="2"/>
      </rPr>
      <t>; und (2) sie korreliert theoretisch außer über die unabhängige Variable nicht mit der abhängigen Variable (Therapieergebnis).</t>
    </r>
    <r>
      <rPr>
        <sz val="10"/>
        <color rgb="FF000000"/>
        <rFont val="Calibri"/>
        <family val="2"/>
      </rPr>
      <t xml:space="preserve"> </t>
    </r>
    <r>
      <rPr>
        <b/>
        <sz val="10"/>
        <color rgb="FF000000"/>
        <rFont val="Calibri"/>
        <family val="2"/>
      </rPr>
      <t>(3 Punkte)</t>
    </r>
    <r>
      <rPr>
        <sz val="10"/>
        <color rgb="FF000000"/>
        <rFont val="Calibri"/>
        <family val="2"/>
      </rPr>
      <t xml:space="preserve"> 																														Das bedeutet, dass die IV nur mit der abhängigen Variable verknüpft ist, wenn die unabhängige Variable als Verbindungsstück agiert.</t>
    </r>
    <r>
      <rPr>
        <sz val="10"/>
        <color rgb="FF000000"/>
        <rFont val="Calibri"/>
        <family val="2"/>
      </rPr>
      <t xml:space="preserve"> </t>
    </r>
    <r>
      <rPr>
        <b/>
        <sz val="10"/>
        <color rgb="FF000000"/>
        <rFont val="Calibri"/>
        <family val="2"/>
      </rPr>
      <t>(3 Punkte)</t>
    </r>
    <r>
      <rPr>
        <sz val="10"/>
        <color rgb="FF000000"/>
        <rFont val="Calibri"/>
        <family val="2"/>
      </rPr>
      <t xml:space="preserve"> Um also einen Kausalzusammenhang aufzudecken, müssen die durch die IV erklärten Variationen der abhängigen Variable ermittelt werden.</t>
    </r>
    <r>
      <rPr>
        <sz val="10"/>
        <color rgb="FF000000"/>
        <rFont val="Calibri"/>
        <family val="2"/>
      </rPr>
      <t xml:space="preserve"> </t>
    </r>
    <r>
      <rPr>
        <b/>
        <sz val="10"/>
        <color rgb="FF000000"/>
        <rFont val="Calibri"/>
        <family val="2"/>
      </rPr>
      <t>(3 Punkte)</t>
    </r>
    <r>
      <rPr>
        <sz val="10"/>
        <color rgb="FF000000"/>
        <rFont val="Calibri"/>
        <family val="2"/>
      </rPr>
      <t xml:space="preserve">																											Allerdings ist es in der Praxis schwierig, eine gültige IV zu finden, da die erste Annahme theoretisch überprüft werden kann, die zweite Annahme erfahrungsgemäß aber nicht (Newhouse &amp; McClellan, 1998). </t>
    </r>
    <r>
      <rPr>
        <sz val="10"/>
        <color rgb="FF000000"/>
        <rFont val="Calibri"/>
        <family val="2"/>
      </rPr>
      <t xml:space="preserve"> </t>
    </r>
    <r>
      <rPr>
        <b/>
        <sz val="10"/>
        <color rgb="FF000000"/>
        <rFont val="Calibri"/>
        <family val="2"/>
      </rPr>
      <t>(3 Punkte)</t>
    </r>
    <r>
      <rPr>
        <sz val="10"/>
        <color rgb="FF000000"/>
        <rFont val="Calibri"/>
        <family val="2"/>
      </rPr>
      <t xml:space="preserve"> Es könnte möglicherweise eine weitere exogene Variable herangezogen werden, die sowohl mit der IV als auch der abhängigen Variable verknüpft ist, ohne in Korrelation zur unabhängigen Variable zu stehen.</t>
    </r>
    <r>
      <rPr>
        <sz val="10"/>
        <color rgb="FF000000"/>
        <rFont val="Calibri"/>
        <family val="2"/>
      </rPr>
      <t xml:space="preserve"> </t>
    </r>
    <r>
      <rPr>
        <b/>
        <sz val="10"/>
        <color rgb="FF000000"/>
        <rFont val="Calibri"/>
        <family val="2"/>
      </rPr>
      <t>(3 Punkte)</t>
    </r>
  </si>
  <si>
    <t>offen_121</t>
  </si>
  <si>
    <t>offen_122</t>
  </si>
  <si>
    <t>offen_123</t>
  </si>
  <si>
    <t>offen_124</t>
  </si>
  <si>
    <t>offen_125</t>
  </si>
  <si>
    <t>offen_126</t>
  </si>
  <si>
    <t>offen_127</t>
  </si>
  <si>
    <t>offen_128</t>
  </si>
  <si>
    <t>offen_129</t>
  </si>
  <si>
    <t>offen_130</t>
  </si>
  <si>
    <t>offen_131</t>
  </si>
  <si>
    <t>offen_132</t>
  </si>
  <si>
    <t>offen_133</t>
  </si>
  <si>
    <t>offen_134</t>
  </si>
  <si>
    <t>offen_135</t>
  </si>
  <si>
    <t>Schwierigkeitsgrad</t>
  </si>
  <si>
    <t>Bild</t>
  </si>
  <si>
    <t>leicht</t>
  </si>
  <si>
    <t>Ja</t>
  </si>
  <si>
    <t>mittel</t>
  </si>
  <si>
    <t>Nein</t>
  </si>
  <si>
    <t>schwer</t>
  </si>
  <si>
    <t>MC Fragen pro Lektion</t>
  </si>
  <si>
    <t>MC leicht</t>
  </si>
  <si>
    <t>MC mittel</t>
  </si>
  <si>
    <t>MC schwer</t>
  </si>
  <si>
    <t>Offene Fragen / Lektion</t>
  </si>
  <si>
    <t>Offen leicht</t>
  </si>
  <si>
    <t>Offen mittel</t>
  </si>
  <si>
    <t>Offen schwer</t>
  </si>
  <si>
    <t>Figure "Fee test of inducement" on p. 125 in above course book draft H:Exemplar for "free"? Check textbook</t>
  </si>
  <si>
    <r>
      <rPr>
        <sz val="10"/>
        <color theme="1"/>
        <rFont val="Calibri"/>
        <family val="2"/>
      </rPr>
      <t>1. Konsumierende benötigen kein vollumfängliches Preiswissen, um ein Produkt zu einem moderaten und wettbewerbsfähigen Preis zu erwerben</t>
    </r>
    <r>
      <rPr>
        <b/>
        <sz val="10"/>
        <color theme="1"/>
        <rFont val="Calibri"/>
        <family val="2"/>
      </rPr>
      <t>. (3 Punkte)</t>
    </r>
    <r>
      <rPr>
        <sz val="10"/>
        <color theme="1"/>
        <rFont val="Calibri"/>
        <family val="2"/>
      </rPr>
      <t xml:space="preserve"> Tatsächlich haben die meisten Konsumierenden in Bezug auf die von ihnen gekauften Produkte und Dienstleistungen kein umfassendes Preiswissen (sie kennen die Preise der Konkurrenz nicht) </t>
    </r>
    <r>
      <rPr>
        <b/>
        <sz val="10"/>
        <color theme="1"/>
        <rFont val="Calibri"/>
        <family val="2"/>
      </rPr>
      <t>(3 Punkte)</t>
    </r>
    <r>
      <rPr>
        <sz val="10"/>
        <color theme="1"/>
        <rFont val="Calibri"/>
        <family val="2"/>
      </rPr>
      <t xml:space="preserve">. 
2. Die Entscheidungen der Konsumierenden in Bezug auf zahlreiche Produkte zeigen, dass die Preisunterschiede bei ähnlichen Produkten nicht beträchtlich sind. </t>
    </r>
    <r>
      <rPr>
        <b/>
        <sz val="10"/>
        <color theme="1"/>
        <rFont val="Calibri"/>
        <family val="2"/>
      </rPr>
      <t xml:space="preserve">(2 Punkte) </t>
    </r>
    <r>
      <rPr>
        <sz val="10"/>
        <color theme="1"/>
        <rFont val="Calibri"/>
        <family val="2"/>
      </rPr>
      <t xml:space="preserve">Die Preise weichen aufgrund des Markenwerts, der Produktqualität oder sogar der Verpackungsgestaltung nur leicht voneinander ab. </t>
    </r>
    <r>
      <rPr>
        <b/>
        <sz val="10"/>
        <color theme="1"/>
        <rFont val="Calibri"/>
        <family val="2"/>
      </rPr>
      <t>(2 Punkte)</t>
    </r>
    <r>
      <rPr>
        <sz val="10"/>
        <color theme="1"/>
        <rFont val="Calibri"/>
        <family val="2"/>
      </rPr>
      <t xml:space="preserve"> Tatsächlich verfügen die Konsumierenden in Bezug auf den Preis sehr vieler Produkte nicht über alle Informationen. Dies lässt erkennen, dass unzureichendes Preiswissen keinen großen Einfluss auf die Preisgestaltung hat. </t>
    </r>
    <r>
      <rPr>
        <b/>
        <sz val="10"/>
        <color theme="1"/>
        <rFont val="Calibri"/>
        <family val="2"/>
      </rPr>
      <t xml:space="preserve">(2 Punkte) </t>
    </r>
    <r>
      <rPr>
        <sz val="10"/>
        <color theme="1"/>
        <rFont val="Calibri"/>
        <family val="2"/>
      </rPr>
      <t xml:space="preserve">																														3. Im Gesundheitswesen werden medizinische Maßnahmen gänzlich oder teilweise durch die Krankenversicherung finanziert und unterliegen daher noch weiteren Variablen. </t>
    </r>
    <r>
      <rPr>
        <b/>
        <sz val="10"/>
        <color theme="1"/>
        <rFont val="Calibri"/>
        <family val="2"/>
      </rPr>
      <t>(3 Punkte)</t>
    </r>
    <r>
      <rPr>
        <sz val="10"/>
        <color theme="1"/>
        <rFont val="Calibri"/>
        <family val="2"/>
      </rPr>
      <t xml:space="preserve"> Während die Patient:innen im Laufe der Zeit in Bezug auf Preishöhe und Preisunterschiede von medizinischen Leistungen möglicherweise desensibilisiert werden, haben Kostenträger, wie z. B. Krankenversicherungen, die Preisüberwachung in ihren Aufgabenbereich integriert. </t>
    </r>
    <r>
      <rPr>
        <b/>
        <sz val="10"/>
        <color theme="1"/>
        <rFont val="Calibri"/>
        <family val="2"/>
      </rPr>
      <t>(3 Punkte) [Alternative Antworten sind zulässig, wenn diese schlüssig sind]</t>
    </r>
  </si>
  <si>
    <r>
      <rPr>
        <sz val="10"/>
        <color theme="1"/>
        <rFont val="Calibri"/>
        <family val="2"/>
      </rPr>
      <t>Das Rahmenkonzept besteht aus zwei Ebenen der sozialen Determinanten: die strukturellen und die intermediären Determinanten.</t>
    </r>
    <r>
      <rPr>
        <sz val="10"/>
        <color rgb="FF000000"/>
        <rFont val="Calibri"/>
        <family val="2"/>
      </rPr>
      <t xml:space="preserve"> </t>
    </r>
    <r>
      <rPr>
        <b/>
        <sz val="10"/>
        <color rgb="FF000000"/>
        <rFont val="Calibri"/>
        <family val="2"/>
      </rPr>
      <t>(3 Punkte) [die Beispiele in den Klammern sind nicht erforderlich]</t>
    </r>
    <r>
      <rPr>
        <sz val="10"/>
        <color rgb="FF000000"/>
        <rFont val="Calibri"/>
        <family val="2"/>
      </rPr>
      <t xml:space="preserve">							Die strukturellen Gesundheitsdeterminanten umfassen die in einem bestimmten Umfeld vorherrschenden sozioökonomischen und politischen Strukturen, die in unterschiedlichste Kategorien unterteilt sind. </t>
    </r>
    <r>
      <rPr>
        <b/>
        <sz val="10"/>
        <color rgb="FF000000"/>
        <rFont val="Calibri"/>
        <family val="2"/>
      </rPr>
      <t xml:space="preserve">(3 Punkte) </t>
    </r>
    <r>
      <rPr>
        <sz val="10"/>
        <color rgb="FF000000"/>
        <rFont val="Calibri"/>
        <family val="2"/>
      </rPr>
      <t xml:space="preserve">Diese Strukturen beziehen sich auf den sozioökonomischen Status, die Gesellschaftsschicht, das Bildungsniveau, den Beruf und das Einkommen </t>
    </r>
    <r>
      <rPr>
        <b/>
        <sz val="10"/>
        <color rgb="FF000000"/>
        <rFont val="Calibri"/>
        <family val="2"/>
      </rPr>
      <t>(3 Punkte)</t>
    </r>
    <r>
      <rPr>
        <sz val="10"/>
        <color rgb="FF000000"/>
        <rFont val="Calibri"/>
        <family val="2"/>
      </rPr>
      <t xml:space="preserve">. 
Aus den strukturellen Determinanten bilden sich die intermediären Determinanten heraus. Zu diesen zählen: materieller Wohlstand (Lebens- und Arbeitsbedingungen, Verfügbarkeit von Nahrungsmitteln usw.) </t>
    </r>
    <r>
      <rPr>
        <b/>
        <sz val="10"/>
        <color rgb="FF000000"/>
        <rFont val="Calibri"/>
        <family val="2"/>
      </rPr>
      <t>(3 Punkte)</t>
    </r>
    <r>
      <rPr>
        <sz val="10"/>
        <color rgb="FF000000"/>
        <rFont val="Calibri"/>
        <family val="2"/>
      </rPr>
      <t xml:space="preserve">; psychosoziale Faktoren (Unterstützung durch die Gesellschaft, gesellschaftliche Stigmatisierung usw.); </t>
    </r>
    <r>
      <rPr>
        <b/>
        <sz val="10"/>
        <color rgb="FF000000"/>
        <rFont val="Calibri"/>
        <family val="2"/>
      </rPr>
      <t>(3 Punkte)</t>
    </r>
    <r>
      <rPr>
        <sz val="10"/>
        <color rgb="FF000000"/>
        <rFont val="Calibri"/>
        <family val="2"/>
      </rPr>
      <t xml:space="preserve"> und Verhalten (Rauchen, Alkoholkonsum usw.) und biologische (bzw. erblich bedingte) Faktoren. </t>
    </r>
    <r>
      <rPr>
        <b/>
        <sz val="10"/>
        <color rgb="FF000000"/>
        <rFont val="Calibri"/>
        <family val="2"/>
      </rPr>
      <t>(3 Punkte)</t>
    </r>
  </si>
  <si>
    <t>Duy Pham (2022) I: nur eine Nachfragekurve (D)</t>
  </si>
  <si>
    <r>
      <t xml:space="preserve">Welche der folgenden Auswahlmöglichkeiten zählt </t>
    </r>
    <r>
      <rPr>
        <b/>
        <sz val="10"/>
        <color theme="1"/>
        <rFont val="Calibri"/>
        <family val="2"/>
        <scheme val="minor"/>
      </rPr>
      <t>nicht</t>
    </r>
    <r>
      <rPr>
        <sz val="10"/>
        <color theme="1"/>
        <rFont val="Calibri"/>
        <family val="2"/>
        <scheme val="minor"/>
      </rPr>
      <t xml:space="preserve"> zu den intermediären Determinanten, die im Rahmenkonzept der sozialen Gesundheitsdeterminanten abgebildet sind?</t>
    </r>
  </si>
  <si>
    <t xml:space="preserve">Duy Pham (2022) </t>
  </si>
  <si>
    <t xml:space="preserve">Duy Pham (2022) 
</t>
  </si>
  <si>
    <r>
      <t xml:space="preserve">Die im Zuge des WHO-CHOICE-Projekts ausgesprochenen Empfehlungen beziehen sich auf die maximale Zahlungsbereitschaft für einen gesundheitsbezogenen Nutzen, der sich durch eine Gesundheitsmaßnahme ergibt </t>
    </r>
    <r>
      <rPr>
        <b/>
        <sz val="10"/>
        <color theme="1"/>
        <rFont val="Calibri"/>
        <family val="2"/>
      </rPr>
      <t>(3 Punkte).</t>
    </r>
    <r>
      <rPr>
        <sz val="10"/>
        <color theme="1"/>
        <rFont val="Calibri"/>
        <family val="2"/>
      </rPr>
      <t xml:space="preserve"> </t>
    </r>
    <r>
      <rPr>
        <sz val="10"/>
        <color theme="1"/>
        <rFont val="Calibri"/>
        <family val="2"/>
      </rPr>
      <t>Die maximale Zahlungsbereitschaft wird als Kosten pro vermiedenem DALY berechnet, wenn sie dreimal so hoch wie das Pro-Kopf-Einkommen ist.</t>
    </r>
    <r>
      <rPr>
        <sz val="10"/>
        <color theme="1"/>
        <rFont val="Calibri"/>
        <family val="2"/>
      </rPr>
      <t xml:space="preserve"> </t>
    </r>
    <r>
      <rPr>
        <sz val="10"/>
        <color theme="1"/>
        <rFont val="Calibri"/>
        <family val="2"/>
      </rPr>
      <t xml:space="preserve">Produkte/Gesundheitsmaßnahmen, deren Kosten unter dieser Schwelle liegen, werden als kosteneffektiv betrachtet </t>
    </r>
    <r>
      <rPr>
        <b/>
        <sz val="10"/>
        <color theme="1"/>
        <rFont val="Calibri"/>
        <family val="2"/>
      </rPr>
      <t>(3 Punkte)</t>
    </r>
    <r>
      <rPr>
        <sz val="10"/>
        <color theme="1"/>
        <rFont val="Calibri"/>
        <family val="2"/>
      </rPr>
      <t>.</t>
    </r>
    <r>
      <rPr>
        <sz val="10"/>
        <color theme="1"/>
        <rFont val="Calibri"/>
        <family val="2"/>
      </rPr>
      <t xml:space="preserve"> </t>
    </r>
    <r>
      <rPr>
        <b/>
        <sz val="10"/>
        <color theme="1"/>
        <rFont val="Calibri"/>
        <family val="2"/>
      </rPr>
      <t xml:space="preserve">
</t>
    </r>
    <r>
      <rPr>
        <sz val="10"/>
        <color theme="1"/>
        <rFont val="Calibri"/>
        <family val="2"/>
      </rPr>
      <t>Die folgenden Kritikpunkte wurden angeführt:</t>
    </r>
    <r>
      <rPr>
        <sz val="10"/>
        <color theme="1"/>
        <rFont val="Calibri"/>
        <family val="2"/>
      </rPr>
      <t xml:space="preserve"> 
</t>
    </r>
    <r>
      <rPr>
        <sz val="10"/>
        <color theme="1"/>
        <rFont val="Calibri"/>
        <family val="2"/>
      </rPr>
      <t>1.</t>
    </r>
    <r>
      <rPr>
        <sz val="10"/>
        <color theme="1"/>
        <rFont val="Calibri"/>
        <family val="2"/>
      </rPr>
      <t xml:space="preserve"> </t>
    </r>
    <r>
      <rPr>
        <sz val="10"/>
        <color theme="1"/>
        <rFont val="Calibri"/>
        <family val="2"/>
      </rPr>
      <t>Der Multiplikator 3 wurde willkürlich ausgewählt. Nicht in allen Ländern wird die maximale Zahlungsbereitschaft dreimal so hoch wie das Pro-Kopf-Einkommen angesetzt.</t>
    </r>
    <r>
      <rPr>
        <sz val="10"/>
        <color theme="1"/>
        <rFont val="Calibri"/>
        <family val="2"/>
      </rPr>
      <t xml:space="preserve"> </t>
    </r>
    <r>
      <rPr>
        <sz val="10"/>
        <color theme="1"/>
        <rFont val="Calibri"/>
        <family val="2"/>
      </rPr>
      <t>Tatsächlich empfehlen manche Länder, die sich der maximalen Zahlungsbereitschaft als ökonomische Größe bedienen, sich bei der Berechnung nicht am Multiplikator 3 für das BIP pro Kopf zu orientieren.</t>
    </r>
    <r>
      <rPr>
        <sz val="10"/>
        <color theme="1"/>
        <rFont val="Calibri"/>
        <family val="2"/>
      </rPr>
      <t xml:space="preserve"> </t>
    </r>
    <r>
      <rPr>
        <b/>
        <sz val="10"/>
        <color theme="1"/>
        <rFont val="Calibri"/>
        <family val="2"/>
      </rPr>
      <t>(3 Punkte)</t>
    </r>
    <r>
      <rPr>
        <sz val="10"/>
        <color theme="1"/>
        <rFont val="Calibri"/>
        <family val="2"/>
      </rPr>
      <t xml:space="preserve"> 																									Beispielsweise nimmt das britische Institut für klinische Leistung (NICE) den sachdienlichsten „zentralen“ Wert von £ 12,936 für die maximale Zahlungsbereitschaft an, der weit unter dem britischen BIP pro Kopf liegt (Claxton et al., 2015).</t>
    </r>
    <r>
      <rPr>
        <sz val="10"/>
        <color theme="1"/>
        <rFont val="Calibri"/>
        <family val="2"/>
      </rPr>
      <t xml:space="preserve"> </t>
    </r>
    <r>
      <rPr>
        <sz val="10"/>
        <color theme="1"/>
        <rFont val="Calibri"/>
        <family val="2"/>
      </rPr>
      <t>Auch in Thailand beträgt die maximale Zahlungsbereitschaft für ein gewonnenes QALY lediglich 0,8 % des Pro-Kopf-BIP</t>
    </r>
    <r>
      <rPr>
        <sz val="10"/>
        <color theme="1"/>
        <rFont val="Calibri"/>
        <family val="2"/>
      </rPr>
      <t xml:space="preserve"> (Thavorncharoensap et al., 2013)</t>
    </r>
    <r>
      <rPr>
        <sz val="10"/>
        <color theme="1"/>
        <rFont val="Calibri"/>
        <family val="2"/>
      </rPr>
      <t>.</t>
    </r>
    <r>
      <rPr>
        <sz val="10"/>
        <color theme="1"/>
        <rFont val="Calibri"/>
        <family val="2"/>
      </rPr>
      <t xml:space="preserve"> </t>
    </r>
    <r>
      <rPr>
        <b/>
        <sz val="10"/>
        <color theme="1"/>
        <rFont val="Calibri"/>
        <family val="2"/>
      </rPr>
      <t>(3 Punkte)</t>
    </r>
    <r>
      <rPr>
        <sz val="10"/>
        <color theme="1"/>
        <rFont val="Calibri"/>
        <family val="2"/>
      </rPr>
      <t xml:space="preserve">																														2.</t>
    </r>
    <r>
      <rPr>
        <sz val="10"/>
        <color theme="1"/>
        <rFont val="Calibri"/>
        <family val="2"/>
      </rPr>
      <t xml:space="preserve"> </t>
    </r>
    <r>
      <rPr>
        <sz val="10"/>
        <color theme="1"/>
        <rFont val="Calibri"/>
        <family val="2"/>
      </rPr>
      <t>Die maximale Zahlungsbereitschaft als ökonomische Größe wird außerdem kritisiert, weil die Umsetzung von untersuchten Gesundheitsmaßnahmen teuer ist und eine Belastung für das Budget darstellen würde (Bertram et al., 2016).</t>
    </r>
    <r>
      <rPr>
        <sz val="10"/>
        <color theme="1"/>
        <rFont val="Calibri"/>
        <family val="2"/>
      </rPr>
      <t xml:space="preserve"> </t>
    </r>
    <r>
      <rPr>
        <b/>
        <sz val="10"/>
        <color theme="1"/>
        <rFont val="Calibri"/>
        <family val="2"/>
      </rPr>
      <t>(3 Punkte)</t>
    </r>
    <r>
      <rPr>
        <sz val="10"/>
        <color theme="1"/>
        <rFont val="Calibri"/>
        <family val="2"/>
      </rPr>
      <t xml:space="preserve"> 																														An einem Beispiel aus Peru wird dies deutlich. Obgleich der für die Brustkrebsbehandlung eingesetzte Antikörper Trastuzumab entsprechend den Empfehlungen des WHO-CHOICE-Projekts kosteneffektiv wäre, würde diese Gesundheitsmaßnahme das in dem Land für Brustkrebs vorgesehene Budget sprengen.</t>
    </r>
    <r>
      <rPr>
        <sz val="10"/>
        <color theme="1"/>
        <rFont val="Calibri"/>
        <family val="2"/>
      </rPr>
      <t xml:space="preserve"> </t>
    </r>
    <r>
      <rPr>
        <b/>
        <sz val="10"/>
        <color theme="1"/>
        <rFont val="Calibri"/>
        <family val="2"/>
      </rPr>
      <t>(3 Punkte)</t>
    </r>
  </si>
  <si>
    <t>ein Zustand der Krankheitsprävention und Erholung aufgrund von gesundheitlichen Maßnahmen.</t>
  </si>
  <si>
    <t>Welche der folgenden Auswahlmöglichkeiten stellt eine negative Externalität dar?</t>
  </si>
  <si>
    <t>Welcher der folgenden Begriffe beschreibt die direkte Bezahlung an Gesundheitsdienste durch Patient:innen?</t>
  </si>
  <si>
    <t>Die Abteilung sollte Anreize für Patient:innen schaffen, Zuzahlungen an medizinisches Fachpersonal zu leisten, um eine bessere medizinische Versorgung zu erhalten.</t>
  </si>
  <si>
    <t>Die Abteilung sollte Anreize für Pharmakonzerne schaffen, damit diese das medizinische Fachpersonal für die Verbreitung ihrer Produkte unter den Patient:innen bezahlen.</t>
  </si>
  <si>
    <t>weder ein Anstieg noch ein Rückgang</t>
  </si>
  <si>
    <t>mal ein Anstieg mal ein Rückgang</t>
  </si>
  <si>
    <t>Capabilities (Fähigkeiten)</t>
  </si>
  <si>
    <t>Wer hat die Kommission zu den Sozialen Determinanten der Gesundheit der WHO im Jahr 2005 geleitet?</t>
  </si>
  <si>
    <r>
      <rPr>
        <sz val="10"/>
        <color theme="1"/>
        <rFont val="Calibri"/>
        <family val="2"/>
        <scheme val="minor"/>
      </rPr>
      <t xml:space="preserve">Welche der folgenden Auswahlmöglichkeiten bezieht sich </t>
    </r>
    <r>
      <rPr>
        <b/>
        <sz val="10"/>
        <color theme="1"/>
        <rFont val="Calibri"/>
        <family val="2"/>
        <scheme val="minor"/>
      </rPr>
      <t>nich</t>
    </r>
    <r>
      <rPr>
        <sz val="10"/>
        <color theme="1"/>
        <rFont val="Calibri"/>
        <family val="2"/>
        <scheme val="minor"/>
      </rPr>
      <t>t auf den sozioökonomischen Status einer Person?</t>
    </r>
  </si>
  <si>
    <t>Der Anteil der Einzelleistungsvergütung an der Gesamtvergütung von Mediziner:innen der Primärversorgung  beläuft sich in Australien auf ...</t>
  </si>
  <si>
    <t>Wir wird das Vergütungsmodell bezeichnet, demzufolge Mediziner:innen der Primärversorgung  für alle eingetragenen Patient:innen eine vorab festgelegten Geldbetrag erhalten?</t>
  </si>
  <si>
    <t>Wie wird das auf Arbeitszeit basierende Vergütungsmodell bezeichnet, demzufolge die Mediziner:innen der Primärversorgung üblicherweise monatlich und unabhängig von der Zahl der erbrachten Leistungen bzw. behandelten Patient:innen bezahlt werden?</t>
  </si>
  <si>
    <t>Wie wird das Vergütungsmodell bezeichnet, dass Mediziner:innen der Primärversorgung  belohnt, die vorab festgelegte Ziele erreichen?</t>
  </si>
  <si>
    <t>Vorschriften, die die Krankenhauskosten der Patient:innen und die Vergütung regeln, beziehen sich auf die ...</t>
  </si>
  <si>
    <t>Die Perspektive der Kostentragenden (bzw. des Gesundheitswesens) und die Perspektive der Gesellschaft als Ganzes</t>
  </si>
  <si>
    <t>Welche Kostenkategorie sollte laut der zweiten Diskussionsrunde über die Kosteneffektivität im Gesundheitswesen und der Medizin (Washington Panel for Cost-Effectiveness in Health and Medicine) für die Kostentragenden (bzw. das Gesundheitswesen) bei der Analyse der Sektoren im Gesundheitswesen berücksichtigt werden?</t>
  </si>
  <si>
    <t>Welcher Kostenkategorie sind die Kosten für Arzneimittel laut der Diskussionsrunde zuzuordnen?</t>
  </si>
  <si>
    <r>
      <t xml:space="preserve">Welche Kostenkategorie wurde erst in der zweiten Diskussionsrunde, jedoch </t>
    </r>
    <r>
      <rPr>
        <b/>
        <sz val="10"/>
        <color theme="1"/>
        <rFont val="Calibri"/>
        <family val="2"/>
        <scheme val="minor"/>
      </rPr>
      <t>nicht</t>
    </r>
    <r>
      <rPr>
        <sz val="10"/>
        <color theme="1"/>
        <rFont val="Calibri"/>
        <family val="2"/>
        <scheme val="minor"/>
      </rPr>
      <t xml:space="preserve"> in der ersten, erfasst?</t>
    </r>
  </si>
  <si>
    <r>
      <t xml:space="preserve">Bei welchem Ansatz für die Kostenerfassung werden in der Regel elektronische Daten (bzw. Daten über die Kostenerstattung) verwendet, um zu vermeiden, dass die Daten einzelner Personen erfasst werden müssen, wenn diese </t>
    </r>
    <r>
      <rPr>
        <b/>
        <sz val="10"/>
        <color theme="1"/>
        <rFont val="Calibri"/>
        <family val="2"/>
        <scheme val="minor"/>
      </rPr>
      <t>nicht</t>
    </r>
    <r>
      <rPr>
        <sz val="10"/>
        <color theme="1"/>
        <rFont val="Calibri"/>
        <family val="2"/>
        <scheme val="minor"/>
      </rPr>
      <t xml:space="preserve"> leicht verfügbar sind?</t>
    </r>
  </si>
  <si>
    <t>Welche Kostenart zählt laut der zweiten Diskussionsrunde zu den Kosten aus anderen Sektoren?</t>
  </si>
  <si>
    <t>Welches Maß gibt an, wie viel Entscheidungstragende bereit sind, pro gewonnener Nutzeneinheit zu zahlen?</t>
  </si>
  <si>
    <r>
      <t xml:space="preserve">Welchem Faktor wird </t>
    </r>
    <r>
      <rPr>
        <b/>
        <sz val="10"/>
        <color theme="1"/>
        <rFont val="Calibri"/>
        <family val="2"/>
        <scheme val="minor"/>
      </rPr>
      <t>nicht</t>
    </r>
    <r>
      <rPr>
        <sz val="10"/>
        <color theme="1"/>
        <rFont val="Calibri"/>
        <family val="2"/>
        <scheme val="minor"/>
      </rPr>
      <t xml:space="preserve"> Rechnung getragen, wenn das Therapieergebnis mithilfe des QALY gemessen wird?</t>
    </r>
  </si>
  <si>
    <t>Mittels welcher Analysen kann erfasst werden, wie sich Unsicherheiten auf gesundheitsökonomische Zielgrößen auswirken?</t>
  </si>
  <si>
    <t xml:space="preserve">Daten können durch eine ... Datenanalyse eine in Zahlen ausgedrückte Zusammenfassung bestimmter Merkmale hervorbringen. </t>
  </si>
  <si>
    <t>Der Übertragungsprozess</t>
  </si>
  <si>
    <t>Mit der Methode der kleinsten Quadrate kann der kleinste Wert für die Summe aller Quadrate der ... bestimmt werden.</t>
  </si>
  <si>
    <t>Fehlerterme</t>
  </si>
  <si>
    <t>Schnittpunkte</t>
  </si>
  <si>
    <t>Regressionskoeffizienten</t>
  </si>
  <si>
    <t>Datenpunkte</t>
  </si>
  <si>
    <t>Welches Minimum kann mithilfe der Methode der kleinsten Quadrate in einer linearen Regressionsgleichung bestimmt werden?</t>
  </si>
  <si>
    <t>Fehlerterm</t>
  </si>
  <si>
    <t>Lineares Regressionsmodell</t>
  </si>
  <si>
    <t>Poisson-Regressionsmodell</t>
  </si>
  <si>
    <t>Logistische Regression</t>
  </si>
  <si>
    <t>Coxsche Regression</t>
  </si>
  <si>
    <r>
      <t xml:space="preserve">1. Humankapital (bzw. Humanressourcen)											  	2. Realkapital																													 	3. Verbrauchsgüter																												</t>
    </r>
    <r>
      <rPr>
        <b/>
        <sz val="10"/>
        <color rgb="FF000000"/>
        <rFont val="Calibri"/>
        <family val="2"/>
      </rPr>
      <t>(2 Punkte für jede Antwort)</t>
    </r>
  </si>
  <si>
    <t>Unterscheiden Sie anhand des Beispiels eines Krankenhauses zwischen kurz- und langfristigen Kosten.</t>
  </si>
  <si>
    <r>
      <t xml:space="preserve">1. Dienstleistungen im Bereich der Umwelthygiene  (umweltbedingte oder strukturelle Prävention) werden häufig als öffentliches Gut genannt </t>
    </r>
    <r>
      <rPr>
        <b/>
        <sz val="10"/>
        <color theme="1"/>
        <rFont val="Calibri"/>
        <family val="2"/>
        <scheme val="minor"/>
      </rPr>
      <t>(3 Punkte für das Beispiel)</t>
    </r>
    <r>
      <rPr>
        <sz val="10"/>
        <color theme="1"/>
        <rFont val="Calibri"/>
        <family val="2"/>
        <scheme val="minor"/>
      </rPr>
      <t>. 
In diesem Beispiel zeigt sich das Prinzip der Nicht-Ausschließbarkeit in dem Umstand, dass der Gesundheitszustand aller Personen von den verbesserten hygienischen Bedingungen profitiert (</t>
    </r>
    <r>
      <rPr>
        <b/>
        <sz val="10"/>
        <color theme="1"/>
        <rFont val="Calibri"/>
        <family val="2"/>
        <scheme val="minor"/>
      </rPr>
      <t>3 Punkte</t>
    </r>
    <r>
      <rPr>
        <sz val="10"/>
        <color theme="1"/>
        <rFont val="Calibri"/>
        <family val="2"/>
        <scheme val="minor"/>
      </rPr>
      <t xml:space="preserve">). 
Das zweite Merkmal öffentlicher Güter ist das Fehlen von Rivalität. Das heißt, dass ein Gut, dass von einer Person konsumiert wird, auch anderen Personen zur Verfügung steht und niemand darum konkurrieren muss </t>
    </r>
    <r>
      <rPr>
        <b/>
        <sz val="10"/>
        <color theme="1"/>
        <rFont val="Calibri"/>
        <family val="2"/>
        <scheme val="minor"/>
      </rPr>
      <t>(3 Punkte)</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 xml:space="preserve">2. Ein anderes Beispiel für ein öffentliches Gut im Gesundheitswesen sind Informationskampagnen zu Gesundheitsfragen </t>
    </r>
    <r>
      <rPr>
        <b/>
        <sz val="10"/>
        <color theme="1"/>
        <rFont val="Calibri"/>
        <family val="2"/>
        <scheme val="minor"/>
      </rPr>
      <t>(3 Punkte)</t>
    </r>
    <r>
      <rPr>
        <sz val="10"/>
        <color theme="1"/>
        <rFont val="Calibri"/>
        <family val="2"/>
        <scheme val="minor"/>
      </rPr>
      <t xml:space="preserve">. 
Das Prinzip der Nicht-Ausschließbarkeit bezieht sich auf den Umstand, dass die Botschaften einer solchen Kampagne für alle verfügbar sind und diese nicht nur an bestimmte Personen übermittelt werden  (z.B. Poster an öffentlichen Orten) </t>
    </r>
    <r>
      <rPr>
        <b/>
        <sz val="10"/>
        <color theme="1"/>
        <rFont val="Calibri"/>
        <family val="2"/>
        <scheme val="minor"/>
      </rPr>
      <t>(3 Punkte)</t>
    </r>
    <r>
      <rPr>
        <sz val="10"/>
        <color theme="1"/>
        <rFont val="Calibri"/>
        <family val="2"/>
        <scheme val="minor"/>
      </rPr>
      <t xml:space="preserve">. 
Nicht-Rivalität bedeutet in diesem Zusammenhang, dass die von einer Kampagne profitierenden Personen in Bezug auf die Inanspruchnahme nicht in Konkurrenz zueinander stehen </t>
    </r>
    <r>
      <rPr>
        <b/>
        <sz val="10"/>
        <color theme="1"/>
        <rFont val="Calibri"/>
        <family val="2"/>
        <scheme val="minor"/>
      </rPr>
      <t>(3 Punkte)</t>
    </r>
    <r>
      <rPr>
        <sz val="10"/>
        <color theme="1"/>
        <rFont val="Calibri"/>
        <family val="2"/>
        <scheme val="minor"/>
      </rPr>
      <t>.</t>
    </r>
    <r>
      <rPr>
        <b/>
        <sz val="10"/>
        <color theme="1"/>
        <rFont val="Calibri"/>
        <family val="2"/>
        <scheme val="minor"/>
      </rPr>
      <t xml:space="preserve"> [weitere Beispiele sind zulässig]</t>
    </r>
  </si>
  <si>
    <r>
      <t xml:space="preserve">1. </t>
    </r>
    <r>
      <rPr>
        <b/>
        <sz val="10"/>
        <color rgb="FF000000"/>
        <rFont val="Calibri"/>
        <family val="2"/>
      </rPr>
      <t>Die Gründung einer Firma ist mit hohen Fixkosten verbunden (2 Punkte)</t>
    </r>
    <r>
      <rPr>
        <sz val="10"/>
        <color rgb="FF000000"/>
        <rFont val="Calibri"/>
        <family val="2"/>
      </rPr>
      <t xml:space="preserve">:  Deshalb können dabei nur solche Unternehmen erfolgreich sein, die über die Kapitalmärkte beträchtliche finanzielle Mittel sicherstellen können. </t>
    </r>
    <r>
      <rPr>
        <b/>
        <sz val="10"/>
        <color rgb="FF000000"/>
        <rFont val="Calibri"/>
        <family val="2"/>
      </rPr>
      <t xml:space="preserve">(3 Punkte)
</t>
    </r>
    <r>
      <rPr>
        <sz val="10"/>
        <color rgb="FF000000"/>
        <rFont val="Calibri"/>
        <family val="2"/>
      </rPr>
      <t xml:space="preserve">																													2. </t>
    </r>
    <r>
      <rPr>
        <b/>
        <sz val="10"/>
        <color rgb="FF000000"/>
        <rFont val="Calibri"/>
        <family val="2"/>
      </rPr>
      <t>Es besteht die Gefahr, dass Investitionen als Sunk Costs (irreversible Kosten) verbucht werden müssen (2 Punkte):</t>
    </r>
    <r>
      <rPr>
        <sz val="10"/>
        <color rgb="FF000000"/>
        <rFont val="Calibri"/>
        <family val="2"/>
      </rPr>
      <t xml:space="preserve"> Für Markteinsteiger stellen getätigte Investitionen, die </t>
    </r>
    <r>
      <rPr>
        <b/>
        <sz val="10"/>
        <color rgb="FF000000"/>
        <rFont val="Calibri"/>
        <family val="2"/>
      </rPr>
      <t>nicht von einem Markt in einen anderen Markt übertragen</t>
    </r>
    <r>
      <rPr>
        <sz val="10"/>
        <color rgb="FF000000"/>
        <rFont val="Calibri"/>
        <family val="2"/>
      </rPr>
      <t xml:space="preserve"> werden können, eine sehr unattraktive Kapitalanlage dar. Bei einem Scheitern der Unternehmung </t>
    </r>
    <r>
      <rPr>
        <b/>
        <sz val="10"/>
        <color rgb="FF000000"/>
        <rFont val="Calibri"/>
        <family val="2"/>
      </rPr>
      <t>kann der Großteil des investierten Geldes nicht wieder eingebracht werden</t>
    </r>
    <r>
      <rPr>
        <sz val="10"/>
        <color rgb="FF000000"/>
        <rFont val="Calibri"/>
        <family val="2"/>
      </rPr>
      <t xml:space="preserve">, insbesondere wenn der ausbleibende Erfolg darauf hindeutet, dass </t>
    </r>
    <r>
      <rPr>
        <b/>
        <sz val="10"/>
        <color rgb="FF000000"/>
        <rFont val="Calibri"/>
        <family val="2"/>
      </rPr>
      <t>das Expansionspotenzial des Marktes begrenzt</t>
    </r>
    <r>
      <rPr>
        <sz val="10"/>
        <color rgb="FF000000"/>
        <rFont val="Calibri"/>
        <family val="2"/>
      </rPr>
      <t xml:space="preserve"> ist</t>
    </r>
    <r>
      <rPr>
        <b/>
        <sz val="10"/>
        <color rgb="FF000000"/>
        <rFont val="Calibri"/>
        <family val="2"/>
      </rPr>
      <t>. (3 Punkte)</t>
    </r>
    <r>
      <rPr>
        <sz val="10"/>
        <color rgb="FF000000"/>
        <rFont val="Calibri"/>
        <family val="2"/>
      </rPr>
      <t xml:space="preserve"> Dies trifft vor allem auf Dienstleistungen der hochkomplexen Apparatemedizin zu. So ist zum Beispiel die Anschaffung von fortschrittlicher Medizintechnik, wie Röntgen- oder Ultraschallgeräten für die Krebsdiagnose, mit eine hohen Kapitalaufwand verbunden. </t>
    </r>
    <r>
      <rPr>
        <b/>
        <sz val="10"/>
        <color rgb="FF000000"/>
        <rFont val="Calibri"/>
        <family val="2"/>
      </rPr>
      <t>Zudem kann Medizintechnik nicht in einen anderen Markt überführt werden</t>
    </r>
    <r>
      <rPr>
        <sz val="10"/>
        <color rgb="FF000000"/>
        <rFont val="Calibri"/>
        <family val="2"/>
      </rPr>
      <t xml:space="preserve">. </t>
    </r>
    <r>
      <rPr>
        <b/>
        <sz val="10"/>
        <color rgb="FF000000"/>
        <rFont val="Calibri"/>
        <family val="2"/>
      </rPr>
      <t>(2 Punkte)</t>
    </r>
    <r>
      <rPr>
        <sz val="10"/>
        <color rgb="FF000000"/>
        <rFont val="Calibri"/>
        <family val="2"/>
      </rPr>
      <t xml:space="preserve">																														3. </t>
    </r>
    <r>
      <rPr>
        <b/>
        <sz val="10"/>
        <color rgb="FF000000"/>
        <rFont val="Calibri"/>
        <family val="2"/>
      </rPr>
      <t>Monopolmacht von marktbeherrschenden Unternehmen</t>
    </r>
    <r>
      <rPr>
        <sz val="10"/>
        <color rgb="FF000000"/>
        <rFont val="Calibri"/>
        <family val="2"/>
      </rPr>
      <t xml:space="preserve">: Das marktbeherrschende Unternehmen kann die </t>
    </r>
    <r>
      <rPr>
        <b/>
        <sz val="10"/>
        <color rgb="FF000000"/>
        <rFont val="Calibri"/>
        <family val="2"/>
      </rPr>
      <t>Preise jederzeit für einen ausreichend langen Zeitraum senken</t>
    </r>
    <r>
      <rPr>
        <sz val="10"/>
        <color rgb="FF000000"/>
        <rFont val="Calibri"/>
        <family val="2"/>
      </rPr>
      <t xml:space="preserve">, um neue </t>
    </r>
    <r>
      <rPr>
        <b/>
        <sz val="10"/>
        <color rgb="FF000000"/>
        <rFont val="Calibri"/>
        <family val="2"/>
      </rPr>
      <t>Mitbewerbende aus dem Markt zu drängen (3 Punkte)</t>
    </r>
    <r>
      <rPr>
        <sz val="10"/>
        <color rgb="FF000000"/>
        <rFont val="Calibri"/>
        <family val="2"/>
      </rPr>
      <t xml:space="preserve">. Neue Mitbewerbende können nur in den Markt eintreten, wenn sie zu Anfang bereits dieselben Voraussetzungen in Bezug auf ihre Funktionstüchtigkeit und Größe mitbringen wie das bereits bestehende Unternehmen. </t>
    </r>
    <r>
      <rPr>
        <b/>
        <sz val="10"/>
        <color rgb="FF000000"/>
        <rFont val="Calibri"/>
        <family val="2"/>
      </rPr>
      <t>(3 Punkte)</t>
    </r>
  </si>
  <si>
    <r>
      <t xml:space="preserve">Externe Effekte bezeichnen Kosten oder Nutzen, die bei der Produktion eines Guts entstehen, für die der Produzierende aber keine Ausgaben tätigt. </t>
    </r>
    <r>
      <rPr>
        <b/>
        <sz val="10"/>
        <color theme="1"/>
        <rFont val="Calibri"/>
        <family val="2"/>
      </rPr>
      <t xml:space="preserve">(3 Punkte) </t>
    </r>
    <r>
      <rPr>
        <sz val="10"/>
        <color theme="1"/>
        <rFont val="Calibri"/>
        <family val="2"/>
      </rPr>
      <t xml:space="preserve">Wenn der Produzierende diese Form des Marktversagens nicht erkennt, kann dies zu einem Angebots- oder Nachfrageüberhang führen. </t>
    </r>
    <r>
      <rPr>
        <b/>
        <sz val="10"/>
        <color theme="1"/>
        <rFont val="Calibri"/>
        <family val="2"/>
      </rPr>
      <t>(3 Punkte)</t>
    </r>
    <r>
      <rPr>
        <sz val="10"/>
        <color theme="1"/>
        <rFont val="Calibri"/>
        <family val="2"/>
      </rPr>
      <t xml:space="preserve"> Dies hat zur Folge, dass </t>
    </r>
    <r>
      <rPr>
        <b/>
        <sz val="10"/>
        <color theme="1"/>
        <rFont val="Calibri"/>
        <family val="2"/>
      </rPr>
      <t>die Preise nicht den tatsächlichen Wert der Produkte und Dienstleistungen widerspiegeln</t>
    </r>
    <r>
      <rPr>
        <sz val="10"/>
        <color theme="1"/>
        <rFont val="Calibri"/>
        <family val="2"/>
      </rPr>
      <t xml:space="preserve">. </t>
    </r>
    <r>
      <rPr>
        <b/>
        <sz val="10"/>
        <color theme="1"/>
        <rFont val="Calibri"/>
        <family val="2"/>
      </rPr>
      <t>(3 Punkte)
																														Wie diese Probleme vermieden werden können:</t>
    </r>
    <r>
      <rPr>
        <sz val="10"/>
        <color theme="1"/>
        <rFont val="Calibri"/>
        <family val="2"/>
      </rPr>
      <t xml:space="preserve"> Aus gesamtgesellschaftlicher Perspektive </t>
    </r>
    <r>
      <rPr>
        <b/>
        <sz val="10"/>
        <color theme="1"/>
        <rFont val="Calibri"/>
        <family val="2"/>
      </rPr>
      <t>(3 Punkte)</t>
    </r>
    <r>
      <rPr>
        <sz val="10"/>
        <color theme="1"/>
        <rFont val="Calibri"/>
        <family val="2"/>
      </rPr>
      <t xml:space="preserve"> können solche durch externe Effekte entstandenen Preisverzerrung vermieden werden, </t>
    </r>
    <r>
      <rPr>
        <b/>
        <sz val="10"/>
        <color theme="1"/>
        <rFont val="Calibri"/>
        <family val="2"/>
      </rPr>
      <t>wenn der soziale Nutzen (bzw. Verlust) den sozialen Grenzkosten entspricht (3 Punkte)</t>
    </r>
    <r>
      <rPr>
        <sz val="10"/>
        <color theme="1"/>
        <rFont val="Calibri"/>
        <family val="2"/>
      </rPr>
      <t xml:space="preserve">. So gesehen ist der soziale Grenznutzen (bzw. die sozialen Grenzkosten) der private Grenznutzen (bzw. die privaten Grenzkosten) abzüglich (oder zuzüglich) externer Effekte. Entspricht der soziale Nutzen den sozialen Grenzkosten, kann der Preis effizient festgelegt werden. </t>
    </r>
    <r>
      <rPr>
        <b/>
        <sz val="10"/>
        <color theme="1"/>
        <rFont val="Calibri"/>
        <family val="2"/>
      </rPr>
      <t>(3 Punkte)</t>
    </r>
  </si>
  <si>
    <r>
      <t xml:space="preserve">1. Reglementieren, wie Firmen in den Markt eintreten und diesen verlassen können.
2. Den Wettbewerb im Markt reglementieren																 	3. Die Marktorganisation reglementieren 																			4. Regulierung der Kostenerstattung und Vergütung von Gesundheitsleistungen 			5. Qualitätskontrollen und Vorgaben von Normen 															6. Gewährleistung von Sicherheitsstandards																	
</t>
    </r>
    <r>
      <rPr>
        <b/>
        <sz val="10"/>
        <color rgb="FF000000"/>
        <rFont val="Calibri"/>
        <family val="2"/>
      </rPr>
      <t xml:space="preserve">(1,5 Punkte für jede Antwort)	
</t>
    </r>
    <r>
      <rPr>
        <sz val="10"/>
        <color rgb="FF000000"/>
        <rFont val="Calibri"/>
        <family val="2"/>
      </rPr>
      <t xml:space="preserve">																					Die ersten drei Aufgaben sind bei der Zerschlagung eines Monopols im Gesundheitswesen dienlich. Sie korrigieren insbesondere die Schwächen von monopolistischen Marktstrukturen. </t>
    </r>
    <r>
      <rPr>
        <b/>
        <sz val="10"/>
        <color rgb="FF000000"/>
        <rFont val="Calibri"/>
        <family val="2"/>
      </rPr>
      <t>(3 Punkte)</t>
    </r>
    <r>
      <rPr>
        <sz val="10"/>
        <color rgb="FF000000"/>
        <rFont val="Calibri"/>
        <family val="2"/>
      </rPr>
      <t xml:space="preserve"> 																														Als vierte Aufgabe kann eine Strategie zur reglementierten Kostenerstattung unterschiedliche Formen des Marktversagens korrigieren. Sie kann Gesundheitsdienstleistenden Anreize bieten, indem bestimmte erwünschte Tätigkeiten belohnt werden. Ebenso kann die Monopolmacht genutzt werden, um Gehälter und Ausgaben im Gesundheitswesen niedrig zu halten </t>
    </r>
    <r>
      <rPr>
        <b/>
        <sz val="10"/>
        <color rgb="FF000000"/>
        <rFont val="Calibri"/>
        <family val="2"/>
      </rPr>
      <t>(3 Punkte)</t>
    </r>
    <r>
      <rPr>
        <sz val="10"/>
        <color rgb="FF000000"/>
        <rFont val="Calibri"/>
        <family val="2"/>
      </rPr>
      <t xml:space="preserve">. 
Durch Qualitätskontrollen, Vorgabe von Normen und die Gewährleistung von Sicherheitsstandards können schließlich die Folgen der Informationsasymmetrie abgeschwächt werden. </t>
    </r>
    <r>
      <rPr>
        <b/>
        <sz val="10"/>
        <color rgb="FF000000"/>
        <rFont val="Calibri"/>
        <family val="2"/>
      </rPr>
      <t>(3 Punkte)</t>
    </r>
  </si>
  <si>
    <t>Beschreiben Sie die Bedeutung der Mengenvariablen, die laut Kumaranayake et al. (2000) bei der Ausarbeitung von Vorschriften in Betracht gezogen werden müssen. Gehen Sie auf die Bedeutung der Mengenvariable ein und führen Sie ein Beispiel für ein entsprechendes Anwendungsgebiet an.</t>
  </si>
  <si>
    <r>
      <t xml:space="preserve">Beschreiben Sie die Probleme, die ein externer Effekt verursachen kann, und erklären Sie, </t>
    </r>
    <r>
      <rPr>
        <sz val="10"/>
        <color rgb="FFFF0000"/>
        <rFont val="Calibri"/>
        <family val="2"/>
        <scheme val="minor"/>
      </rPr>
      <t>wie diese Probleme vermieden werden können</t>
    </r>
    <r>
      <rPr>
        <sz val="10"/>
        <color theme="1"/>
        <rFont val="Calibri"/>
        <family val="2"/>
        <scheme val="minor"/>
      </rPr>
      <t>.</t>
    </r>
  </si>
  <si>
    <r>
      <t xml:space="preserve">Erläutern Sie bitte, warum es sich bei Impfangeboten </t>
    </r>
    <r>
      <rPr>
        <b/>
        <sz val="10"/>
        <color theme="1"/>
        <rFont val="Calibri"/>
        <family val="2"/>
        <scheme val="minor"/>
      </rPr>
      <t xml:space="preserve">nicht </t>
    </r>
    <r>
      <rPr>
        <sz val="10"/>
        <color theme="1"/>
        <rFont val="Calibri"/>
        <family val="2"/>
        <scheme val="minor"/>
      </rPr>
      <t>um öffentliche Güter handelt.</t>
    </r>
  </si>
  <si>
    <r>
      <t xml:space="preserve">1. Die Mengenvariable kann sich z. B. auf die Menge medizinischer Geräte oder Gesundheitseinrichtungen beziehen </t>
    </r>
    <r>
      <rPr>
        <b/>
        <sz val="10"/>
        <color theme="1"/>
        <rFont val="Calibri"/>
        <family val="2"/>
      </rPr>
      <t>(3 Punkte)</t>
    </r>
    <r>
      <rPr>
        <sz val="10"/>
        <color theme="1"/>
        <rFont val="Calibri"/>
        <family val="2"/>
      </rPr>
      <t>. Dadurch lassen sich die Inputfaktoren für ein bestimmtes Erfordernis festzulegen.</t>
    </r>
    <r>
      <rPr>
        <sz val="10"/>
        <color theme="1"/>
        <rFont val="Calibri"/>
        <family val="2"/>
      </rPr>
      <t xml:space="preserve"> </t>
    </r>
    <r>
      <rPr>
        <b/>
        <sz val="10"/>
        <color theme="1"/>
        <rFont val="Calibri"/>
        <family val="2"/>
      </rPr>
      <t xml:space="preserve">(3 Punkte)	</t>
    </r>
    <r>
      <rPr>
        <sz val="10"/>
        <color theme="1"/>
        <rFont val="Calibri"/>
        <family val="2"/>
      </rPr>
      <t xml:space="preserve">																										2.</t>
    </r>
    <r>
      <rPr>
        <sz val="10"/>
        <color theme="1"/>
        <rFont val="Calibri"/>
        <family val="2"/>
      </rPr>
      <t xml:space="preserve"> </t>
    </r>
    <r>
      <rPr>
        <sz val="10"/>
        <color theme="1"/>
        <rFont val="Calibri"/>
        <family val="2"/>
      </rPr>
      <t xml:space="preserve">Durch die Reglementierung von Gesundheitseinrichtungen </t>
    </r>
    <r>
      <rPr>
        <b/>
        <sz val="10"/>
        <color theme="1"/>
        <rFont val="Calibri"/>
        <family val="2"/>
      </rPr>
      <t>(3 Punkte)</t>
    </r>
    <r>
      <rPr>
        <sz val="10"/>
        <color theme="1"/>
        <rFont val="Calibri"/>
        <family val="2"/>
      </rPr>
      <t xml:space="preserve"> kann außerdem die Ressourcenallokation in der Gesundheitsversorgung verbessert werden.</t>
    </r>
    <r>
      <rPr>
        <sz val="10"/>
        <color theme="1"/>
        <rFont val="Calibri"/>
        <family val="2"/>
      </rPr>
      <t xml:space="preserve"> </t>
    </r>
    <r>
      <rPr>
        <b/>
        <sz val="10"/>
        <color theme="1"/>
        <rFont val="Calibri"/>
        <family val="2"/>
      </rPr>
      <t>(3 Punkte)</t>
    </r>
    <r>
      <rPr>
        <sz val="10"/>
        <color theme="1"/>
        <rFont val="Calibri"/>
        <family val="2"/>
      </rPr>
      <t xml:space="preserve"> 																									Beispielsweise muss die Anzahl an Arztpraxen in Gebieten mit geringer Bevölkerungsdichte rechtlich beschränkt werden. Andernfalls könnte ein Angebotsüberhang entstehen.</t>
    </r>
    <r>
      <rPr>
        <sz val="10"/>
        <color theme="1"/>
        <rFont val="Calibri"/>
        <family val="2"/>
      </rPr>
      <t xml:space="preserve"> </t>
    </r>
    <r>
      <rPr>
        <b/>
        <sz val="10"/>
        <color theme="1"/>
        <rFont val="Calibri"/>
        <family val="2"/>
      </rPr>
      <t>(3 Punkte)</t>
    </r>
    <r>
      <rPr>
        <sz val="10"/>
        <color theme="1"/>
        <rFont val="Calibri"/>
        <family val="2"/>
      </rPr>
      <t xml:space="preserve"> 																														Für Ballungsräume sind wiederum Vorschriften notwendig, die die Anzahl der Gesundheitsdienstleistenden erhöhen. Dies führt nicht nur zu einer besseren Ressourcenallokation, sondern würde zudem die Monopolmacht schwächen.</t>
    </r>
    <r>
      <rPr>
        <sz val="10"/>
        <color theme="1"/>
        <rFont val="Calibri"/>
        <family val="2"/>
      </rPr>
      <t xml:space="preserve"> </t>
    </r>
    <r>
      <rPr>
        <b/>
        <sz val="10"/>
        <color theme="1"/>
        <rFont val="Calibri"/>
        <family val="2"/>
      </rPr>
      <t>(3 Punkte)</t>
    </r>
  </si>
  <si>
    <r>
      <t xml:space="preserve">1. Die chinesische Regierung stattete benachteiligte Gemeinden weitreichend mit finanziellen Mitteln aus </t>
    </r>
    <r>
      <rPr>
        <b/>
        <sz val="10"/>
        <color theme="1"/>
        <rFont val="Calibri"/>
        <family val="2"/>
      </rPr>
      <t>(3 Punkte)</t>
    </r>
    <r>
      <rPr>
        <sz val="10"/>
        <color theme="1"/>
        <rFont val="Calibri"/>
        <family val="2"/>
      </rPr>
      <t xml:space="preserve">, um den Zugang zur Gesundheitsversorgung zu verbessern. </t>
    </r>
    <r>
      <rPr>
        <b/>
        <sz val="10"/>
        <color theme="1"/>
        <rFont val="Calibri"/>
        <family val="2"/>
      </rPr>
      <t xml:space="preserve">(3 Punkte)	</t>
    </r>
    <r>
      <rPr>
        <sz val="10"/>
        <color theme="1"/>
        <rFont val="Calibri"/>
        <family val="2"/>
      </rPr>
      <t xml:space="preserve">																													2. Es wurden Maßnahmen ergriffen, die die Einrichtungen des Gesundheitswesens gegenüber der Öffentlichkeit stärker in die Pflicht nehmen. </t>
    </r>
    <r>
      <rPr>
        <b/>
        <sz val="10"/>
        <color theme="1"/>
        <rFont val="Calibri"/>
        <family val="2"/>
      </rPr>
      <t>(3 Punkte)</t>
    </r>
    <r>
      <rPr>
        <sz val="10"/>
        <color theme="1"/>
        <rFont val="Calibri"/>
        <family val="2"/>
      </rPr>
      <t xml:space="preserve"> Die wohl bedeutendste dieser Maßnahmen ist das New Cooperative Medical Scheme (NCMS), die größte freiwillige Krankenversicherung auf Bezirksebene. </t>
    </r>
    <r>
      <rPr>
        <b/>
        <sz val="10"/>
        <color theme="1"/>
        <rFont val="Calibri"/>
        <family val="2"/>
      </rPr>
      <t xml:space="preserve">(3 Punkte)	</t>
    </r>
    <r>
      <rPr>
        <sz val="10"/>
        <color theme="1"/>
        <rFont val="Calibri"/>
        <family val="2"/>
      </rPr>
      <t xml:space="preserve">																													3. Das Ministerium für zivile Angelegenheiten wurde beauftragt, eine Sicherheitsnetz für stark verarmte Gebiete aufzubauen. </t>
    </r>
    <r>
      <rPr>
        <b/>
        <sz val="10"/>
        <color theme="1"/>
        <rFont val="Calibri"/>
        <family val="2"/>
      </rPr>
      <t>(3 Punkte)</t>
    </r>
    <r>
      <rPr>
        <sz val="10"/>
        <color theme="1"/>
        <rFont val="Calibri"/>
        <family val="2"/>
      </rPr>
      <t xml:space="preserve"> Der Staat übernimmt häufig für berechtigte Familien die Versicherungsprämien des NCMS und einen Teil der Zuzahlungen. </t>
    </r>
    <r>
      <rPr>
        <b/>
        <sz val="10"/>
        <color theme="1"/>
        <rFont val="Calibri"/>
        <family val="2"/>
      </rPr>
      <t xml:space="preserve">(3 Punkte)	</t>
    </r>
    <r>
      <rPr>
        <sz val="10"/>
        <color theme="1"/>
        <rFont val="Calibri"/>
        <family val="2"/>
      </rPr>
      <t xml:space="preserve">																													4. Ärmere Bezirke erhalten einen vorab festgelegten Geldbetrag </t>
    </r>
    <r>
      <rPr>
        <b/>
        <sz val="10"/>
        <color theme="1"/>
        <rFont val="Calibri"/>
        <family val="2"/>
      </rPr>
      <t>(3 Punkte)</t>
    </r>
    <r>
      <rPr>
        <sz val="10"/>
        <color theme="1"/>
        <rFont val="Calibri"/>
        <family val="2"/>
      </rPr>
      <t xml:space="preserve"> von der Regierung. </t>
    </r>
    <r>
      <rPr>
        <b/>
        <sz val="10"/>
        <color theme="1"/>
        <rFont val="Calibri"/>
        <family val="2"/>
      </rPr>
      <t xml:space="preserve">(3 Punkte)	</t>
    </r>
    <r>
      <rPr>
        <sz val="10"/>
        <color theme="1"/>
        <rFont val="Calibri"/>
        <family val="2"/>
      </rPr>
      <t xml:space="preserve">																													5. Die Zentralregierung vervierfachte ihren finanziellen Beitrag zum chinesischen Äquivalent der Sozialhilfe </t>
    </r>
    <r>
      <rPr>
        <b/>
        <sz val="10"/>
        <color theme="1"/>
        <rFont val="Calibri"/>
        <family val="2"/>
      </rPr>
      <t>(3 Punkte)</t>
    </r>
    <r>
      <rPr>
        <sz val="10"/>
        <color theme="1"/>
        <rFont val="Calibri"/>
        <family val="2"/>
      </rPr>
      <t xml:space="preserve"> von zehn auf vierzig Yuan pro Einwohner. </t>
    </r>
    <r>
      <rPr>
        <b/>
        <sz val="10"/>
        <color theme="1"/>
        <rFont val="Calibri"/>
        <family val="2"/>
      </rPr>
      <t xml:space="preserve">(3 Punkte)		</t>
    </r>
    <r>
      <rPr>
        <sz val="10"/>
        <color theme="1"/>
        <rFont val="Calibri"/>
        <family val="2"/>
      </rPr>
      <t xml:space="preserve">																												(führen Sie drei Antworten an, um die gesamte Punktzahl zu erhalten)
</t>
    </r>
  </si>
  <si>
    <t xml:space="preserve">Beschreiben Sie ein wichtiges Anliegen, das Bloom et al. (2008) in Bezug auf das indische Krankenversicherungssystem beschreiben. </t>
  </si>
  <si>
    <r>
      <rPr>
        <sz val="10"/>
        <color rgb="FF000000"/>
        <rFont val="Calibri"/>
        <family val="2"/>
      </rPr>
      <t xml:space="preserve">1. Senkung der Produktionskosten </t>
    </r>
    <r>
      <rPr>
        <b/>
        <sz val="10"/>
        <color rgb="FF000000"/>
        <rFont val="Calibri"/>
        <family val="2"/>
      </rPr>
      <t>(3 Punkte)</t>
    </r>
    <r>
      <rPr>
        <sz val="10"/>
        <color rgb="FF000000"/>
        <rFont val="Calibri"/>
        <family val="2"/>
      </rPr>
      <t xml:space="preserve">: Kann ein Unternehmen zu günstigeren Kosten als die Konkurrenz produzieren, kann es höhere Gewinne erwirtschaften. Diese Gewinnzuwächse lassen sich auf zwei Strategien zurückführen:  
(a) Bei geringeren Produktionskosten als die der Konkurrenz wird dieselbe Menge des Produkts (Absatz) hergestellt </t>
    </r>
    <r>
      <rPr>
        <b/>
        <sz val="10"/>
        <color rgb="FF000000"/>
        <rFont val="Calibri"/>
        <family val="2"/>
      </rPr>
      <t>(3 Punkte)</t>
    </r>
    <r>
      <rPr>
        <sz val="10"/>
        <color rgb="FF000000"/>
        <rFont val="Calibri"/>
        <family val="2"/>
      </rPr>
      <t xml:space="preserve">; oder (b) Der Absatz wird gesteigert, indem der Marktpreis des Produkts gesenkt wird. Mit dieser Strategie kann ein Unternehmen zum Marktführer avancieren. Bekannte Strategien zur Senkung der Produktionskosten sind unter anderem die Massenproduktion und der Einsatz neuer Technologien </t>
    </r>
    <r>
      <rPr>
        <b/>
        <sz val="10"/>
        <color rgb="FF000000"/>
        <rFont val="Calibri"/>
        <family val="2"/>
      </rPr>
      <t>(3 Punkte)</t>
    </r>
    <r>
      <rPr>
        <sz val="10"/>
        <color rgb="FF000000"/>
        <rFont val="Calibri"/>
        <family val="2"/>
      </rPr>
      <t xml:space="preserve">. 						2. Produktdiversifikation am Markt </t>
    </r>
    <r>
      <rPr>
        <b/>
        <sz val="10"/>
        <color rgb="FF000000"/>
        <rFont val="Calibri"/>
        <family val="2"/>
      </rPr>
      <t>(3 Punkte)</t>
    </r>
    <r>
      <rPr>
        <sz val="10"/>
        <color rgb="FF000000"/>
        <rFont val="Calibri"/>
        <family val="2"/>
      </rPr>
      <t xml:space="preserve">: Um sich von der Konkurrenz abzuheben, hat ein Unternehmen außerdem die Möglichkeit, ein Produkt mit Alleinstellungsmerkmalen herzustellen. Dadurch kann es den Preis selbst bestimmen. Es kann einen höheren Preis als die Konkurrenz ansetzen, aber dieselbe Menge verkaufen </t>
    </r>
    <r>
      <rPr>
        <b/>
        <sz val="10"/>
        <color rgb="FF000000"/>
        <rFont val="Calibri"/>
        <family val="2"/>
      </rPr>
      <t>(3 Punkte)</t>
    </r>
    <r>
      <rPr>
        <sz val="10"/>
        <color rgb="FF000000"/>
        <rFont val="Calibri"/>
        <family val="2"/>
      </rPr>
      <t xml:space="preserve"> oder einen ähnlichen Preis verlangen und dank der Alleinstellungsmerkmale trotzdem einen höheren Absatz als der Mitbewerb erzielen. Der Gewinn wird in jedem Fall gesteigert. </t>
    </r>
    <r>
      <rPr>
        <b/>
        <sz val="10"/>
        <color rgb="FF000000"/>
        <rFont val="Calibri"/>
        <family val="2"/>
      </rPr>
      <t>(3 Punkte)</t>
    </r>
  </si>
  <si>
    <r>
      <rPr>
        <b/>
        <sz val="10"/>
        <color theme="1"/>
        <rFont val="Calibri"/>
        <family val="2"/>
        <scheme val="minor"/>
      </rPr>
      <t>Je länger ein Wettbewerbsvorteil</t>
    </r>
    <r>
      <rPr>
        <sz val="10"/>
        <color theme="1"/>
        <rFont val="Calibri"/>
        <family val="2"/>
        <scheme val="minor"/>
      </rPr>
      <t xml:space="preserve"> besteht, </t>
    </r>
    <r>
      <rPr>
        <b/>
        <sz val="10"/>
        <color theme="1"/>
        <rFont val="Calibri"/>
        <family val="2"/>
        <scheme val="minor"/>
      </rPr>
      <t>desto länger</t>
    </r>
    <r>
      <rPr>
        <sz val="10"/>
        <color theme="1"/>
        <rFont val="Calibri"/>
        <family val="2"/>
        <scheme val="minor"/>
      </rPr>
      <t xml:space="preserve"> kann ein Unternehmen daraus </t>
    </r>
    <r>
      <rPr>
        <b/>
        <sz val="10"/>
        <color theme="1"/>
        <rFont val="Calibri"/>
        <family val="2"/>
        <scheme val="minor"/>
      </rPr>
      <t>Gewinne erzielen</t>
    </r>
    <r>
      <rPr>
        <sz val="10"/>
        <color theme="1"/>
        <rFont val="Calibri"/>
        <family val="2"/>
        <scheme val="minor"/>
      </rPr>
      <t xml:space="preserve">. </t>
    </r>
    <r>
      <rPr>
        <b/>
        <sz val="10"/>
        <color theme="1"/>
        <rFont val="Calibri"/>
        <family val="2"/>
        <scheme val="minor"/>
      </rPr>
      <t>(3 Punkte)</t>
    </r>
    <r>
      <rPr>
        <sz val="10"/>
        <color theme="1"/>
        <rFont val="Calibri"/>
        <family val="2"/>
        <scheme val="minor"/>
      </rPr>
      <t xml:space="preserve"> Hat ein Unternehmen erstmal einen Wettbewerbsvorsprung gewonnen, kann es </t>
    </r>
    <r>
      <rPr>
        <b/>
        <sz val="10"/>
        <color theme="1"/>
        <rFont val="Calibri"/>
        <family val="2"/>
        <scheme val="minor"/>
      </rPr>
      <t>Einfluss auf die Zeit nehmen, die die Konkurrenz für die Erarbeitung eines eigenen Wettbewerbsvorteil benötigt.</t>
    </r>
    <r>
      <rPr>
        <sz val="10"/>
        <color theme="1"/>
        <rFont val="Calibri"/>
        <family val="2"/>
        <scheme val="minor"/>
      </rPr>
      <t xml:space="preserve"> Das vorrangige Ziel hier ist, den Wettbewerbsvorsprung zu behaupten. </t>
    </r>
    <r>
      <rPr>
        <b/>
        <sz val="10"/>
        <color theme="1"/>
        <rFont val="Calibri"/>
        <family val="2"/>
        <scheme val="minor"/>
      </rPr>
      <t>(3 Punkte)</t>
    </r>
  </si>
  <si>
    <r>
      <t xml:space="preserve">Zu einem Trittbrettfahrerverhalten kann es kommen, wenn eine Gruppe reicher Menschen wirtschaftlich schwache Menschen unterstützt, während eine Person der reichen Gruppe (Beobachter) erst einmal abwartet und beobachtet, wie sich die Situation entwickelt </t>
    </r>
    <r>
      <rPr>
        <b/>
        <sz val="10"/>
        <color theme="1"/>
        <rFont val="Calibri"/>
        <family val="2"/>
        <scheme val="minor"/>
      </rPr>
      <t>(2 Punkte)</t>
    </r>
    <r>
      <rPr>
        <sz val="10"/>
        <color theme="1"/>
        <rFont val="Calibri"/>
        <family val="2"/>
        <scheme val="minor"/>
      </rPr>
      <t xml:space="preserve">. Wenn viele der reichen Personen einen erheblichen Beitrag leisten, wäre der Grenznutzen, der durch den Beitrag einer zusätzlichen Person (Beobachter) entsteht verschwindend gering. </t>
    </r>
    <r>
      <rPr>
        <b/>
        <sz val="10"/>
        <color theme="1"/>
        <rFont val="Calibri"/>
        <family val="2"/>
        <scheme val="minor"/>
      </rPr>
      <t>(2 Punkte)</t>
    </r>
    <r>
      <rPr>
        <sz val="10"/>
        <color theme="1"/>
        <rFont val="Calibri"/>
        <family val="2"/>
        <scheme val="minor"/>
      </rPr>
      <t xml:space="preserve"> Würde sich der Beobachter letztendlich dazu entscheiden, überhaupt keinen Beitrag zu leisten, würde er zu einem Trittbrettfahrer werden. </t>
    </r>
    <r>
      <rPr>
        <b/>
        <sz val="10"/>
        <color theme="1"/>
        <rFont val="Calibri"/>
        <family val="2"/>
        <scheme val="minor"/>
      </rPr>
      <t>(2 Punkte)</t>
    </r>
  </si>
  <si>
    <r>
      <t>Der extrawelfaristische Ansatz umfasst mehr als die traditionelle Wohlfahrt: Er schließt das individuelle Wohlbefinden nicht aus, das aufgrund sozialstaatlicher Entscheidungen entsteht (3 Punkte), sondern ergänzt dieses mit weiteren Aspekten der Individuen (unter anderem die Qualität von Beziehungen zwischen Individuen, Gruppen und Gesellschaftsschichten).</t>
    </r>
    <r>
      <rPr>
        <sz val="10"/>
        <color theme="1"/>
        <rFont val="Calibri"/>
        <family val="2"/>
        <scheme val="minor"/>
      </rPr>
      <t xml:space="preserve"> </t>
    </r>
    <r>
      <rPr>
        <b/>
        <sz val="10"/>
        <color theme="1"/>
        <rFont val="Calibri"/>
        <family val="2"/>
        <scheme val="minor"/>
      </rPr>
      <t>(3 Punkte)</t>
    </r>
  </si>
  <si>
    <t>Beschreiben Sie in eigenen Worten (maximal fünf Zeilen), wie sich das Konzept des Welfarimus (Wohlfahrtstheorie) vom extrawelfaristischen Ansatz unterscheidet.</t>
  </si>
  <si>
    <r>
      <t xml:space="preserve">Ungleichbehandlung beschreibt einen Umstand, demgemäß ein Gut nicht zu gleichen Teilen unter den Anspruchsberechtigten aufgeteilt wird. </t>
    </r>
    <r>
      <rPr>
        <b/>
        <sz val="10"/>
        <color theme="1"/>
        <rFont val="Calibri"/>
        <family val="2"/>
        <scheme val="minor"/>
      </rPr>
      <t>(3 Punkte)</t>
    </r>
    <r>
      <rPr>
        <sz val="10"/>
        <color theme="1"/>
        <rFont val="Calibri"/>
        <family val="2"/>
        <scheme val="minor"/>
      </rPr>
      <t xml:space="preserve"> </t>
    </r>
    <r>
      <rPr>
        <sz val="10"/>
        <color theme="1"/>
        <rFont val="Calibri"/>
        <family val="2"/>
        <scheme val="minor"/>
      </rPr>
      <t xml:space="preserve">Die in der Gesundheitsversorgung immanente Ungleichbehandlung </t>
    </r>
    <r>
      <rPr>
        <b/>
        <sz val="10"/>
        <color theme="1"/>
        <rFont val="Calibri"/>
        <family val="2"/>
        <scheme val="minor"/>
      </rPr>
      <t>(1,5 Punkte)</t>
    </r>
    <r>
      <rPr>
        <sz val="10"/>
        <color theme="1"/>
        <rFont val="Calibri"/>
        <family val="2"/>
        <scheme val="minor"/>
      </rPr>
      <t xml:space="preserve"> und die den Zugang zur Gesundheitsversorgung betreffende Ungleichbehandlung </t>
    </r>
    <r>
      <rPr>
        <b/>
        <sz val="10"/>
        <color theme="1"/>
        <rFont val="Calibri"/>
        <family val="2"/>
        <scheme val="minor"/>
      </rPr>
      <t>(1,5 Punkte)</t>
    </r>
    <r>
      <rPr>
        <sz val="10"/>
        <color theme="1"/>
        <rFont val="Calibri"/>
        <family val="2"/>
        <scheme val="minor"/>
      </rPr>
      <t xml:space="preserve"> sind zwei Arten der Ungleichbehandlung, die im Gesundheitswesen eine Rolle spielen.</t>
    </r>
  </si>
  <si>
    <r>
      <t xml:space="preserve">Nennen Sie sechs Kategorien, in die Whitehead (1992) die Bestimmungsgrößen für die Ungleichbehandlung in der Gesundheitsversorgung unterteilt hat. Welche dieser Kategorien werden im Gesundheitswesen üblicherweise </t>
    </r>
    <r>
      <rPr>
        <b/>
        <sz val="10"/>
        <color theme="1"/>
        <rFont val="Calibri"/>
        <family val="2"/>
        <scheme val="minor"/>
      </rPr>
      <t>nicht</t>
    </r>
    <r>
      <rPr>
        <sz val="10"/>
        <color theme="1"/>
        <rFont val="Calibri"/>
        <family val="2"/>
        <scheme val="minor"/>
      </rPr>
      <t xml:space="preserve"> als Ungerechtigkeit eingestuft?</t>
    </r>
  </si>
  <si>
    <r>
      <t xml:space="preserve">Der Utilitarismus ist im Wesentlichen eine Moraltheorie, die besagt, dass Handlungen richtig sind, solange sie das Glück der Gesellschaft vermehren. Dieses Glück ist wiederum die Summe des Glücks der einzelnen Individuen. Der englische Philosoph Jeremy Bentham bezog sich im späten 18. Jahrhundert auf den Utilitarismus und beschrieb den Begriff als „größtmögliches Glück der größtmöglichen Zahl“ </t>
    </r>
    <r>
      <rPr>
        <b/>
        <sz val="10"/>
        <color theme="1"/>
        <rFont val="Calibri"/>
        <family val="2"/>
      </rPr>
      <t>(3 Punkte)</t>
    </r>
    <r>
      <rPr>
        <sz val="10"/>
        <color theme="1"/>
        <rFont val="Calibri"/>
        <family val="2"/>
      </rPr>
      <t xml:space="preserve">. 
Vertreter:innen des Utilitarismus sind der Meinung, dass die soziale Wohlfahrt ihr Optimum erreicht, wenn alle Mitglieder einer Gesellschaft in ihrer Summe das höchste Glück (kollektiver Nutzen) erreichen. Die Summe des Nutzens wird beim klassischen Utilitarismus nicht berücksichtigt. Dadurch entsteht eine Situation, in der eine geringe Zunahme der Gesamtsumme des Nutzens in einer Gesellschaft positiv zu bewerten wäre, selbst wenn anderen Personen dadurch ein Nachteil entstünde. </t>
    </r>
    <r>
      <rPr>
        <b/>
        <sz val="10"/>
        <color theme="1"/>
        <rFont val="Calibri"/>
        <family val="2"/>
      </rPr>
      <t>(3 Punkte)</t>
    </r>
    <r>
      <rPr>
        <sz val="10"/>
        <color theme="1"/>
        <rFont val="Calibri"/>
        <family val="2"/>
      </rPr>
      <t xml:space="preserve">. 
John Stuart Mill (1806- 1873) entwickelte die Theorie von Bentham weiter. Er bezog die verschiedenen Ebenen von Lust und Schmerz in seine Erwägungen ein und maß neben dem kollektiven Glück ebenso dem Glück des Individuums einen Wert bei. </t>
    </r>
    <r>
      <rPr>
        <b/>
        <sz val="10"/>
        <color theme="1"/>
        <rFont val="Calibri"/>
        <family val="2"/>
      </rPr>
      <t>(3 Punkte)</t>
    </r>
    <r>
      <rPr>
        <sz val="10"/>
        <color theme="1"/>
        <rFont val="Calibri"/>
        <family val="2"/>
      </rPr>
      <t xml:space="preserve"> Dabei gilt es zu berücksichtigen, dass die utilitaristische Anschauung immer noch auf der subjektiven Beurteilung des eigenen Nutzens beruht. </t>
    </r>
    <r>
      <rPr>
        <b/>
        <sz val="10"/>
        <color theme="1"/>
        <rFont val="Calibri"/>
        <family val="2"/>
      </rPr>
      <t xml:space="preserve">(3 Punkte) 	</t>
    </r>
    <r>
      <rPr>
        <sz val="10"/>
        <color theme="1"/>
        <rFont val="Calibri"/>
        <family val="2"/>
      </rPr>
      <t xml:space="preserve">																												Bezogen auf die Gesundheitsversorgung ist der optimale Gesundheitszustand eine abgeänderte Form des Utilitarismus </t>
    </r>
    <r>
      <rPr>
        <b/>
        <sz val="10"/>
        <color theme="1"/>
        <rFont val="Calibri"/>
        <family val="2"/>
      </rPr>
      <t>(3 Punkte)</t>
    </r>
    <r>
      <rPr>
        <sz val="10"/>
        <color theme="1"/>
        <rFont val="Calibri"/>
        <family val="2"/>
      </rPr>
      <t xml:space="preserve">. Anders als bei der ursprünglichen Theorie, bei der die Nutzenmaximierung (das höchste Glück) im Vordergrund steht, liegt der Schwerpunkt in der Gesundheitsversorgung auf der Optimierung der Gesundheit. Dank der vielen akzeptierten Methoden, die heute zur Verfügung stehen, scheint es einfacher, den Gesundheitszustand zu bemessen als das vage Konzept des Nutzens. </t>
    </r>
    <r>
      <rPr>
        <b/>
        <sz val="10"/>
        <color theme="1"/>
        <rFont val="Calibri"/>
        <family val="2"/>
      </rPr>
      <t>(3 Punkte)</t>
    </r>
  </si>
  <si>
    <t xml:space="preserve">Was kann laut van der Vossen (2019) auf einer Skala dargestellt werden, die das gesamte liberale Spektrum von rechts nach links abbildet? Wie sieht das bei einer Bewegung von rechts nach links auf der liberalen Skala aus? </t>
  </si>
  <si>
    <t>Erörtern Sie, wie Mediziner:innen aus wirtschaftlicher Sicht medizinische Leistungen bereitstellen. 
Durch welches Maximierungsprinzip kann das Handeln von Mediziner:innen motiviert sein? 
Nennen Sie zwei mögliche Grundannahmen, die erklären, wie die Produktionsmenge und Qualität von Gesundheitsleistungen zur Modellierung herangezogen werden können.</t>
  </si>
  <si>
    <t>Erläutern Sie jeweils drei Vor- und Nachteile, die ein Gehalt als Vergütungsmodell für Mediziner:innen mit sich bringt.</t>
  </si>
  <si>
    <t>Warum kommen in den meisten Ländern im Bereich der Primärversorgung gemischte Vergütungsmodelle zur Anwendung? Beschreiben Sie drei häufig angewandte Modellkombinationen.</t>
  </si>
  <si>
    <r>
      <rPr>
        <sz val="10"/>
        <color rgb="FF000000"/>
        <rFont val="Calibri"/>
        <family val="2"/>
      </rPr>
      <t xml:space="preserve">Jedes Vergütungsmodell weist Vor- und Nachteile auf. Abhängig von den jeweiligen Rahmenbedingungen entwickelt jedes Land ein geeignetes Vergütungsmodell für Mediziner:innen der Primärversorgung. </t>
    </r>
    <r>
      <rPr>
        <b/>
        <sz val="10"/>
        <color rgb="FF000000"/>
        <rFont val="Calibri"/>
        <family val="2"/>
      </rPr>
      <t>(3 Punkte)</t>
    </r>
    <r>
      <rPr>
        <sz val="10"/>
        <color rgb="FF000000"/>
        <rFont val="Calibri"/>
        <family val="2"/>
      </rPr>
      <t xml:space="preserve"> Um die Vorteile der einzelnen Modelle besser zu nutzen und die Nachteile zu minimieren </t>
    </r>
    <r>
      <rPr>
        <b/>
        <sz val="10"/>
        <color rgb="FF000000"/>
        <rFont val="Calibri"/>
        <family val="2"/>
      </rPr>
      <t>(3 Punkte)</t>
    </r>
    <r>
      <rPr>
        <sz val="10"/>
        <color rgb="FF000000"/>
        <rFont val="Calibri"/>
        <family val="2"/>
      </rPr>
      <t xml:space="preserve">, kommen in den meisten Ländern gemischte Vergütungsmodelle mit mindestens zwei verschiedenen Modellen zur Anwendung. </t>
    </r>
    <r>
      <rPr>
        <b/>
        <sz val="10"/>
        <color rgb="FF000000"/>
        <rFont val="Calibri"/>
        <family val="2"/>
      </rPr>
      <t xml:space="preserve">(3 Punkte) </t>
    </r>
    <r>
      <rPr>
        <sz val="10"/>
        <color rgb="FF000000"/>
        <rFont val="Calibri"/>
        <family val="2"/>
      </rPr>
      <t xml:space="preserve">																														Drei häufig angewandte Modellkombinationen sind:</t>
    </r>
    <r>
      <rPr>
        <b/>
        <sz val="10"/>
        <color rgb="FF000000"/>
        <rFont val="Calibri"/>
        <family val="2"/>
      </rPr>
      <t xml:space="preserve">
</t>
    </r>
    <r>
      <rPr>
        <sz val="10"/>
        <color rgb="FF000000"/>
        <rFont val="Calibri"/>
        <family val="2"/>
      </rPr>
      <t xml:space="preserve">1. Durch gemeinsame Anwendung der Einzelleistungsvergütung und Kopfpauschale erhalten die Mediziner:innen einen kleinen Betrag für die Anzahl der Patient:innen und werden trotzdem gemäß der einzelnen Leistungen entlohnt </t>
    </r>
    <r>
      <rPr>
        <b/>
        <sz val="10"/>
        <color rgb="FF000000"/>
        <rFont val="Calibri"/>
        <family val="2"/>
      </rPr>
      <t>(3 Punkte)</t>
    </r>
    <r>
      <rPr>
        <sz val="10"/>
        <color rgb="FF000000"/>
        <rFont val="Calibri"/>
        <family val="2"/>
      </rPr>
      <t xml:space="preserve">;			2. Das Kopfpauschalensystem kann teilweise auch durch die Einzelleistungsvergütung ergänzt werden, indem Mediziner:innen für vorab festgelegte Leistungen bezahlt werden und Einzelleistungen, die nicht registriert wurden, in Rechnung gestellt werden können </t>
    </r>
    <r>
      <rPr>
        <b/>
        <sz val="10"/>
        <color rgb="FF000000"/>
        <rFont val="Calibri"/>
        <family val="2"/>
      </rPr>
      <t>(3 Punkte)</t>
    </r>
    <r>
      <rPr>
        <sz val="10"/>
        <color rgb="FF000000"/>
        <rFont val="Calibri"/>
        <family val="2"/>
      </rPr>
      <t xml:space="preserve">; und 									3. Das gehaltsbasierte Vergütungssystem kann mit der Einzelleistungsvergütung kombiniert werden. Folglich erhalten die Mediziner:innen ein fixes Gehalt und können ein zusätzliches Einkommen erwirtschaften, indem sie einen bestimmten Prozentsatz der in Rechnung gestellten Leistungen erhalten. </t>
    </r>
    <r>
      <rPr>
        <b/>
        <sz val="10"/>
        <color rgb="FF000000"/>
        <rFont val="Calibri"/>
        <family val="2"/>
      </rPr>
      <t>(3 Punkte)</t>
    </r>
  </si>
  <si>
    <r>
      <t xml:space="preserve">Der Begriff Krankenhaus wird in der Regel als soziale und medizinische Einrichtung definiert </t>
    </r>
    <r>
      <rPr>
        <b/>
        <sz val="10"/>
        <color theme="1"/>
        <rFont val="Calibri"/>
        <family val="2"/>
        <scheme val="minor"/>
      </rPr>
      <t>(3 Punkte)</t>
    </r>
    <r>
      <rPr>
        <sz val="10"/>
        <color theme="1"/>
        <rFont val="Calibri"/>
        <family val="2"/>
        <scheme val="minor"/>
      </rPr>
      <t xml:space="preserve">, die für Bedürftige Gesundheitsdienstleistungen anbietet (sowohl vorbeugende Maßnahmen als auch kurative Medizin) und eine Ausbildungsstätte für Gesundheitsdienstleistende und Forschende auf dem Gebiet der Biosoziologie darstellt. </t>
    </r>
    <r>
      <rPr>
        <b/>
        <sz val="10"/>
        <color theme="1"/>
        <rFont val="Calibri"/>
        <family val="2"/>
        <scheme val="minor"/>
      </rPr>
      <t>(3 Punkte)</t>
    </r>
  </si>
  <si>
    <t>Bitte beschreiben Sie das Globalbudget als Vergütungsmodell für Krankenhäuser. Erörtern Sie jeweils zwei Vor- und Nachteile dieses Modells und zeigen Sie einen möglichen Lösungsweg auf, um einen dieser Nachteile zu vermeiden.</t>
  </si>
  <si>
    <t>Erklären Sie anhand der Abbildung unten das Konzept der gewonnenen QALY bei der Einführung einer neuen Gesundheitsmaßnahme.</t>
  </si>
  <si>
    <t>Auf welche Kosten bezieht sich die Kostenkategorie „Kosten im Bereich des offiziellen Gesundheitswesens“, wie sie von der zweite Diskussionsrunde über die Kosteneffektivität im Gesundheitswesen und der Medizin (Washington Panel) definiert wurde? Erklären Sie diese Kostenkategorie anhand eines Beispiels.
Beschreiben Sie zwei Modelle, mit denen sich die Kosten des offiziellen Gesundheitswesen erfassen lassen.</t>
  </si>
  <si>
    <t>Beschreiben Sie den Zusammenhang zwischen den Variablen „Therapieergebnis“ und „Versicherungsschutz“. Mit welchem Modell kann dieser Zusammenhang abgebildet werden?</t>
  </si>
  <si>
    <t>Erörtern Sie, welche Modelle am besten für eine Zielvariable geeignet sind, die mehrere Antwortmöglichkeiten zulässt.</t>
  </si>
  <si>
    <r>
      <t xml:space="preserve">Mithilfe der Oregon Health Study sollten gesundheitspolitische Optionen ausgelotet werden </t>
    </r>
    <r>
      <rPr>
        <b/>
        <sz val="10"/>
        <color rgb="FF000000"/>
        <rFont val="Calibri"/>
        <family val="2"/>
      </rPr>
      <t>(3 Punkte)</t>
    </r>
    <r>
      <rPr>
        <sz val="10"/>
        <color rgb="FF000000"/>
        <rFont val="Calibri"/>
        <family val="2"/>
      </rPr>
      <t>.</t>
    </r>
    <r>
      <rPr>
        <sz val="10"/>
        <color rgb="FF000000"/>
        <rFont val="Calibri"/>
        <family val="2"/>
      </rPr>
      <t xml:space="preserve"> </t>
    </r>
    <r>
      <rPr>
        <sz val="10"/>
        <color rgb="FF000000"/>
        <rFont val="Calibri"/>
        <family val="2"/>
      </rPr>
      <t>Gegenstand der Untersuchung war die Ausweitung der gesetzlichen Krankenversicherung.</t>
    </r>
    <r>
      <rPr>
        <sz val="10"/>
        <color rgb="FF000000"/>
        <rFont val="Calibri"/>
        <family val="2"/>
      </rPr>
      <t xml:space="preserve"> </t>
    </r>
    <r>
      <rPr>
        <b/>
        <sz val="10"/>
        <color rgb="FF000000"/>
        <rFont val="Calibri"/>
        <family val="2"/>
      </rPr>
      <t>(3 Punkte)</t>
    </r>
    <r>
      <rPr>
        <sz val="10"/>
        <color rgb="FF000000"/>
        <rFont val="Calibri"/>
        <family val="2"/>
      </rPr>
      <t>.</t>
    </r>
    <r>
      <rPr>
        <sz val="10"/>
        <color rgb="FF000000"/>
        <rFont val="Calibri"/>
        <family val="2"/>
      </rPr>
      <t xml:space="preserve"> </t>
    </r>
    <r>
      <rPr>
        <sz val="10"/>
        <color rgb="FF000000"/>
        <rFont val="Calibri"/>
        <family val="2"/>
      </rPr>
      <t xml:space="preserve">Für die Studie wurden einkommensschwache Personen per Zufallsgenerator ausgewählt </t>
    </r>
    <r>
      <rPr>
        <b/>
        <sz val="10"/>
        <color rgb="FF000000"/>
        <rFont val="Calibri"/>
        <family val="2"/>
      </rPr>
      <t>(3 Punkte)</t>
    </r>
    <r>
      <rPr>
        <sz val="10"/>
        <color rgb="FF000000"/>
        <rFont val="Calibri"/>
        <family val="2"/>
      </rPr>
      <t xml:space="preserve">.																									Dadurch traten die für dieses Studiendesign möglicherweise relevanten ethischen Probleme in den Hintergrund </t>
    </r>
    <r>
      <rPr>
        <b/>
        <sz val="10"/>
        <color rgb="FF000000"/>
        <rFont val="Calibri"/>
        <family val="2"/>
      </rPr>
      <t>(3 Punkte)</t>
    </r>
    <r>
      <rPr>
        <sz val="10"/>
        <color rgb="FF000000"/>
        <rFont val="Calibri"/>
        <family val="2"/>
      </rPr>
      <t>.</t>
    </r>
    <r>
      <rPr>
        <sz val="10"/>
        <color rgb="FF000000"/>
        <rFont val="Calibri"/>
        <family val="2"/>
      </rPr>
      <t xml:space="preserve"> 
</t>
    </r>
    <r>
      <rPr>
        <sz val="10"/>
        <color rgb="FF000000"/>
        <rFont val="Calibri"/>
        <family val="2"/>
      </rPr>
      <t xml:space="preserve">Zu den relevanten Variablen der Studie zählten der Gesundheitszustand/das Wohlbefinden </t>
    </r>
    <r>
      <rPr>
        <b/>
        <sz val="10"/>
        <color rgb="FF000000"/>
        <rFont val="Calibri"/>
        <family val="2"/>
      </rPr>
      <t>(2 Punkte)</t>
    </r>
    <r>
      <rPr>
        <sz val="10"/>
        <color rgb="FF000000"/>
        <rFont val="Calibri"/>
        <family val="2"/>
      </rPr>
      <t xml:space="preserve">, die Inanspruchnahme von Gesundheitsdiensten </t>
    </r>
    <r>
      <rPr>
        <b/>
        <sz val="10"/>
        <color rgb="FF000000"/>
        <rFont val="Calibri"/>
        <family val="2"/>
      </rPr>
      <t>(2 Punkte)</t>
    </r>
    <r>
      <rPr>
        <sz val="10"/>
        <color rgb="FF000000"/>
        <rFont val="Calibri"/>
        <family val="2"/>
      </rPr>
      <t xml:space="preserve"> und die finanzielle Belastung/gesundheitsbezogene Ausgaben der Haushalte </t>
    </r>
    <r>
      <rPr>
        <b/>
        <sz val="10"/>
        <color rgb="FF000000"/>
        <rFont val="Calibri"/>
        <family val="2"/>
      </rPr>
      <t>(2 Punkte)</t>
    </r>
    <r>
      <rPr>
        <sz val="10"/>
        <color rgb="FF000000"/>
        <rFont val="Calibri"/>
        <family val="2"/>
      </rPr>
      <t>.</t>
    </r>
  </si>
  <si>
    <t>eine Inputfaktorkombination ausgewählt wird, die den Punkten unten links auf der Isoquante entspricht.</t>
  </si>
  <si>
    <t>Welche der folgenden Maßnahmen im Rahmen der Gesundheitsreformen bezieht sich auf die die Präferenz für bedarfsorientierte Vereinbarungen anstatt von Budgethilfe?</t>
  </si>
  <si>
    <t>Eine Regierung stattet die begünstigten Gemeinden weitreichend mit finanziellen Mitteln aus, um den Zugang zur Gesundheitsversorgung zu verbessern.</t>
  </si>
  <si>
    <t>Die Pareto-Effizienz wird erreicht, wenn …</t>
  </si>
  <si>
    <t>Es nicht möglich ist, den Nutzen für ein Individuum zu steigern, ohne den Nutzen eines anderes Individuums zu schmälern.</t>
  </si>
  <si>
    <t>Es möglich ist, den Nutzen für ein Individuum zu steigern, ohne den Nutzen eines anderen Individuums zu schmälern.</t>
  </si>
  <si>
    <t>Es möglich ist, einem Individuum zu schaden, indem der Nutzen eines anderen Individuums geschmälert wird.</t>
  </si>
  <si>
    <t>Es möglich ist, dass ein Individuum profitiert, indem der Nutzen eines anderes Individuums gesteigert wird.</t>
  </si>
  <si>
    <r>
      <t xml:space="preserve">1. Die Leistungsfähigkeit der verfügbaren Arbeitskräfte steigern, indem die geografische Verteilung des Personals stärker berücksichtigt wird;						   	2. Wann immer es möglich ist, Arbeitskräfte einsetzen, die über mehrere Qualifikationen verfügen;																							 	3. Sicherstellen, dass die Begabungen der Arbeitskräfte so gut wie möglich ihrem Tätigkeitsbereich entsprechen																						</t>
    </r>
    <r>
      <rPr>
        <b/>
        <sz val="10"/>
        <color theme="1"/>
        <rFont val="Calibri"/>
        <family val="2"/>
        <scheme val="minor"/>
      </rPr>
      <t>(2 Punkte für jede Antwort)</t>
    </r>
  </si>
  <si>
    <r>
      <t xml:space="preserve">Technische Effizienz bedeutet, dass eine Inputfaktorkombination ausgewählt wird, die den Punkten auf der Isoquante entspricht. Das bedeutet, es werden keine Inputfaktoren verschwendet. </t>
    </r>
    <r>
      <rPr>
        <b/>
        <sz val="10"/>
        <color rgb="FF000000"/>
        <rFont val="Calibri"/>
        <family val="2"/>
      </rPr>
      <t>(3 Punkte)</t>
    </r>
    <r>
      <rPr>
        <sz val="10"/>
        <color rgb="FF000000"/>
        <rFont val="Calibri"/>
        <family val="2"/>
      </rPr>
      <t xml:space="preserve"> Alle Faktorkombinationen können durch eine Isoquantenkurve dargestellt werden </t>
    </r>
    <r>
      <rPr>
        <b/>
        <sz val="10"/>
        <color rgb="FF000000"/>
        <rFont val="Calibri"/>
        <family val="2"/>
      </rPr>
      <t>(2 Punkte)</t>
    </r>
    <r>
      <rPr>
        <sz val="10"/>
        <color rgb="FF000000"/>
        <rFont val="Calibri"/>
        <family val="2"/>
      </rPr>
      <t xml:space="preserve">; die Isoquante bezeichnet eine Kurve, die anhand von Punkten verläuft. An diesen Punkten wird bei Änderung der Menge von zwei oder mehreren Inputfaktoren der gleiche Output erzeugt. </t>
    </r>
    <r>
      <rPr>
        <b/>
        <sz val="10"/>
        <color rgb="FF000000"/>
        <rFont val="Calibri"/>
        <family val="2"/>
      </rPr>
      <t>(2 Punkte)</t>
    </r>
    <r>
      <rPr>
        <sz val="10"/>
        <color rgb="FF000000"/>
        <rFont val="Calibri"/>
        <family val="2"/>
      </rPr>
      <t xml:space="preserve"> 																														Das Ziel der ökonomischen Effizienz ist es, die Produktionsmenge (und -qualität) einer Leistung so kostengünstig wie möglich bereitzustellen. </t>
    </r>
    <r>
      <rPr>
        <b/>
        <sz val="10"/>
        <color rgb="FF000000"/>
        <rFont val="Calibri"/>
        <family val="2"/>
      </rPr>
      <t>(3 Punkte)</t>
    </r>
    <r>
      <rPr>
        <sz val="10"/>
        <color rgb="FF000000"/>
        <rFont val="Calibri"/>
        <family val="2"/>
      </rPr>
      <t xml:space="preserve"> Neben der technischen Effizienz der Produktion ist es wichtig, die Produktionskosten einer Leistung zu senken. </t>
    </r>
    <r>
      <rPr>
        <b/>
        <sz val="10"/>
        <color rgb="FF000000"/>
        <rFont val="Calibri"/>
        <family val="2"/>
      </rPr>
      <t>(2 Punkte)</t>
    </r>
    <r>
      <rPr>
        <sz val="10"/>
        <color rgb="FF000000"/>
        <rFont val="Calibri"/>
        <family val="2"/>
      </rPr>
      <t xml:space="preserve"> Dies kann mithilfe der Isokostengerade dargestellt werden. Die auf der Linie abgebildeten Punkte zeigen die Faktormengenkombinationen an, die zu gleich hohen Kosten führen. </t>
    </r>
    <r>
      <rPr>
        <b/>
        <sz val="10"/>
        <color rgb="FF000000"/>
        <rFont val="Calibri"/>
        <family val="2"/>
      </rPr>
      <t>(3 Punkte)</t>
    </r>
    <r>
      <rPr>
        <sz val="10"/>
        <color rgb="FF000000"/>
        <rFont val="Calibri"/>
        <family val="2"/>
      </rPr>
      <t xml:space="preserve"> Die ökonomische Effizienz zeigt sich am Schnittpunkt von Isoquante und der entsprechenden Isokostengerade. An diesem Punkt wird die Produktionsmenge einer Leistung so kostengünstig wie möglich bereitgestellt. </t>
    </r>
    <r>
      <rPr>
        <b/>
        <sz val="10"/>
        <color rgb="FF000000"/>
        <rFont val="Calibri"/>
        <family val="2"/>
      </rPr>
      <t>(3 Punkte)</t>
    </r>
  </si>
  <si>
    <t>Pls indicate how many ways should e explained</t>
  </si>
  <si>
    <r>
      <t xml:space="preserve">1. Individuen maximieren ihr Wohlergehen, indem sie die bevorzugte Option wählen </t>
    </r>
    <r>
      <rPr>
        <b/>
        <sz val="10"/>
        <color rgb="FF000000"/>
        <rFont val="Calibri"/>
        <family val="2"/>
      </rPr>
      <t>(2,5 Punkte)</t>
    </r>
    <r>
      <rPr>
        <sz val="10"/>
        <color rgb="FF000000"/>
        <rFont val="Calibri"/>
        <family val="2"/>
      </rPr>
      <t xml:space="preserve"> und sich gleichzeitig gegen die vorhandenen Alternativen entscheiden (das Nutzenprinzip); </t>
    </r>
    <r>
      <rPr>
        <b/>
        <sz val="10"/>
        <color rgb="FF000000"/>
        <rFont val="Calibri"/>
        <family val="2"/>
      </rPr>
      <t>(2 Punkte)</t>
    </r>
    <r>
      <rPr>
        <sz val="10"/>
        <color rgb="FF000000"/>
        <rFont val="Calibri"/>
        <family val="2"/>
      </rPr>
      <t xml:space="preserve">	
			 2. Nur die einzelnen Personen sind in der Lage, zu beurteilen, was für sie den größten Nutzen bringt </t>
    </r>
    <r>
      <rPr>
        <b/>
        <sz val="10"/>
        <color rgb="FF000000"/>
        <rFont val="Calibri"/>
        <family val="2"/>
      </rPr>
      <t>(2,5 Punkte)</t>
    </r>
    <r>
      <rPr>
        <sz val="10"/>
        <color rgb="FF000000"/>
        <rFont val="Calibri"/>
        <family val="2"/>
      </rPr>
      <t xml:space="preserve"> und inwieweit dies ihrem Wohlergehen dienlich ist (persönliche Souveränität); </t>
    </r>
    <r>
      <rPr>
        <b/>
        <sz val="10"/>
        <color rgb="FF000000"/>
        <rFont val="Calibri"/>
        <family val="2"/>
      </rPr>
      <t xml:space="preserve">(2 Punkte)													 
</t>
    </r>
    <r>
      <rPr>
        <sz val="10"/>
        <color rgb="FF000000"/>
        <rFont val="Calibri"/>
        <family val="2"/>
      </rPr>
      <t xml:space="preserve">3. Verhaltensweisen und Handlungen erzeugen gemeinsam einen Nutzen </t>
    </r>
    <r>
      <rPr>
        <b/>
        <sz val="10"/>
        <color rgb="FF000000"/>
        <rFont val="Calibri"/>
        <family val="2"/>
      </rPr>
      <t>(2,5 Punkte)</t>
    </r>
    <r>
      <rPr>
        <sz val="10"/>
        <color rgb="FF000000"/>
        <rFont val="Calibri"/>
        <family val="2"/>
      </rPr>
      <t xml:space="preserve"> und nicht jede Verhaltensweise oder Handlung für sich alleine (Konsequentialismus); </t>
    </r>
    <r>
      <rPr>
        <b/>
        <sz val="10"/>
        <color rgb="FF000000"/>
        <rFont val="Calibri"/>
        <family val="2"/>
      </rPr>
      <t xml:space="preserve">(2 Punkte)	
</t>
    </r>
    <r>
      <rPr>
        <sz val="10"/>
        <color rgb="FF000000"/>
        <rFont val="Calibri"/>
        <family val="2"/>
      </rPr>
      <t>4. Das</t>
    </r>
    <r>
      <rPr>
        <b/>
        <sz val="10"/>
        <color rgb="FF000000"/>
        <rFont val="Calibri"/>
        <family val="2"/>
      </rPr>
      <t xml:space="preserve"> </t>
    </r>
    <r>
      <rPr>
        <sz val="10"/>
        <color rgb="FF000000"/>
        <rFont val="Calibri"/>
        <family val="2"/>
      </rPr>
      <t xml:space="preserve">Gemeinwohl in einer beliebigen Situation wird </t>
    </r>
    <r>
      <rPr>
        <b/>
        <sz val="10"/>
        <color rgb="FF000000"/>
        <rFont val="Calibri"/>
        <family val="2"/>
      </rPr>
      <t>einzig</t>
    </r>
    <r>
      <rPr>
        <sz val="10"/>
        <color rgb="FF000000"/>
        <rFont val="Calibri"/>
        <family val="2"/>
      </rPr>
      <t xml:space="preserve"> vom Nutzen </t>
    </r>
    <r>
      <rPr>
        <b/>
        <sz val="10"/>
        <color rgb="FF000000"/>
        <rFont val="Calibri"/>
        <family val="2"/>
      </rPr>
      <t>(1,5 Punkte)</t>
    </r>
    <r>
      <rPr>
        <sz val="10"/>
        <color rgb="FF000000"/>
        <rFont val="Calibri"/>
        <family val="2"/>
      </rPr>
      <t xml:space="preserve">, den Einzelpersonen in dieser Situation erreichen, bestimmt (Welfarismus). </t>
    </r>
    <r>
      <rPr>
        <b/>
        <sz val="10"/>
        <color rgb="FF000000"/>
        <rFont val="Calibri"/>
        <family val="2"/>
      </rPr>
      <t>(3 Punkte)</t>
    </r>
  </si>
  <si>
    <t>Bitte nennen Sie sechs von Whitehead (1992) entwickelte Handlungsprinzipien für die gesundheitliche Chancengleichheit.</t>
  </si>
  <si>
    <r>
      <t xml:space="preserve">Erörtern Sie in Bezug auf die Lebensqualität einen möglichen Faktor, der durch das Konzept der gesundheitsbezogenen Lebensqualität </t>
    </r>
    <r>
      <rPr>
        <b/>
        <sz val="10"/>
        <color theme="1"/>
        <rFont val="Calibri"/>
        <family val="2"/>
        <scheme val="minor"/>
      </rPr>
      <t>nicht</t>
    </r>
    <r>
      <rPr>
        <sz val="10"/>
        <color theme="1"/>
        <rFont val="Calibri"/>
        <family val="2"/>
        <scheme val="minor"/>
      </rPr>
      <t xml:space="preserve"> abgedeckt wird, und führen Sie ein Beispiel an.</t>
    </r>
  </si>
  <si>
    <t>Duy Pham (2022)</t>
  </si>
  <si>
    <r>
      <t xml:space="preserve">Welche der folgenden Auswahlmöglichkeiten ist </t>
    </r>
    <r>
      <rPr>
        <b/>
        <sz val="10"/>
        <color theme="1"/>
        <rFont val="Calibri"/>
        <family val="2"/>
        <scheme val="minor"/>
      </rPr>
      <t xml:space="preserve">kein </t>
    </r>
    <r>
      <rPr>
        <sz val="10"/>
        <color theme="1"/>
        <rFont val="Calibri"/>
        <family val="2"/>
        <scheme val="minor"/>
      </rPr>
      <t>möglicher Grund für die Entstehung  eines Oligopols?</t>
    </r>
  </si>
  <si>
    <t xml:space="preserve">Wie wird das Phänomen bezeichnet, demzufolge Mediziner:innen ihren Patient:innen übermäßig viele und unnötige Behandlungen anraten, um über die Einzelleistungsvergütung mehr Geld zu verdienen? </t>
  </si>
  <si>
    <t>Allgemeine Perspektive und die Perspektive der Patient:innen</t>
  </si>
  <si>
    <t>Macro-Costing-Ansatz</t>
  </si>
  <si>
    <t>Sie sind zu präzise</t>
  </si>
  <si>
    <t>Technische Effizienz bedeutet bei einem festgesetzten Output-Level, dass …</t>
  </si>
  <si>
    <t>Die Abteilung sollte die Anreize für medizinisches Fachpersonal aus der Welt schaffen, Schwarzgeldzahlungen von Patient:innen und Bestechungsgelder von Pharmakonzernen zu erhalten.</t>
  </si>
  <si>
    <t>Die Abteilung sollte Anreize für medizinisches Fachpersonal schaffen, Schwarzgeldzahlungen von Patient:innen und Bestechungsgelder von Pharmakonzernen zu erhalten</t>
  </si>
  <si>
    <t>John Rawls bezeichnet „(1) Grundrechte wie geistige Freiheit, (2) freie Wahl eines Berufs, (3) Befugnisse von Ämtern und Verantwortungspositionen, (4) Einkommen und Vermögen und (5) soziale Grundlagen der Selbstachtung“ als ...</t>
  </si>
  <si>
    <r>
      <rPr>
        <sz val="10"/>
        <color rgb="FF000000"/>
        <rFont val="Calibri"/>
        <family val="2"/>
      </rPr>
      <t xml:space="preserve">(1) Alle staatlichen Gesundheitsbehörden sollten mithilfe eines Diagramms </t>
    </r>
    <r>
      <rPr>
        <b/>
        <sz val="10"/>
        <color rgb="FF000000"/>
        <rFont val="Calibri"/>
        <family val="2"/>
      </rPr>
      <t>(2,5 Punkte)</t>
    </r>
    <r>
      <rPr>
        <sz val="10"/>
        <color rgb="FF000000"/>
        <rFont val="Calibri"/>
        <family val="2"/>
      </rPr>
      <t xml:space="preserve"> den durch eine Gesundheitsmaßnahme generierten Output </t>
    </r>
    <r>
      <rPr>
        <b/>
        <sz val="10"/>
        <color rgb="FF000000"/>
        <rFont val="Calibri"/>
        <family val="2"/>
      </rPr>
      <t>(1 Punkt)</t>
    </r>
    <r>
      <rPr>
        <sz val="10"/>
        <color rgb="FF000000"/>
        <rFont val="Calibri"/>
        <family val="2"/>
      </rPr>
      <t xml:space="preserve"> und das Therapieergebnis abbilden, damit die finanziellen Mittel entsprechend priorisiert werden könnten;</t>
    </r>
    <r>
      <rPr>
        <b/>
        <sz val="10"/>
        <color rgb="FF000000"/>
        <rFont val="Calibri"/>
        <family val="2"/>
      </rPr>
      <t xml:space="preserve"> (1 Punkt)	</t>
    </r>
    <r>
      <rPr>
        <sz val="10"/>
        <color rgb="FF000000"/>
        <rFont val="Calibri"/>
        <family val="2"/>
      </rPr>
      <t xml:space="preserve">																		(2) Ein spezielles Forschungsinstitut sollte eingerichtet werden </t>
    </r>
    <r>
      <rPr>
        <b/>
        <sz val="10"/>
        <color rgb="FF000000"/>
        <rFont val="Calibri"/>
        <family val="2"/>
      </rPr>
      <t>(2,5 Punkte)</t>
    </r>
    <r>
      <rPr>
        <sz val="10"/>
        <color rgb="FF000000"/>
        <rFont val="Calibri"/>
        <family val="2"/>
      </rPr>
      <t xml:space="preserve">, um die Wirksamkeit von Maßnahmen im Bereich der öffentlichen Gesundheit zu beurteilen; </t>
    </r>
    <r>
      <rPr>
        <b/>
        <sz val="10"/>
        <color rgb="FF000000"/>
        <rFont val="Calibri"/>
        <family val="2"/>
      </rPr>
      <t>(2 Punkte)</t>
    </r>
    <r>
      <rPr>
        <sz val="10"/>
        <color rgb="FF000000"/>
        <rFont val="Calibri"/>
        <family val="2"/>
      </rPr>
      <t xml:space="preserve">																									(3) Die Schlüsselkomponenten der öffentlichen Gesundheitsversorgung sollten systematisch erfasst und vermessen werden </t>
    </r>
    <r>
      <rPr>
        <b/>
        <sz val="10"/>
        <color rgb="FF000000"/>
        <rFont val="Calibri"/>
        <family val="2"/>
      </rPr>
      <t>(2,5 Punkte)</t>
    </r>
    <r>
      <rPr>
        <sz val="10"/>
        <color rgb="FF000000"/>
        <rFont val="Calibri"/>
        <family val="2"/>
      </rPr>
      <t xml:space="preserve">, indem Daten zu relevanten Parametern, einschließlich den Kosten für die Durchführung von Gesundheitsprogrammen, erhoben würden; </t>
    </r>
    <r>
      <rPr>
        <b/>
        <sz val="10"/>
        <color rgb="FF000000"/>
        <rFont val="Calibri"/>
        <family val="2"/>
      </rPr>
      <t>(2 Punkte)</t>
    </r>
    <r>
      <rPr>
        <sz val="10"/>
        <color rgb="FF000000"/>
        <rFont val="Calibri"/>
        <family val="2"/>
      </rPr>
      <t xml:space="preserve">												(4) Die Methoden von Kosten- und Effektivitätsanalysen sollten weiterentwickelt </t>
    </r>
    <r>
      <rPr>
        <b/>
        <sz val="10"/>
        <color rgb="FF000000"/>
        <rFont val="Calibri"/>
        <family val="2"/>
      </rPr>
      <t>(2 Punkte)</t>
    </r>
    <r>
      <rPr>
        <sz val="10"/>
        <color rgb="FF000000"/>
        <rFont val="Calibri"/>
        <family val="2"/>
      </rPr>
      <t xml:space="preserve"> und validiert werden, damit sie für den Vergleich von alternativen Strategien herangezogen werden könnten. </t>
    </r>
    <r>
      <rPr>
        <b/>
        <sz val="10"/>
        <color rgb="FF000000"/>
        <rFont val="Calibri"/>
        <family val="2"/>
      </rPr>
      <t>(2,5 Punkte)</t>
    </r>
    <r>
      <rPr>
        <sz val="10"/>
        <color rgb="FF000000"/>
        <rFont val="Calibri"/>
        <family val="2"/>
      </rPr>
      <t xml:space="preserve">
</t>
    </r>
  </si>
  <si>
    <r>
      <t xml:space="preserve">1. „Politische Maßnahmen im Rahmen der Chancengleichheit  sollten auf die Verbesserung der Lebens- und Arbeitsbedingungen abzielen.” 																					 2. „Politische Maßnahmen, die im Rahmen der gesundheitlichen Chancengleichheit ergriffen werden, sollten einen gesünderen Lebensstil fördern.“								3. „Politische Maßnahmen, die auf die gesundheitliche Chancengleichheit abzielen, bedürfen ernsthafter Bemühungen, Macht und Entscheidungsgewalt zu dezentralisieren sowie Menschen zu ermutigen, sich an jeder Phase des Politikgestaltungsprozesses zu beteiligen.“																 	4. „Auswirkungen auf die Gesundheit beurteilen und sektorübergreifende Maßnahmen treffen.“																									 5. „Verantwortungsbewusstsein auf internationaler Ebene.“											6. „Gesundheitliche Chancengleichheit basiert auf dem Grundsatz, dass der Zugang zu einer hochwertigen Gesundheitsversorgung für alle gesichert sein muss.“		 	7. „Die gesundheitliche Chancengleichheit betreffende Maßnahmen sollten auf verwertbaren Forschungsergebnissen, Kontrollen und Evaluierungen basieren.“ 	</t>
    </r>
    <r>
      <rPr>
        <b/>
        <sz val="10"/>
        <color rgb="FF000000"/>
        <rFont val="Calibri"/>
        <family val="2"/>
      </rPr>
      <t>(3 Punkte für jede Antwort – für die volle Punktezahl sind 6 korrekte Handlungsprinzipien anzuführen)</t>
    </r>
  </si>
  <si>
    <r>
      <t xml:space="preserve">Sektorübergreifende Maßnahmen: „Eine multilaterale Zusammenarbeit zwischen Bereichen des Gesundheitswesens und einem oder mehreren Bereichen anderer Sektoren </t>
    </r>
    <r>
      <rPr>
        <b/>
        <sz val="10"/>
        <color theme="1"/>
        <rFont val="Calibri"/>
        <family val="2"/>
      </rPr>
      <t>(3 Punkte)</t>
    </r>
    <r>
      <rPr>
        <sz val="10"/>
        <color theme="1"/>
        <rFont val="Calibri"/>
        <family val="2"/>
      </rPr>
      <t xml:space="preserve">, die angestrengt wurde, um ein Problem zu lösen bzw. ein Therapieergebnis zu erzielen </t>
    </r>
    <r>
      <rPr>
        <b/>
        <sz val="10"/>
        <color theme="1"/>
        <rFont val="Calibri"/>
        <family val="2"/>
      </rPr>
      <t>(3 Punkte)</t>
    </r>
    <r>
      <rPr>
        <sz val="10"/>
        <color theme="1"/>
        <rFont val="Calibri"/>
        <family val="2"/>
      </rPr>
      <t xml:space="preserve">. Diese Zusammenarbeit ist zielführender und liefert Ergebnisse effizienter und nachhaltiger, als wenn der Gesundheitssektor für sich alleine arbeiten würde“ </t>
    </r>
    <r>
      <rPr>
        <b/>
        <sz val="10"/>
        <color theme="1"/>
        <rFont val="Calibri"/>
        <family val="2"/>
      </rPr>
      <t>(3 Punkte)</t>
    </r>
    <r>
      <rPr>
        <sz val="10"/>
        <color theme="1"/>
        <rFont val="Calibri"/>
        <family val="2"/>
      </rPr>
      <t xml:space="preserve">. </t>
    </r>
    <r>
      <rPr>
        <b/>
        <sz val="10"/>
        <color theme="1"/>
        <rFont val="Calibri"/>
        <family val="2"/>
      </rPr>
      <t>Durch eine solche Zusammenarbeit</t>
    </r>
    <r>
      <rPr>
        <sz val="10"/>
        <color theme="1"/>
        <rFont val="Calibri"/>
        <family val="2"/>
      </rPr>
      <t xml:space="preserve"> können die Determinanten der Gesundheit und manchmal sogar die zugrundeliegenden Strukturen beeinflusst werden, die für die ungleiche Verteilung der Determinanten unter gesellschaftlichen Gruppen verantwortlich sind. </t>
    </r>
    <r>
      <rPr>
        <b/>
        <sz val="10"/>
        <color theme="1"/>
        <rFont val="Calibri"/>
        <family val="2"/>
      </rPr>
      <t>(3 Punkte)</t>
    </r>
    <r>
      <rPr>
        <sz val="10"/>
        <color theme="1"/>
        <rFont val="Calibri"/>
        <family val="2"/>
      </rPr>
      <t xml:space="preserve"> Sektoren, die für eine sektorübergreifende Zusammenarbeit relevant sind, sind unter anderem die Landwirtschaft und Lebensmittelindustrie, der Bildungssektor, der Bereich Geschlechter- und Frauenrechte, die Finanzbranche, Handel und Industrie, der Kultursektor und die Medienbranche, der Umweltsektor, die Wasserwirtschaft und Sanitäreinrichtungen, das Lebensraummanagement, Wohnungswesen, die Bodennutzung und Urbanisierung </t>
    </r>
    <r>
      <rPr>
        <b/>
        <sz val="10"/>
        <color theme="1"/>
        <rFont val="Calibri"/>
        <family val="2"/>
      </rPr>
      <t>(Für die volle Punktezahl sind 3 relevante Sektoren zu nennen – andernfalls werden für jedes Beispiel 2 Punkte zuerkannt)</t>
    </r>
  </si>
  <si>
    <t>Erklären Sie das Differenzprinzip nach Rawls. Auf welche Güter bezieht er sich mit diesem Prinzip. Nennen Sie fünf dieser Güter.</t>
  </si>
  <si>
    <r>
      <rPr>
        <sz val="10"/>
        <color rgb="FF000000"/>
        <rFont val="Calibri"/>
        <family val="2"/>
      </rPr>
      <t xml:space="preserve">Dem von Rawls eingeführten Differenzprinzip (bzw. der Maximin-Regel) zufolge müssen „soziale und wirtschaftliche Ungleichheiten so beschaffen sein, dass sie sowohl (a) den am wenigsten Begünstigten die bestmöglichen Aussichten bringen </t>
    </r>
    <r>
      <rPr>
        <b/>
        <sz val="10"/>
        <color rgb="FF000000"/>
        <rFont val="Calibri"/>
        <family val="2"/>
      </rPr>
      <t>(3 Punkte)</t>
    </r>
    <r>
      <rPr>
        <sz val="10"/>
        <color rgb="FF000000"/>
        <rFont val="Calibri"/>
        <family val="2"/>
      </rPr>
      <t xml:space="preserve">, und (b) allen gemäß fairer Chancengleichheit offenstehen“. </t>
    </r>
    <r>
      <rPr>
        <b/>
        <sz val="10"/>
        <color rgb="FF000000"/>
        <rFont val="Calibri"/>
        <family val="2"/>
      </rPr>
      <t xml:space="preserve">(3 Punkte) 	</t>
    </r>
    <r>
      <rPr>
        <sz val="10"/>
        <color rgb="FF000000"/>
        <rFont val="Calibri"/>
        <family val="2"/>
      </rPr>
      <t xml:space="preserve">																											Rawls bezog sich mit seinem Prinzip insbesondere auf Güter, die er als soziale Primärgüter bezeichnete </t>
    </r>
    <r>
      <rPr>
        <b/>
        <sz val="10"/>
        <color rgb="FF000000"/>
        <rFont val="Calibri"/>
        <family val="2"/>
      </rPr>
      <t>(2 Punkte)</t>
    </r>
    <r>
      <rPr>
        <sz val="10"/>
        <color rgb="FF000000"/>
        <rFont val="Calibri"/>
        <family val="2"/>
      </rPr>
      <t xml:space="preserve">. Hierzu zählen unter anderem: „(1) Grundrechte wie geistige Freiheit, (2) freie Wahl eines Berufs, (3) Befugnisse von Ämtern und Verantwortungspositionen, (4) Einkommen und Vermögen und (5) soziale Grundlagen der Selbstachtung“. </t>
    </r>
    <r>
      <rPr>
        <b/>
        <sz val="10"/>
        <color rgb="FF000000"/>
        <rFont val="Calibri"/>
        <family val="2"/>
      </rPr>
      <t>(10 Punkte – 2 Punkte für jede Antwort)</t>
    </r>
  </si>
  <si>
    <t>Erklären sie kurz, welches Vergütungsmodell für Mediziner:innen der Primärversorgung sich besonders gut eignet, um die Qualität von Gesundheitsleistungen zu optimieren.</t>
  </si>
  <si>
    <t xml:space="preserve"> </t>
  </si>
  <si>
    <t>Pflichtliteratur Solar &amp; Irwin (2010)</t>
  </si>
  <si>
    <t>Entschädigungsgesetz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</si>
</sst>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b/>
      <sz val="10"/>
      <color rgb="FFFF0000"/>
      <name val="Calibri"/>
      <family val="2"/>
      <scheme val="minor"/>
    </font>
    <font>
      <sz val="10"/>
      <color rgb="FFFF0000"/>
      <name val="Calibri"/>
      <family val="2"/>
      <scheme val="minor"/>
    </font>
    <font>
      <sz val="10"/>
      <color rgb="FF0070C0"/>
      <name val="Calibri"/>
      <family val="2"/>
      <scheme val="minor"/>
    </font>
    <font>
      <sz val="10"/>
      <name val="Calibri"/>
      <family val="2"/>
      <scheme val="minor"/>
    </font>
    <font>
      <sz val="10"/>
      <color rgb="FF000000"/>
      <name val="Calibri"/>
      <family val="2"/>
    </font>
    <font>
      <b/>
      <sz val="10"/>
      <color rgb="FF000000"/>
      <name val="Calibri"/>
      <family val="2"/>
    </font>
    <font>
      <sz val="10"/>
      <color theme="1"/>
      <name val="Calibri"/>
      <family val="2"/>
    </font>
    <font>
      <sz val="10"/>
      <color rgb="FF000000"/>
      <name val="Calibri"/>
      <family val="2"/>
    </font>
    <font>
      <sz val="10"/>
      <color theme="1"/>
      <name val="Calibri"/>
      <family val="2"/>
    </font>
    <font>
      <sz val="8"/>
      <name val="Calibri"/>
      <family val="2"/>
      <scheme val="minor"/>
    </font>
    <font>
      <u/>
      <sz val="10"/>
      <color rgb="FF000000"/>
      <name val="Calibri"/>
      <family val="2"/>
    </font>
    <font>
      <b/>
      <sz val="9"/>
      <color rgb="FF000000"/>
      <name val="Segoe UI"/>
      <family val="2"/>
      <charset val="1"/>
    </font>
    <font>
      <sz val="9"/>
      <color rgb="FF000000"/>
      <name val="Segoe UI"/>
      <family val="2"/>
      <charset val="1"/>
    </font>
    <font>
      <b/>
      <sz val="10"/>
      <color theme="1"/>
      <name val="Calibri"/>
      <family val="2"/>
    </font>
    <font>
      <u/>
      <sz val="10"/>
      <color theme="1"/>
      <name val="Calibri"/>
      <family val="2"/>
    </font>
    <font>
      <sz val="10"/>
      <name val="Calibri"/>
      <family val="2"/>
    </font>
    <font>
      <sz val="11"/>
      <name val="Calibri"/>
      <family val="2"/>
      <scheme val="minor"/>
    </font>
    <font>
      <sz val="10"/>
      <color rgb="FF000000"/>
      <name val="Calibri"/>
      <family val="2"/>
      <scheme val="minor"/>
    </font>
    <font>
      <b/>
      <sz val="10"/>
      <color rgb="FF000000"/>
      <name val="Calibri"/>
      <family val="2"/>
      <scheme val="minor"/>
    </font>
  </fonts>
  <fills count="10">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499984740745262"/>
        <bgColor indexed="64"/>
      </patternFill>
    </fill>
    <fill>
      <patternFill patternType="solid">
        <fgColor theme="2"/>
        <bgColor indexed="64"/>
      </patternFill>
    </fill>
    <fill>
      <patternFill patternType="solid">
        <fgColor theme="0"/>
        <bgColor indexed="64"/>
      </patternFill>
    </fill>
  </fills>
  <borders count="13">
    <border>
      <left/>
      <right/>
      <top/>
      <bottom/>
      <diagonal/>
    </border>
    <border>
      <left/>
      <right/>
      <top/>
      <bottom style="thin">
        <color auto="1"/>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bottom/>
      <diagonal/>
    </border>
    <border>
      <left style="thin">
        <color auto="1"/>
      </left>
      <right/>
      <top/>
      <bottom style="thin">
        <color auto="1"/>
      </bottom>
      <diagonal/>
    </border>
  </borders>
  <cellStyleXfs count="1">
    <xf numFmtId="0" fontId="0" fillId="0" borderId="0"/>
  </cellStyleXfs>
  <cellXfs count="84">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1"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2" fillId="0" borderId="1" xfId="0" applyFont="1" applyBorder="1"/>
    <xf numFmtId="0" fontId="2" fillId="0" borderId="9" xfId="0" applyFont="1" applyBorder="1"/>
    <xf numFmtId="0" fontId="2" fillId="0" borderId="9"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10" xfId="0" applyFont="1" applyBorder="1" applyAlignment="1">
      <alignment vertical="top" wrapText="1"/>
    </xf>
    <xf numFmtId="0" fontId="1" fillId="0" borderId="10"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10" xfId="0" applyNumberFormat="1" applyFont="1" applyBorder="1" applyAlignment="1" applyProtection="1">
      <alignment horizontal="center" vertical="top" wrapText="1"/>
      <protection locked="0"/>
    </xf>
    <xf numFmtId="49" fontId="1"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4" fillId="0" borderId="0" xfId="0" applyFont="1" applyAlignment="1">
      <alignment vertical="center"/>
    </xf>
    <xf numFmtId="0" fontId="2" fillId="0" borderId="0" xfId="0" applyFont="1" applyAlignment="1">
      <alignment vertical="center"/>
    </xf>
    <xf numFmtId="1" fontId="1" fillId="0" borderId="10"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0" fontId="1" fillId="5" borderId="0" xfId="0" applyFont="1" applyFill="1"/>
    <xf numFmtId="0" fontId="6" fillId="6" borderId="10" xfId="0" applyFont="1" applyFill="1" applyBorder="1" applyAlignment="1">
      <alignment horizontal="center" vertical="center" wrapText="1"/>
    </xf>
    <xf numFmtId="49" fontId="6" fillId="6" borderId="10" xfId="0" applyNumberFormat="1"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6" borderId="10" xfId="0" applyFont="1" applyFill="1" applyBorder="1" applyAlignment="1" applyProtection="1">
      <alignment horizontal="center" vertical="center" wrapText="1"/>
      <protection locked="0"/>
    </xf>
    <xf numFmtId="0" fontId="1" fillId="0" borderId="3" xfId="0" applyFont="1" applyBorder="1" applyAlignment="1">
      <alignment horizontal="right"/>
    </xf>
    <xf numFmtId="0" fontId="1" fillId="0" borderId="6" xfId="0" applyFont="1" applyBorder="1" applyAlignment="1">
      <alignment horizontal="right"/>
    </xf>
    <xf numFmtId="0" fontId="9" fillId="0" borderId="10" xfId="0" applyFont="1" applyBorder="1" applyAlignment="1" applyProtection="1">
      <alignment vertical="top" wrapText="1"/>
      <protection locked="0"/>
    </xf>
    <xf numFmtId="0" fontId="2" fillId="0" borderId="10" xfId="0" applyFont="1" applyBorder="1" applyAlignment="1" applyProtection="1">
      <alignment vertical="center" wrapText="1"/>
      <protection locked="0"/>
    </xf>
    <xf numFmtId="0" fontId="3" fillId="7" borderId="0" xfId="0" applyFont="1" applyFill="1"/>
    <xf numFmtId="0" fontId="3" fillId="7" borderId="0" xfId="0" applyFont="1" applyFill="1" applyAlignment="1">
      <alignment wrapText="1"/>
    </xf>
    <xf numFmtId="0" fontId="3" fillId="7" borderId="9" xfId="0" applyFont="1" applyFill="1" applyBorder="1"/>
    <xf numFmtId="0" fontId="3" fillId="7" borderId="9" xfId="0" applyFont="1" applyFill="1" applyBorder="1" applyAlignment="1">
      <alignment horizontal="right"/>
    </xf>
    <xf numFmtId="0" fontId="2" fillId="8" borderId="0" xfId="0" applyFont="1" applyFill="1" applyAlignment="1" applyProtection="1">
      <alignment horizontal="right"/>
      <protection locked="0"/>
    </xf>
    <xf numFmtId="0" fontId="2" fillId="5" borderId="0" xfId="0" applyFont="1" applyFill="1" applyAlignment="1" applyProtection="1">
      <alignment horizontal="right"/>
      <protection locked="0"/>
    </xf>
    <xf numFmtId="1" fontId="10" fillId="0" borderId="10" xfId="0" applyNumberFormat="1" applyFont="1" applyBorder="1" applyAlignment="1" applyProtection="1">
      <alignment horizontal="center" vertical="top" wrapText="1"/>
      <protection locked="0"/>
    </xf>
    <xf numFmtId="49" fontId="10" fillId="0" borderId="10" xfId="0" applyNumberFormat="1"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0" fillId="0" borderId="10" xfId="0" applyFont="1" applyBorder="1" applyAlignment="1">
      <alignment horizontal="center" vertical="top" wrapText="1"/>
    </xf>
    <xf numFmtId="0" fontId="10" fillId="0" borderId="0" xfId="0" applyFont="1" applyAlignment="1">
      <alignment vertical="top" wrapText="1"/>
    </xf>
    <xf numFmtId="0" fontId="10" fillId="0" borderId="10" xfId="0" applyFont="1" applyBorder="1" applyAlignment="1" applyProtection="1">
      <alignment vertical="top" wrapText="1"/>
      <protection locked="0"/>
    </xf>
    <xf numFmtId="0" fontId="11" fillId="0" borderId="10" xfId="0" applyFont="1" applyBorder="1" applyAlignment="1" applyProtection="1">
      <alignment vertical="top" wrapText="1"/>
      <protection locked="0"/>
    </xf>
    <xf numFmtId="0" fontId="13" fillId="0" borderId="10" xfId="0" applyFont="1" applyBorder="1" applyAlignment="1">
      <alignment vertical="top" wrapText="1"/>
    </xf>
    <xf numFmtId="0" fontId="14" fillId="0" borderId="10" xfId="0" applyFont="1" applyBorder="1" applyAlignment="1" applyProtection="1">
      <alignment vertical="top" wrapText="1"/>
      <protection locked="0"/>
    </xf>
    <xf numFmtId="0" fontId="1" fillId="9" borderId="10" xfId="0" applyFont="1" applyFill="1" applyBorder="1" applyAlignment="1" applyProtection="1">
      <alignment vertical="top" wrapText="1"/>
      <protection locked="0"/>
    </xf>
    <xf numFmtId="0" fontId="1" fillId="5" borderId="10" xfId="0" applyFont="1" applyFill="1" applyBorder="1" applyAlignment="1">
      <alignment vertical="top" wrapText="1"/>
    </xf>
    <xf numFmtId="0" fontId="1" fillId="5" borderId="10" xfId="0" applyFont="1" applyFill="1" applyBorder="1" applyAlignment="1" applyProtection="1">
      <alignment vertical="top" wrapText="1"/>
      <protection locked="0"/>
    </xf>
    <xf numFmtId="49" fontId="1" fillId="5" borderId="10" xfId="0" applyNumberFormat="1" applyFont="1" applyFill="1" applyBorder="1" applyAlignment="1" applyProtection="1">
      <alignment horizontal="center" vertical="top" wrapText="1"/>
      <protection locked="0"/>
    </xf>
    <xf numFmtId="0" fontId="10" fillId="5" borderId="10" xfId="0" applyFont="1" applyFill="1" applyBorder="1" applyAlignment="1">
      <alignment vertical="top" wrapText="1"/>
    </xf>
    <xf numFmtId="0" fontId="13" fillId="5" borderId="10" xfId="0" applyFont="1" applyFill="1" applyBorder="1" applyAlignment="1" applyProtection="1">
      <alignment vertical="top" wrapText="1"/>
      <protection locked="0"/>
    </xf>
    <xf numFmtId="0" fontId="10" fillId="0" borderId="10" xfId="0" applyFont="1" applyBorder="1" applyAlignment="1">
      <alignment vertical="top" wrapText="1"/>
    </xf>
    <xf numFmtId="0" fontId="13" fillId="0" borderId="10" xfId="0" applyFont="1" applyBorder="1" applyAlignment="1" applyProtection="1">
      <alignment vertical="top" wrapText="1"/>
      <protection locked="0"/>
    </xf>
    <xf numFmtId="0" fontId="10" fillId="0" borderId="0" xfId="0" applyFont="1"/>
    <xf numFmtId="0" fontId="22" fillId="0" borderId="10" xfId="0" applyFont="1" applyBorder="1" applyAlignment="1" applyProtection="1">
      <alignment vertical="top" wrapText="1"/>
      <protection locked="0"/>
    </xf>
    <xf numFmtId="0" fontId="23" fillId="0" borderId="0" xfId="0" applyFont="1"/>
    <xf numFmtId="0" fontId="11" fillId="0" borderId="10" xfId="0" quotePrefix="1" applyFont="1" applyBorder="1" applyAlignment="1" applyProtection="1">
      <alignment vertical="top" wrapText="1"/>
      <protection locked="0"/>
    </xf>
    <xf numFmtId="0" fontId="15" fillId="0" borderId="10" xfId="0" applyFont="1" applyBorder="1" applyAlignment="1">
      <alignment vertical="top" wrapText="1"/>
    </xf>
    <xf numFmtId="0" fontId="2" fillId="0" borderId="0" xfId="0" applyFont="1" applyAlignment="1">
      <alignment vertical="center" wrapText="1"/>
    </xf>
    <xf numFmtId="0" fontId="1" fillId="0" borderId="0" xfId="0" applyFont="1" applyAlignment="1">
      <alignment wrapText="1"/>
    </xf>
    <xf numFmtId="0" fontId="10" fillId="0" borderId="0" xfId="0" applyFont="1" applyAlignment="1">
      <alignment wrapText="1"/>
    </xf>
    <xf numFmtId="0" fontId="1" fillId="0" borderId="0" xfId="0" applyFont="1" applyAlignment="1">
      <alignment vertical="top" wrapText="1"/>
    </xf>
    <xf numFmtId="0" fontId="8" fillId="0" borderId="10" xfId="0" applyFont="1" applyBorder="1" applyAlignment="1" applyProtection="1">
      <alignment vertical="top" wrapText="1"/>
      <protection locked="0"/>
    </xf>
    <xf numFmtId="0" fontId="1" fillId="9" borderId="10" xfId="0" applyFont="1"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171450</xdr:colOff>
      <xdr:row>0</xdr:row>
      <xdr:rowOff>954405</xdr:rowOff>
    </xdr:from>
    <xdr:to>
      <xdr:col>17</xdr:col>
      <xdr:colOff>253365</xdr:colOff>
      <xdr:row>2</xdr:row>
      <xdr:rowOff>847725</xdr:rowOff>
    </xdr:to>
    <xdr:sp macro="" textlink="">
      <xdr:nvSpPr>
        <xdr:cNvPr id="2" name="Textfeld 1">
          <a:extLst>
            <a:ext uri="{FF2B5EF4-FFF2-40B4-BE49-F238E27FC236}">
              <a16:creationId xmlns:a16="http://schemas.microsoft.com/office/drawing/2014/main" id="{9022DD6E-7DBC-2FEE-3654-68450C28CF9B}"/>
            </a:ext>
          </a:extLst>
        </xdr:cNvPr>
        <xdr:cNvSpPr txBox="1"/>
      </xdr:nvSpPr>
      <xdr:spPr>
        <a:xfrm>
          <a:off x="14430375" y="954405"/>
          <a:ext cx="2225040" cy="19983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b="1">
              <a:solidFill>
                <a:schemeClr val="dk1"/>
              </a:solidFill>
              <a:effectLst/>
              <a:latin typeface="+mn-lt"/>
              <a:ea typeface="+mn-ea"/>
              <a:cs typeface="+mn-cs"/>
            </a:rPr>
            <a:t>To the translator:</a:t>
          </a:r>
        </a:p>
        <a:p>
          <a:r>
            <a:rPr lang="de-DE" sz="1800" b="0">
              <a:solidFill>
                <a:schemeClr val="dk1"/>
              </a:solidFill>
              <a:effectLst/>
              <a:latin typeface="+mn-lt"/>
              <a:ea typeface="+mn-ea"/>
              <a:cs typeface="+mn-cs"/>
            </a:rPr>
            <a:t>Please only translate the text of the questions and answer options (solutions</a:t>
          </a:r>
          <a:r>
            <a:rPr lang="de-DE" sz="1800" b="0" baseline="0">
              <a:solidFill>
                <a:schemeClr val="dk1"/>
              </a:solidFill>
              <a:effectLst/>
              <a:latin typeface="+mn-lt"/>
              <a:ea typeface="+mn-ea"/>
              <a:cs typeface="+mn-cs"/>
            </a:rPr>
            <a:t> for open answer). Please do no translate any of the headings or information about the questions (e.g., difficulty level, anything on the Übersicht sheet or the comments from reviewer or MV). Only the Multiple Choice and Offene Fragen sheets are relevant for translation.</a:t>
          </a:r>
        </a:p>
        <a:p>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ubhfs.sharepoint.com/sites/KFK-Fragen-Team/Shared%20Documents/Overview/MA_Template/TEST_Template_BA_181012_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chaelthiede/Library/Containers/com.microsoft.Excel/Data/Documents/C:/Users/s.wadispointner/Dropbox/FS_KFK/02_Vorlagen%20f&#252;r%20Autoren/Templates/TEST_Template_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opLeftCell="A13" zoomScale="90" zoomScaleNormal="90" workbookViewId="0">
      <selection activeCell="G12" sqref="G12"/>
    </sheetView>
  </sheetViews>
  <sheetFormatPr defaultColWidth="10.7109375" defaultRowHeight="15" x14ac:dyDescent="0.25"/>
  <cols>
    <col min="1" max="1" width="24.42578125" customWidth="1"/>
    <col min="2" max="2" width="23.7109375" customWidth="1"/>
    <col min="3" max="3" width="9.7109375" bestFit="1" customWidth="1"/>
    <col min="4" max="4" width="10.7109375" bestFit="1" customWidth="1"/>
    <col min="6" max="6" width="11.42578125" bestFit="1" customWidth="1"/>
    <col min="7" max="7" width="12.42578125" bestFit="1" customWidth="1"/>
  </cols>
  <sheetData>
    <row r="1" spans="1:5" x14ac:dyDescent="0.25">
      <c r="A1" s="50" t="s">
        <v>0</v>
      </c>
      <c r="B1" s="54" t="s">
        <v>1</v>
      </c>
    </row>
    <row r="2" spans="1:5" x14ac:dyDescent="0.25">
      <c r="A2" s="50" t="s">
        <v>2</v>
      </c>
      <c r="B2" s="54" t="s">
        <v>3</v>
      </c>
    </row>
    <row r="3" spans="1:5" x14ac:dyDescent="0.25">
      <c r="A3" s="51" t="s">
        <v>4</v>
      </c>
      <c r="B3" s="54" t="s">
        <v>5</v>
      </c>
    </row>
    <row r="4" spans="1:5" x14ac:dyDescent="0.25">
      <c r="A4" s="51" t="s">
        <v>6</v>
      </c>
      <c r="B4" s="55">
        <v>6</v>
      </c>
    </row>
    <row r="5" spans="1:5" x14ac:dyDescent="0.25">
      <c r="A5" s="51" t="s">
        <v>7</v>
      </c>
      <c r="B5" s="54" t="s">
        <v>8</v>
      </c>
    </row>
    <row r="6" spans="1:5" x14ac:dyDescent="0.25">
      <c r="A6" s="51" t="s">
        <v>9</v>
      </c>
      <c r="B6" s="54">
        <v>90</v>
      </c>
    </row>
    <row r="7" spans="1:5" x14ac:dyDescent="0.25">
      <c r="A7" s="51" t="s">
        <v>10</v>
      </c>
      <c r="B7" s="55" t="s">
        <v>11</v>
      </c>
    </row>
    <row r="8" spans="1:5" x14ac:dyDescent="0.25">
      <c r="A8" s="5"/>
      <c r="B8" s="6"/>
    </row>
    <row r="9" spans="1:5" x14ac:dyDescent="0.25">
      <c r="A9" s="4" t="s">
        <v>12</v>
      </c>
      <c r="B9" s="17">
        <f>VLOOKUP($B$4,Tabelle2!$A$8:$E$17,2)</f>
        <v>32</v>
      </c>
    </row>
    <row r="10" spans="1:5" x14ac:dyDescent="0.25">
      <c r="A10" s="1" t="s">
        <v>13</v>
      </c>
      <c r="B10" s="2">
        <f>VLOOKUP($B$4,Tabelle2!$A$8:$E$17,3)</f>
        <v>14</v>
      </c>
    </row>
    <row r="11" spans="1:5" x14ac:dyDescent="0.25">
      <c r="A11" s="1" t="s">
        <v>14</v>
      </c>
      <c r="B11" s="2">
        <f>VLOOKUP($B$4,Tabelle2!$A$8:$E$17,4)</f>
        <v>9</v>
      </c>
    </row>
    <row r="12" spans="1:5" x14ac:dyDescent="0.25">
      <c r="A12" s="3" t="s">
        <v>15</v>
      </c>
      <c r="B12" s="7">
        <f>VLOOKUP($B$4,Tabelle2!$A$8:$E$17,5)</f>
        <v>9</v>
      </c>
      <c r="E12" s="31"/>
    </row>
    <row r="13" spans="1:5" x14ac:dyDescent="0.25">
      <c r="A13" s="15" t="s">
        <v>16</v>
      </c>
      <c r="B13" s="16">
        <f>B4*B9</f>
        <v>192</v>
      </c>
    </row>
    <row r="14" spans="1:5" x14ac:dyDescent="0.25">
      <c r="A14" s="4" t="s">
        <v>17</v>
      </c>
      <c r="B14" s="17">
        <f>VLOOKUP($B$4,Tabelle2!A20:E29,2)</f>
        <v>20</v>
      </c>
    </row>
    <row r="15" spans="1:5" x14ac:dyDescent="0.25">
      <c r="A15" s="1" t="s">
        <v>18</v>
      </c>
      <c r="B15" s="2">
        <f>VLOOKUP($B$4,Tabelle2!A20:E29,3)</f>
        <v>5</v>
      </c>
    </row>
    <row r="16" spans="1:5" x14ac:dyDescent="0.25">
      <c r="A16" s="1" t="s">
        <v>19</v>
      </c>
      <c r="B16" s="2">
        <f>VLOOKUP($B$4,Tabelle2!A20:E29,4)</f>
        <v>5</v>
      </c>
    </row>
    <row r="17" spans="1:7" x14ac:dyDescent="0.25">
      <c r="A17" s="3" t="s">
        <v>20</v>
      </c>
      <c r="B17" s="7">
        <f>VLOOKUP($B$4,Tabelle2!A20:E29,5)</f>
        <v>10</v>
      </c>
    </row>
    <row r="18" spans="1:7" x14ac:dyDescent="0.25">
      <c r="A18" s="15" t="s">
        <v>21</v>
      </c>
      <c r="B18" s="16">
        <f>B4*B14</f>
        <v>120</v>
      </c>
    </row>
    <row r="19" spans="1:7" x14ac:dyDescent="0.25">
      <c r="A19" s="52" t="s">
        <v>22</v>
      </c>
      <c r="B19" s="53">
        <f>B13+B18</f>
        <v>312</v>
      </c>
    </row>
    <row r="21" spans="1:7" x14ac:dyDescent="0.25">
      <c r="A21" s="14" t="s">
        <v>23</v>
      </c>
      <c r="B21" s="8" t="s">
        <v>24</v>
      </c>
      <c r="C21" s="9" t="s">
        <v>25</v>
      </c>
      <c r="D21" s="9" t="s">
        <v>26</v>
      </c>
      <c r="E21" s="9" t="s">
        <v>27</v>
      </c>
      <c r="F21" s="9" t="s">
        <v>28</v>
      </c>
      <c r="G21" s="9" t="s">
        <v>29</v>
      </c>
    </row>
    <row r="22" spans="1:7" x14ac:dyDescent="0.25">
      <c r="A22" s="1" t="s">
        <v>30</v>
      </c>
      <c r="B22" s="10">
        <f>COUNTIFS('Multiple Choice'!$D$2:$D$268,Tabelle2!$A$3,'Multiple Choice'!$B$2:$B$268,1)</f>
        <v>14</v>
      </c>
      <c r="C22" s="11">
        <f>COUNTIFS('Multiple Choice'!$D$2:$D$268,Tabelle2!$A$4,'Multiple Choice'!$B$2:$B$268,1)</f>
        <v>8</v>
      </c>
      <c r="D22" s="11">
        <f>COUNTIFS('Multiple Choice'!$D$2:$D$268,Tabelle2!$A$5,'Multiple Choice'!$B$2:$B$268,1)</f>
        <v>9</v>
      </c>
      <c r="E22" s="11">
        <f>COUNTIFS('Offene Fragen'!$B$2:$B$125,1,'Offene Fragen'!$D$2:$D$125,Tabelle2!$A$3)</f>
        <v>5</v>
      </c>
      <c r="F22" s="11">
        <f>COUNTIFS('Offene Fragen'!$B$2:$B$125,1,'Offene Fragen'!$D$2:$D$125,Tabelle2!$A$4)</f>
        <v>5</v>
      </c>
      <c r="G22" s="11">
        <f>COUNTIFS('Offene Fragen'!$B$2:$B$125,1,'Offene Fragen'!$D$2:$D$125,Tabelle2!$A$5)</f>
        <v>10</v>
      </c>
    </row>
    <row r="23" spans="1:7" x14ac:dyDescent="0.25">
      <c r="A23" s="1" t="s">
        <v>31</v>
      </c>
      <c r="B23" s="10">
        <f>COUNTIFS('Multiple Choice'!$D$2:$D$268,Tabelle2!$A$3,'Multiple Choice'!$B$2:$B$268,2)</f>
        <v>14</v>
      </c>
      <c r="C23" s="11">
        <f>COUNTIFS('Multiple Choice'!$D$2:$D$268,Tabelle2!$A$4,'Multiple Choice'!$B$2:$B$268,2)</f>
        <v>10</v>
      </c>
      <c r="D23" s="11">
        <f>COUNTIFS('Multiple Choice'!$D$2:$D$268,Tabelle2!$A$5,'Multiple Choice'!$B$2:$B$268,2)</f>
        <v>9</v>
      </c>
      <c r="E23" s="11">
        <f>COUNTIFS('Offene Fragen'!$B$2:$B$125,2,'Offene Fragen'!$D$2:$D$125,Tabelle2!$A$3)</f>
        <v>5</v>
      </c>
      <c r="F23" s="11">
        <f>COUNTIFS('Offene Fragen'!$B$2:$B$125,2,'Offene Fragen'!$D$2:$D$125,Tabelle2!$A$4)</f>
        <v>5</v>
      </c>
      <c r="G23" s="11">
        <f>COUNTIFS('Offene Fragen'!$B$2:$B$125,2,'Offene Fragen'!$D$2:$D$125,Tabelle2!$A$5)</f>
        <v>10</v>
      </c>
    </row>
    <row r="24" spans="1:7" x14ac:dyDescent="0.25">
      <c r="A24" s="1" t="s">
        <v>32</v>
      </c>
      <c r="B24" s="10">
        <f>COUNTIFS('Multiple Choice'!$D$2:$D$268,Tabelle2!$A$3,'Multiple Choice'!$B$2:$B$268,3)</f>
        <v>12</v>
      </c>
      <c r="C24" s="11">
        <f>COUNTIFS('Multiple Choice'!$D$2:$D$268,Tabelle2!$A$4,'Multiple Choice'!$B$2:$B$268,3)</f>
        <v>9</v>
      </c>
      <c r="D24" s="11">
        <f>COUNTIFS('Multiple Choice'!$D$2:$D$268,Tabelle2!$A$5,'Multiple Choice'!$B$2:$B$268,3)</f>
        <v>9</v>
      </c>
      <c r="E24" s="11">
        <f>COUNTIFS('Offene Fragen'!$B$2:$B$125,3,'Offene Fragen'!$D$2:$D$125,Tabelle2!$A$3)</f>
        <v>5</v>
      </c>
      <c r="F24" s="11">
        <f>COUNTIFS('Offene Fragen'!$B$2:$B$125,3,'Offene Fragen'!$D$2:$D$125,Tabelle2!$A$4)</f>
        <v>5</v>
      </c>
      <c r="G24" s="11">
        <f>COUNTIFS('Offene Fragen'!$B$2:$B$125,3,'Offene Fragen'!$D$2:$D$125,Tabelle2!$A$5)</f>
        <v>10</v>
      </c>
    </row>
    <row r="25" spans="1:7" x14ac:dyDescent="0.25">
      <c r="A25" s="1" t="str">
        <f>IF($B$4&gt;3,"Lektion 4","")</f>
        <v>Lektion 4</v>
      </c>
      <c r="B25" s="10">
        <f>IF(A25&lt;&gt;"",COUNTIFS('Multiple Choice'!$D$2:$D$268,Tabelle2!$A$3,'Multiple Choice'!$B$2:$B$268,4),"")</f>
        <v>14</v>
      </c>
      <c r="C25" s="11">
        <f>IF(A25&lt;&gt;"",COUNTIFS('Multiple Choice'!$D$2:$D$268,Tabelle2!$A$4,'Multiple Choice'!$B$2:$B$268,4),"")</f>
        <v>8</v>
      </c>
      <c r="D25" s="11">
        <f>IF(A25&lt;&gt;"",COUNTIFS('Multiple Choice'!$D$2:$D$268,Tabelle2!$A$5,'Multiple Choice'!$B$2:$B$268,4),"")</f>
        <v>9</v>
      </c>
      <c r="E25" s="11">
        <f>IF(A25&lt;&gt;"",COUNTIFS('Offene Fragen'!$B$2:$B$125,4,'Offene Fragen'!$D$2:$D$125,Tabelle2!$A$3),"")</f>
        <v>5</v>
      </c>
      <c r="F25" s="11">
        <f>IF(A25&lt;&gt;"",COUNTIFS('Offene Fragen'!$B$2:$B$125,4,'Offene Fragen'!$D$2:$D$125,Tabelle2!$A$4),"")</f>
        <v>5</v>
      </c>
      <c r="G25" s="11">
        <f>IF(A25&lt;&gt;"",COUNTIFS('Offene Fragen'!$B$2:$B$125,4,'Offene Fragen'!$D$2:$D$125,Tabelle2!$A$5),"")</f>
        <v>10</v>
      </c>
    </row>
    <row r="26" spans="1:7" x14ac:dyDescent="0.25">
      <c r="A26" s="1" t="str">
        <f>IF($B$4&gt;4,"Lektion 5","")</f>
        <v>Lektion 5</v>
      </c>
      <c r="B26" s="10">
        <f>IF(A26&lt;&gt;"",COUNTIFS('Multiple Choice'!$D$2:$D$268,Tabelle2!$A$3,'Multiple Choice'!$B$2:$B$268,5),"")</f>
        <v>14</v>
      </c>
      <c r="C26" s="11">
        <f>IF(A26&lt;&gt;"",COUNTIFS('Multiple Choice'!$D$2:$D$268,Tabelle2!$A$4,'Multiple Choice'!$B$2:$B$268,5),"")</f>
        <v>9</v>
      </c>
      <c r="D26" s="11">
        <f>IF(A26&lt;&gt;"",COUNTIFS('Multiple Choice'!$D$2:$D$268,Tabelle2!$A$5,'Multiple Choice'!$B$2:$B$268,5),"")</f>
        <v>9</v>
      </c>
      <c r="E26" s="11">
        <f>IF(A26&lt;&gt;"",COUNTIFS('Offene Fragen'!$B$2:$B$125,5,'Offene Fragen'!$D$2:$D$125,Tabelle2!$A$3),"")</f>
        <v>5</v>
      </c>
      <c r="F26" s="11">
        <f>IF(A26&lt;&gt;"",COUNTIFS('Offene Fragen'!$B$2:$B$125,5,'Offene Fragen'!$D$2:$D$125,Tabelle2!$A$4),"")</f>
        <v>5</v>
      </c>
      <c r="G26" s="11">
        <f>IF(A26&lt;&gt;"",COUNTIFS('Offene Fragen'!$B$2:$B$125,5,'Offene Fragen'!$D$2:$D$125,Tabelle2!$A$5),"")</f>
        <v>10</v>
      </c>
    </row>
    <row r="27" spans="1:7" x14ac:dyDescent="0.25">
      <c r="A27" s="1" t="str">
        <f>IF($B$4&gt;5,"Lektion 6","")</f>
        <v>Lektion 6</v>
      </c>
      <c r="B27" s="10">
        <f>IF(A27&lt;&gt;"",COUNTIFS('Multiple Choice'!$D$2:$D$268,Tabelle2!$A$3,'Multiple Choice'!$B$2:$B$268,6),"")</f>
        <v>14</v>
      </c>
      <c r="C27" s="11">
        <f>IF(A27&lt;&gt;"",COUNTIFS('Multiple Choice'!$D$2:$D$268,Tabelle2!$A$4,'Multiple Choice'!$B$2:$B$268,6),"")</f>
        <v>9</v>
      </c>
      <c r="D27" s="11">
        <f>IF(A27&lt;&gt;"",COUNTIFS('Multiple Choice'!$D$2:$D$268,Tabelle2!$A$5,'Multiple Choice'!$B$2:$B$268,6),"")</f>
        <v>9</v>
      </c>
      <c r="E27" s="11">
        <f>IF(A27&lt;&gt;"",COUNTIFS('Offene Fragen'!$B$2:$B$125,6,'Offene Fragen'!$D$2:$D$125,Tabelle2!$A$3),"")</f>
        <v>5</v>
      </c>
      <c r="F27" s="11">
        <f>IF(A27&lt;&gt;"",COUNTIFS('Offene Fragen'!$B$2:$B$125,6,'Offene Fragen'!$D$2:$D$125,Tabelle2!$A$4),"")</f>
        <v>5</v>
      </c>
      <c r="G27" s="11">
        <f>IF(A27&lt;&gt;"",COUNTIFS('Offene Fragen'!$B$2:$B$125,6,'Offene Fragen'!$D$2:$D$125,Tabelle2!$A$5),"")</f>
        <v>10</v>
      </c>
    </row>
    <row r="28" spans="1:7" x14ac:dyDescent="0.25">
      <c r="A28" s="1" t="str">
        <f>IF($B$4&gt;6,"Lektion 7","")</f>
        <v/>
      </c>
      <c r="B28" s="10" t="str">
        <f>IF(A28&lt;&gt;"",COUNTIFS('Multiple Choice'!$D$2:$D$268,Tabelle2!$A$3,'Multiple Choice'!$B$2:$B$268,7),"")</f>
        <v/>
      </c>
      <c r="C28" s="11" t="str">
        <f>IF(A28&lt;&gt;"",COUNTIFS('Multiple Choice'!$D$2:$D$268,Tabelle2!$A$4,'Multiple Choice'!$B$2:$B$268,7),"")</f>
        <v/>
      </c>
      <c r="D28" s="11" t="str">
        <f>IF(A28&lt;&gt;"",COUNTIFS('Multiple Choice'!$D$2:$D$268,Tabelle2!$A$5,'Multiple Choice'!$B$2:$B$268,7),"")</f>
        <v/>
      </c>
      <c r="E28" s="11" t="str">
        <f>IF(A28&lt;&gt;"",COUNTIFS('Offene Fragen'!$B$2:$B$125,7,'Offene Fragen'!$D$2:$D$125,Tabelle2!$A$3),"")</f>
        <v/>
      </c>
      <c r="F28" s="11" t="str">
        <f>IF(A28&lt;&gt;"",COUNTIFS('Offene Fragen'!$B$2:$B$125,7,'Offene Fragen'!$D$2:$D$125,Tabelle2!$A$4),"")</f>
        <v/>
      </c>
      <c r="G28" s="11" t="str">
        <f>IF(A28&lt;&gt;"",COUNTIFS('Offene Fragen'!$B$2:$B$125,7,'Offene Fragen'!$D$2:$D$125,Tabelle2!$A$5),"")</f>
        <v/>
      </c>
    </row>
    <row r="29" spans="1:7" x14ac:dyDescent="0.25">
      <c r="A29" s="1" t="str">
        <f>IF($B$4&gt;7,"Lektion 8","")</f>
        <v/>
      </c>
      <c r="B29" s="10" t="str">
        <f>IF(A29&lt;&gt;"",COUNTIFS('Multiple Choice'!$D$2:$D$268,Tabelle2!$A$3,'Multiple Choice'!$B$2:$B$268,8),"")</f>
        <v/>
      </c>
      <c r="C29" s="11" t="str">
        <f>IF(A29&lt;&gt;"",COUNTIFS('Multiple Choice'!$D$2:$D$268,Tabelle2!$A$4,'Multiple Choice'!$B$2:$B$268,8),"")</f>
        <v/>
      </c>
      <c r="D29" s="11" t="str">
        <f>IF(A29&lt;&gt;"",COUNTIFS('Multiple Choice'!$D$2:$D$268,Tabelle2!$A$5,'Multiple Choice'!$B$2:$B$268,8),"")</f>
        <v/>
      </c>
      <c r="E29" s="11" t="str">
        <f>IF(A29&lt;&gt;"",COUNTIFS('Offene Fragen'!$B$2:$B$125,8,'Offene Fragen'!$D$2:$D$125,Tabelle2!$A$3),"")</f>
        <v/>
      </c>
      <c r="F29" s="11" t="str">
        <f>IF(A29&lt;&gt;"",COUNTIFS('Offene Fragen'!$B$2:$B$125,8,'Offene Fragen'!$D$2:$D$125,Tabelle2!$A$4),"")</f>
        <v/>
      </c>
      <c r="G29" s="11" t="str">
        <f>IF(A29&lt;&gt;"",COUNTIFS('Offene Fragen'!$B$2:$B$125,8,'Offene Fragen'!$D$2:$D$125,Tabelle2!$A$5),"")</f>
        <v/>
      </c>
    </row>
    <row r="30" spans="1:7" x14ac:dyDescent="0.25">
      <c r="A30" s="1" t="str">
        <f>IF($B$4&gt;8,"Lektion 9","")</f>
        <v/>
      </c>
      <c r="B30" s="10" t="str">
        <f>IF(A30&lt;&gt;"",COUNTIFS('Multiple Choice'!$D$2:$D$268,Tabelle2!$A$3,'Multiple Choice'!$B$2:$B$268,9),"")</f>
        <v/>
      </c>
      <c r="C30" s="11" t="str">
        <f>IF(A30&lt;&gt;"",COUNTIFS('Multiple Choice'!$D$2:$D$268,Tabelle2!$A$4,'Multiple Choice'!$B$2:$B$268,9),"")</f>
        <v/>
      </c>
      <c r="D30" s="11" t="str">
        <f>IF(A30&lt;&gt;"",COUNTIFS('Multiple Choice'!$D$2:$D$268,Tabelle2!$A$5,'Multiple Choice'!$B$2:$B$268,9),"")</f>
        <v/>
      </c>
      <c r="E30" s="11" t="str">
        <f>IF(A30&lt;&gt;"",COUNTIFS('Offene Fragen'!$B$2:$B$125,9,'Offene Fragen'!$D$2:$D$125,Tabelle2!$A$3),"")</f>
        <v/>
      </c>
      <c r="F30" s="11"/>
      <c r="G30" s="11" t="str">
        <f>IF(A30&lt;&gt;"",COUNTIFS('Offene Fragen'!$B$2:$B$125,9,'Offene Fragen'!$D$2:$D$125,Tabelle2!$A$5),"")</f>
        <v/>
      </c>
    </row>
    <row r="31" spans="1:7" x14ac:dyDescent="0.25">
      <c r="A31" s="1" t="str">
        <f>IF($B$4&gt;9,"Lektion 10","")</f>
        <v/>
      </c>
      <c r="B31" s="10" t="str">
        <f>IF(A31&lt;&gt;"",COUNTIFS('Multiple Choice'!$D$2:$D$268,Tabelle2!$A$3,'Multiple Choice'!$B$2:$B$268,10),"")</f>
        <v/>
      </c>
      <c r="C31" s="11" t="str">
        <f>IF(A31&lt;&gt;"",COUNTIFS('Multiple Choice'!$D$2:$D$268,Tabelle2!$A$4,'Multiple Choice'!$B$2:$B$268,10),"")</f>
        <v/>
      </c>
      <c r="D31" s="11" t="str">
        <f>IF(A31&lt;&gt;"",COUNTIFS('Multiple Choice'!$D$2:$D$268,Tabelle2!$A$5,'Multiple Choice'!$B$2:$B$268,10),"")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x14ac:dyDescent="0.25">
      <c r="A32" s="1" t="str">
        <f>IF($B$4&gt;10,"Lektion 11","")</f>
        <v/>
      </c>
      <c r="B32" s="10" t="str">
        <f>IF(A32&lt;&gt;"",COUNTIFS('Multiple Choice'!$D$2:$D$268,Tabelle2!$A$3,'Multiple Choice'!$B$2:$B$268,11),"")</f>
        <v/>
      </c>
      <c r="C32" s="11" t="str">
        <f>IF(A32&lt;&gt;"",COUNTIFS('Multiple Choice'!$D$2:$D$268,Tabelle2!$A$4,'Multiple Choice'!$B$2:$B$268,11),"")</f>
        <v/>
      </c>
      <c r="D32" s="11" t="str">
        <f>IF(A32&lt;&gt;"",COUNTIFS('Multiple Choice'!$D$2:$D$268,Tabelle2!$A$5,'Multiple Choice'!$B$2:$B$268,11),"")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x14ac:dyDescent="0.25">
      <c r="A33" s="3" t="str">
        <f>IF($B$4&gt;11,"Lektion 12","")</f>
        <v/>
      </c>
      <c r="B33" s="10" t="str">
        <f>IF(A33&lt;&gt;"",COUNTIFS('Multiple Choice'!$D$2:$D$268,Tabelle2!$A$3,'Multiple Choice'!$B$2:$B$268,12),"")</f>
        <v/>
      </c>
      <c r="C33" s="11" t="str">
        <f>IF(A33&lt;&gt;"",COUNTIFS('Multiple Choice'!$D$2:$D$268,Tabelle2!$A$4,'Multiple Choice'!$B$2:$B$268,12),"")</f>
        <v/>
      </c>
      <c r="D33" s="11" t="str">
        <f>IF(A33&lt;&gt;"",COUNTIFS('Multiple Choice'!$D$2:$D$268,Tabelle2!$A$5,'Multiple Choice'!$B$2:$B$268,12),"")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33</v>
      </c>
    </row>
    <row r="34" spans="1:8" x14ac:dyDescent="0.25">
      <c r="A34" s="1" t="s">
        <v>34</v>
      </c>
      <c r="B34" s="12">
        <f t="shared" ref="B34:G34" si="0">SUM(B22:B33)</f>
        <v>82</v>
      </c>
      <c r="C34" s="12">
        <f t="shared" si="0"/>
        <v>53</v>
      </c>
      <c r="D34" s="12">
        <f t="shared" si="0"/>
        <v>54</v>
      </c>
      <c r="E34" s="12">
        <f t="shared" si="0"/>
        <v>30</v>
      </c>
      <c r="F34" s="12">
        <f t="shared" si="0"/>
        <v>30</v>
      </c>
      <c r="G34" s="12">
        <f t="shared" si="0"/>
        <v>60</v>
      </c>
      <c r="H34" s="4">
        <f>SUM(B34:G34)</f>
        <v>309</v>
      </c>
    </row>
    <row r="37" spans="1:8" x14ac:dyDescent="0.25">
      <c r="A37" s="14" t="s">
        <v>35</v>
      </c>
      <c r="B37" s="8" t="s">
        <v>24</v>
      </c>
      <c r="C37" s="9" t="s">
        <v>25</v>
      </c>
      <c r="D37" s="9" t="s">
        <v>26</v>
      </c>
      <c r="E37" s="9" t="s">
        <v>27</v>
      </c>
      <c r="F37" s="9" t="s">
        <v>28</v>
      </c>
      <c r="G37" s="9" t="s">
        <v>29</v>
      </c>
    </row>
    <row r="38" spans="1:8" x14ac:dyDescent="0.25">
      <c r="A38" s="1" t="s">
        <v>30</v>
      </c>
      <c r="B38" s="46">
        <f>IF($A38&lt;&gt;"",$B$10-B22,"")</f>
        <v>0</v>
      </c>
      <c r="C38" s="47">
        <f>IF($A38&lt;&gt;"",$B$11-C22,"")</f>
        <v>1</v>
      </c>
      <c r="D38" s="47">
        <f>IF($A38&lt;&gt;"",$B$12-D22,"")</f>
        <v>0</v>
      </c>
      <c r="E38" s="47">
        <f>IF($A38&lt;&gt;"",$B$15-E22,"")</f>
        <v>0</v>
      </c>
      <c r="F38" s="47">
        <f>IF($A38&lt;&gt;"",$B$16-F22,"")</f>
        <v>0</v>
      </c>
      <c r="G38" s="47">
        <f>IF($A38&lt;&gt;"",$B$17-G22,"")</f>
        <v>0</v>
      </c>
    </row>
    <row r="39" spans="1:8" x14ac:dyDescent="0.25">
      <c r="A39" s="1" t="s">
        <v>31</v>
      </c>
      <c r="B39" s="46">
        <f t="shared" ref="B39:B49" si="1">IF(A39&lt;&gt;"",$B$10-B23,"")</f>
        <v>0</v>
      </c>
      <c r="C39" s="47">
        <f>IF($A39&lt;&gt;"",$B$11-C23,"")</f>
        <v>-1</v>
      </c>
      <c r="D39" s="47">
        <f>IF($A39&lt;&gt;"",$B$12-D23,"")</f>
        <v>0</v>
      </c>
      <c r="E39" s="47">
        <f>IF($A39&lt;&gt;"",$B$15-E23,"")</f>
        <v>0</v>
      </c>
      <c r="F39" s="47">
        <f>IF($A39&lt;&gt;"",$B$16-F23,"")</f>
        <v>0</v>
      </c>
      <c r="G39" s="47">
        <f>IF($A39&lt;&gt;"",$B$17-G23,"")</f>
        <v>0</v>
      </c>
    </row>
    <row r="40" spans="1:8" x14ac:dyDescent="0.25">
      <c r="A40" s="1" t="s">
        <v>32</v>
      </c>
      <c r="B40" s="46">
        <f t="shared" si="1"/>
        <v>2</v>
      </c>
      <c r="C40" s="47">
        <f t="shared" ref="C40:C49" si="2">IF($A40&lt;&gt;"",$B$11-C24,"")</f>
        <v>0</v>
      </c>
      <c r="D40" s="47">
        <f t="shared" ref="D40:D49" si="3">IF($A40&lt;&gt;"",$B$12-D24,"")</f>
        <v>0</v>
      </c>
      <c r="E40" s="47">
        <f t="shared" ref="E40:E49" si="4">IF($A40&lt;&gt;"",$B$15-E24,"")</f>
        <v>0</v>
      </c>
      <c r="F40" s="47">
        <f t="shared" ref="F40:F49" si="5">IF($A40&lt;&gt;"",$B$16-F24,"")</f>
        <v>0</v>
      </c>
      <c r="G40" s="47">
        <f t="shared" ref="G40:G48" si="6">IF($A40&lt;&gt;"",$B$17-G24,"")</f>
        <v>0</v>
      </c>
    </row>
    <row r="41" spans="1:8" x14ac:dyDescent="0.25">
      <c r="A41" s="1" t="str">
        <f>IF($B$4&gt;3,"Lektion 4","")</f>
        <v>Lektion 4</v>
      </c>
      <c r="B41" s="10">
        <f t="shared" si="1"/>
        <v>0</v>
      </c>
      <c r="C41" s="11">
        <f t="shared" si="2"/>
        <v>1</v>
      </c>
      <c r="D41" s="11">
        <f t="shared" si="3"/>
        <v>0</v>
      </c>
      <c r="E41" s="11">
        <f t="shared" si="4"/>
        <v>0</v>
      </c>
      <c r="F41" s="11">
        <f t="shared" si="5"/>
        <v>0</v>
      </c>
      <c r="G41" s="11">
        <f t="shared" si="6"/>
        <v>0</v>
      </c>
    </row>
    <row r="42" spans="1:8" x14ac:dyDescent="0.25">
      <c r="A42" s="1" t="str">
        <f>IF($B$4&gt;4,"Lektion 5","")</f>
        <v>Lektion 5</v>
      </c>
      <c r="B42" s="10">
        <f t="shared" si="1"/>
        <v>0</v>
      </c>
      <c r="C42" s="11">
        <f t="shared" si="2"/>
        <v>0</v>
      </c>
      <c r="D42" s="11">
        <f t="shared" si="3"/>
        <v>0</v>
      </c>
      <c r="E42" s="11">
        <f t="shared" si="4"/>
        <v>0</v>
      </c>
      <c r="F42" s="11">
        <f t="shared" si="5"/>
        <v>0</v>
      </c>
      <c r="G42" s="11">
        <f t="shared" si="6"/>
        <v>0</v>
      </c>
    </row>
    <row r="43" spans="1:8" x14ac:dyDescent="0.25">
      <c r="A43" s="1" t="str">
        <f>IF($B$4&gt;5,"Lektion 6","")</f>
        <v>Lektion 6</v>
      </c>
      <c r="B43" s="10">
        <f t="shared" si="1"/>
        <v>0</v>
      </c>
      <c r="C43" s="11">
        <f t="shared" si="2"/>
        <v>0</v>
      </c>
      <c r="D43" s="11">
        <f t="shared" si="3"/>
        <v>0</v>
      </c>
      <c r="E43" s="11">
        <f t="shared" si="4"/>
        <v>0</v>
      </c>
      <c r="F43" s="11">
        <f t="shared" si="5"/>
        <v>0</v>
      </c>
      <c r="G43" s="11">
        <f t="shared" si="6"/>
        <v>0</v>
      </c>
    </row>
    <row r="44" spans="1:8" x14ac:dyDescent="0.25">
      <c r="A44" s="1" t="str">
        <f>IF($B$4&gt;6,"Lektion 7","")</f>
        <v/>
      </c>
      <c r="B44" s="10" t="str">
        <f t="shared" si="1"/>
        <v/>
      </c>
      <c r="C44" s="11" t="str">
        <f t="shared" si="2"/>
        <v/>
      </c>
      <c r="D44" s="11" t="str">
        <f t="shared" si="3"/>
        <v/>
      </c>
      <c r="E44" s="11" t="str">
        <f t="shared" si="4"/>
        <v/>
      </c>
      <c r="F44" s="11" t="str">
        <f t="shared" si="5"/>
        <v/>
      </c>
      <c r="G44" s="11" t="str">
        <f t="shared" si="6"/>
        <v/>
      </c>
    </row>
    <row r="45" spans="1:8" x14ac:dyDescent="0.25">
      <c r="A45" s="1" t="str">
        <f>IF($B$4&gt;7,"Lektion 8","")</f>
        <v/>
      </c>
      <c r="B45" s="10" t="str">
        <f t="shared" si="1"/>
        <v/>
      </c>
      <c r="C45" s="11" t="str">
        <f t="shared" si="2"/>
        <v/>
      </c>
      <c r="D45" s="11" t="str">
        <f t="shared" si="3"/>
        <v/>
      </c>
      <c r="E45" s="11" t="str">
        <f t="shared" si="4"/>
        <v/>
      </c>
      <c r="F45" s="11" t="str">
        <f t="shared" si="5"/>
        <v/>
      </c>
      <c r="G45" s="11" t="str">
        <f t="shared" si="6"/>
        <v/>
      </c>
    </row>
    <row r="46" spans="1:8" x14ac:dyDescent="0.25">
      <c r="A46" s="1" t="str">
        <f>IF($B$4&gt;8,"Lektion 9","")</f>
        <v/>
      </c>
      <c r="B46" s="10" t="str">
        <f t="shared" si="1"/>
        <v/>
      </c>
      <c r="C46" s="11" t="str">
        <f t="shared" si="2"/>
        <v/>
      </c>
      <c r="D46" s="11" t="str">
        <f t="shared" si="3"/>
        <v/>
      </c>
      <c r="E46" s="11" t="str">
        <f t="shared" si="4"/>
        <v/>
      </c>
      <c r="F46" s="11" t="str">
        <f t="shared" si="5"/>
        <v/>
      </c>
      <c r="G46" s="11" t="str">
        <f t="shared" si="6"/>
        <v/>
      </c>
    </row>
    <row r="47" spans="1:8" x14ac:dyDescent="0.25">
      <c r="A47" s="1" t="str">
        <f>IF($B$4&gt;9,"Lektion 10","")</f>
        <v/>
      </c>
      <c r="B47" s="10" t="str">
        <f t="shared" si="1"/>
        <v/>
      </c>
      <c r="C47" s="11" t="str">
        <f t="shared" si="2"/>
        <v/>
      </c>
      <c r="D47" s="11" t="str">
        <f t="shared" si="3"/>
        <v/>
      </c>
      <c r="E47" s="11" t="str">
        <f t="shared" si="4"/>
        <v/>
      </c>
      <c r="F47" s="11" t="str">
        <f t="shared" si="5"/>
        <v/>
      </c>
      <c r="G47" s="11" t="str">
        <f t="shared" si="6"/>
        <v/>
      </c>
    </row>
    <row r="48" spans="1:8" x14ac:dyDescent="0.25">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25">
      <c r="A49" s="3" t="str">
        <f>IF($B$4&gt;11,"Lektion 12","")</f>
        <v/>
      </c>
      <c r="B49" s="10" t="str">
        <f t="shared" si="1"/>
        <v/>
      </c>
      <c r="C49" s="11" t="str">
        <f t="shared" si="2"/>
        <v/>
      </c>
      <c r="D49" s="11" t="str">
        <f t="shared" si="3"/>
        <v/>
      </c>
      <c r="E49" s="11" t="str">
        <f t="shared" si="4"/>
        <v/>
      </c>
      <c r="F49" s="11" t="str">
        <f t="shared" si="5"/>
        <v/>
      </c>
      <c r="G49" s="11" t="str">
        <f>IF($A49&lt;&gt;"",$B$17-G33,"")</f>
        <v/>
      </c>
      <c r="H49" s="2" t="s">
        <v>33</v>
      </c>
    </row>
    <row r="50" spans="1:8" x14ac:dyDescent="0.25">
      <c r="A50" s="1" t="s">
        <v>34</v>
      </c>
      <c r="B50" s="12">
        <f t="shared" ref="B50:G50" si="7">SUM(B38:B49)</f>
        <v>2</v>
      </c>
      <c r="C50" s="13">
        <f t="shared" si="7"/>
        <v>1</v>
      </c>
      <c r="D50" s="13">
        <f t="shared" si="7"/>
        <v>0</v>
      </c>
      <c r="E50" s="13">
        <f t="shared" si="7"/>
        <v>0</v>
      </c>
      <c r="F50" s="13">
        <f t="shared" si="7"/>
        <v>0</v>
      </c>
      <c r="G50" s="13">
        <f t="shared" si="7"/>
        <v>0</v>
      </c>
      <c r="H50" s="4">
        <f>SUM(B50:G50)</f>
        <v>3</v>
      </c>
    </row>
  </sheetData>
  <sheetProtection formatCells="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B270"/>
  <sheetViews>
    <sheetView showGridLines="0" tabSelected="1" zoomScale="80" zoomScaleNormal="80" workbookViewId="0">
      <pane ySplit="1" topLeftCell="A2" activePane="bottomLeft" state="frozen"/>
      <selection activeCell="C199" sqref="C199"/>
      <selection pane="bottomLeft" activeCell="G57" sqref="G57"/>
    </sheetView>
  </sheetViews>
  <sheetFormatPr defaultColWidth="10.7109375" defaultRowHeight="12.75" x14ac:dyDescent="0.2"/>
  <cols>
    <col min="1" max="1" width="5.7109375" style="1" customWidth="1"/>
    <col min="2" max="2" width="6.7109375" style="23" bestFit="1" customWidth="1"/>
    <col min="3" max="3" width="10.7109375" style="33"/>
    <col min="4" max="4" width="14.42578125" style="23" customWidth="1"/>
    <col min="5" max="5" width="17.7109375" style="23" customWidth="1"/>
    <col min="6" max="6" width="32.42578125" style="21" customWidth="1"/>
    <col min="7" max="7" width="23.5703125" style="21" customWidth="1"/>
    <col min="8" max="8" width="22" style="21" customWidth="1"/>
    <col min="9" max="9" width="24.140625" style="21" customWidth="1"/>
    <col min="10" max="10" width="27" style="21" customWidth="1"/>
    <col min="11" max="11" width="10.7109375" style="21" customWidth="1"/>
    <col min="12" max="12" width="9.5703125" style="21" customWidth="1"/>
    <col min="13" max="13" width="10.7109375" style="79" customWidth="1"/>
    <col min="14" max="14" width="30.28515625" style="79" customWidth="1"/>
    <col min="15" max="16384" width="10.7109375" style="1"/>
  </cols>
  <sheetData>
    <row r="1" spans="1:236" s="36" customFormat="1" ht="76.5" x14ac:dyDescent="0.25">
      <c r="B1" s="40" t="s">
        <v>36</v>
      </c>
      <c r="C1" s="41" t="s">
        <v>37</v>
      </c>
      <c r="D1" s="40" t="s">
        <v>38</v>
      </c>
      <c r="E1" s="40" t="s">
        <v>39</v>
      </c>
      <c r="F1" s="44" t="s">
        <v>40</v>
      </c>
      <c r="G1" s="43" t="s">
        <v>41</v>
      </c>
      <c r="H1" s="44" t="s">
        <v>42</v>
      </c>
      <c r="I1" s="44" t="s">
        <v>42</v>
      </c>
      <c r="J1" s="44" t="s">
        <v>42</v>
      </c>
      <c r="K1" s="42" t="s">
        <v>43</v>
      </c>
      <c r="L1" s="42" t="s">
        <v>44</v>
      </c>
      <c r="M1" s="78"/>
      <c r="N1" s="42" t="s">
        <v>45</v>
      </c>
    </row>
    <row r="2" spans="1:236" s="39" customFormat="1" ht="76.5" x14ac:dyDescent="0.2">
      <c r="A2" s="1"/>
      <c r="B2" s="56" t="s">
        <v>46</v>
      </c>
      <c r="C2" s="57" t="s">
        <v>47</v>
      </c>
      <c r="D2" s="58" t="s">
        <v>48</v>
      </c>
      <c r="E2" s="59" t="s">
        <v>49</v>
      </c>
      <c r="F2" s="61" t="s">
        <v>50</v>
      </c>
      <c r="G2" s="61" t="s">
        <v>51</v>
      </c>
      <c r="H2" s="61" t="s">
        <v>52</v>
      </c>
      <c r="I2" s="61" t="s">
        <v>53</v>
      </c>
      <c r="J2" s="61" t="s">
        <v>54</v>
      </c>
      <c r="K2" s="48"/>
      <c r="L2" s="21"/>
      <c r="M2" s="79"/>
      <c r="N2" s="7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row>
    <row r="3" spans="1:236" ht="76.5" x14ac:dyDescent="0.2">
      <c r="B3" s="37">
        <v>1</v>
      </c>
      <c r="C3" s="32" t="s">
        <v>47</v>
      </c>
      <c r="D3" s="24" t="s">
        <v>48</v>
      </c>
      <c r="E3" s="23" t="s">
        <v>55</v>
      </c>
      <c r="F3" s="22" t="s">
        <v>56</v>
      </c>
      <c r="G3" s="22" t="s">
        <v>57</v>
      </c>
      <c r="H3" s="22" t="s">
        <v>58</v>
      </c>
      <c r="I3" s="22" t="s">
        <v>59</v>
      </c>
      <c r="J3" s="22" t="s">
        <v>1415</v>
      </c>
      <c r="K3" s="22"/>
      <c r="N3" s="81"/>
    </row>
    <row r="4" spans="1:236" ht="63.75" x14ac:dyDescent="0.2">
      <c r="B4" s="37">
        <v>1</v>
      </c>
      <c r="C4" s="32" t="s">
        <v>47</v>
      </c>
      <c r="D4" s="24" t="s">
        <v>60</v>
      </c>
      <c r="E4" s="23" t="s">
        <v>61</v>
      </c>
      <c r="F4" s="22" t="s">
        <v>62</v>
      </c>
      <c r="G4" s="22" t="s">
        <v>63</v>
      </c>
      <c r="H4" s="22" t="s">
        <v>64</v>
      </c>
      <c r="I4" s="22" t="s">
        <v>65</v>
      </c>
      <c r="J4" s="22" t="s">
        <v>66</v>
      </c>
      <c r="K4" s="22"/>
    </row>
    <row r="5" spans="1:236" ht="51" x14ac:dyDescent="0.2">
      <c r="B5" s="37">
        <v>1</v>
      </c>
      <c r="C5" s="32" t="s">
        <v>47</v>
      </c>
      <c r="D5" s="24" t="s">
        <v>67</v>
      </c>
      <c r="E5" s="23" t="s">
        <v>68</v>
      </c>
      <c r="F5" s="22" t="s">
        <v>69</v>
      </c>
      <c r="G5" s="22" t="s">
        <v>70</v>
      </c>
      <c r="H5" s="22" t="s">
        <v>71</v>
      </c>
      <c r="I5" s="22" t="s">
        <v>72</v>
      </c>
      <c r="J5" s="22" t="s">
        <v>73</v>
      </c>
      <c r="K5" s="22"/>
      <c r="N5" s="22"/>
    </row>
    <row r="6" spans="1:236" ht="89.25" x14ac:dyDescent="0.2">
      <c r="B6" s="37">
        <v>1</v>
      </c>
      <c r="C6" s="32" t="s">
        <v>47</v>
      </c>
      <c r="D6" s="24" t="s">
        <v>48</v>
      </c>
      <c r="E6" s="23" t="s">
        <v>74</v>
      </c>
      <c r="F6" s="22" t="s">
        <v>75</v>
      </c>
      <c r="G6" s="22" t="s">
        <v>76</v>
      </c>
      <c r="H6" s="22" t="s">
        <v>77</v>
      </c>
      <c r="I6" s="22" t="s">
        <v>78</v>
      </c>
      <c r="J6" s="22" t="s">
        <v>79</v>
      </c>
      <c r="K6" s="22"/>
      <c r="N6" s="22"/>
    </row>
    <row r="7" spans="1:236" ht="38.25" x14ac:dyDescent="0.2">
      <c r="B7" s="37">
        <v>1</v>
      </c>
      <c r="C7" s="32" t="s">
        <v>47</v>
      </c>
      <c r="D7" s="24" t="s">
        <v>60</v>
      </c>
      <c r="E7" s="23" t="s">
        <v>80</v>
      </c>
      <c r="F7" s="22" t="s">
        <v>81</v>
      </c>
      <c r="G7" s="22" t="s">
        <v>82</v>
      </c>
      <c r="H7" s="22" t="s">
        <v>83</v>
      </c>
      <c r="I7" s="22" t="s">
        <v>84</v>
      </c>
      <c r="J7" s="22" t="s">
        <v>85</v>
      </c>
      <c r="K7" s="22"/>
      <c r="N7" s="22"/>
    </row>
    <row r="8" spans="1:236" ht="61.5" customHeight="1" x14ac:dyDescent="0.2">
      <c r="B8" s="37">
        <v>1</v>
      </c>
      <c r="C8" s="32" t="s">
        <v>47</v>
      </c>
      <c r="D8" s="24" t="s">
        <v>67</v>
      </c>
      <c r="E8" s="23" t="s">
        <v>86</v>
      </c>
      <c r="F8" s="22" t="s">
        <v>87</v>
      </c>
      <c r="G8" s="22" t="s">
        <v>88</v>
      </c>
      <c r="H8" s="22" t="s">
        <v>89</v>
      </c>
      <c r="I8" s="22" t="s">
        <v>90</v>
      </c>
      <c r="J8" s="22" t="s">
        <v>91</v>
      </c>
      <c r="K8" s="67" t="s">
        <v>92</v>
      </c>
      <c r="L8" s="66" t="s">
        <v>93</v>
      </c>
      <c r="N8" s="22"/>
    </row>
    <row r="9" spans="1:236" ht="51" x14ac:dyDescent="0.2">
      <c r="B9" s="37">
        <v>1</v>
      </c>
      <c r="C9" s="32" t="s">
        <v>94</v>
      </c>
      <c r="D9" s="24" t="s">
        <v>60</v>
      </c>
      <c r="E9" s="23" t="s">
        <v>95</v>
      </c>
      <c r="F9" s="22" t="s">
        <v>96</v>
      </c>
      <c r="G9" s="22" t="s">
        <v>97</v>
      </c>
      <c r="H9" s="22" t="s">
        <v>98</v>
      </c>
      <c r="I9" s="22" t="s">
        <v>99</v>
      </c>
      <c r="J9" s="22" t="s">
        <v>100</v>
      </c>
      <c r="K9" s="22"/>
      <c r="N9" s="22"/>
    </row>
    <row r="10" spans="1:236" ht="51" x14ac:dyDescent="0.2">
      <c r="B10" s="37">
        <v>1</v>
      </c>
      <c r="C10" s="32" t="s">
        <v>94</v>
      </c>
      <c r="D10" s="24" t="s">
        <v>60</v>
      </c>
      <c r="E10" s="23" t="s">
        <v>101</v>
      </c>
      <c r="F10" s="22" t="s">
        <v>102</v>
      </c>
      <c r="G10" s="22" t="s">
        <v>103</v>
      </c>
      <c r="H10" s="22" t="s">
        <v>104</v>
      </c>
      <c r="I10" s="22" t="s">
        <v>105</v>
      </c>
      <c r="J10" s="22" t="s">
        <v>106</v>
      </c>
      <c r="K10" s="22"/>
      <c r="N10" s="22"/>
    </row>
    <row r="11" spans="1:236" ht="56.25" customHeight="1" x14ac:dyDescent="0.2">
      <c r="B11" s="37">
        <v>1</v>
      </c>
      <c r="C11" s="32" t="s">
        <v>94</v>
      </c>
      <c r="D11" s="24" t="s">
        <v>48</v>
      </c>
      <c r="E11" s="23" t="s">
        <v>107</v>
      </c>
      <c r="F11" s="22" t="s">
        <v>108</v>
      </c>
      <c r="G11" s="22" t="s">
        <v>109</v>
      </c>
      <c r="H11" s="22" t="s">
        <v>88</v>
      </c>
      <c r="I11" s="22" t="s">
        <v>110</v>
      </c>
      <c r="J11" s="22" t="s">
        <v>97</v>
      </c>
      <c r="K11" s="22"/>
      <c r="N11" s="22"/>
    </row>
    <row r="12" spans="1:236" ht="76.5" x14ac:dyDescent="0.2">
      <c r="B12" s="37">
        <v>1</v>
      </c>
      <c r="C12" s="32" t="s">
        <v>94</v>
      </c>
      <c r="D12" s="24" t="s">
        <v>67</v>
      </c>
      <c r="E12" s="23" t="s">
        <v>111</v>
      </c>
      <c r="F12" s="22" t="s">
        <v>1504</v>
      </c>
      <c r="G12" s="22" t="s">
        <v>112</v>
      </c>
      <c r="H12" s="22" t="s">
        <v>113</v>
      </c>
      <c r="I12" s="22" t="s">
        <v>114</v>
      </c>
      <c r="J12" s="22" t="s">
        <v>1484</v>
      </c>
      <c r="K12" s="22"/>
      <c r="N12" s="22"/>
    </row>
    <row r="13" spans="1:236" ht="72.75" customHeight="1" x14ac:dyDescent="0.2">
      <c r="B13" s="37">
        <v>1</v>
      </c>
      <c r="C13" s="32" t="s">
        <v>94</v>
      </c>
      <c r="D13" s="24" t="s">
        <v>48</v>
      </c>
      <c r="E13" s="23" t="s">
        <v>115</v>
      </c>
      <c r="F13" s="22" t="s">
        <v>116</v>
      </c>
      <c r="G13" s="22" t="s">
        <v>117</v>
      </c>
      <c r="H13" s="22" t="s">
        <v>118</v>
      </c>
      <c r="I13" s="22" t="s">
        <v>119</v>
      </c>
      <c r="J13" s="22" t="s">
        <v>120</v>
      </c>
      <c r="K13" s="22"/>
      <c r="N13" s="22"/>
    </row>
    <row r="14" spans="1:236" ht="114.75" x14ac:dyDescent="0.2">
      <c r="B14" s="37">
        <v>1</v>
      </c>
      <c r="C14" s="32" t="s">
        <v>94</v>
      </c>
      <c r="D14" s="24" t="s">
        <v>48</v>
      </c>
      <c r="E14" s="23" t="s">
        <v>121</v>
      </c>
      <c r="F14" s="22" t="s">
        <v>122</v>
      </c>
      <c r="G14" s="22" t="s">
        <v>123</v>
      </c>
      <c r="H14" s="22" t="s">
        <v>124</v>
      </c>
      <c r="I14" s="22" t="s">
        <v>125</v>
      </c>
      <c r="J14" s="22" t="s">
        <v>126</v>
      </c>
      <c r="K14" s="22"/>
      <c r="N14" s="22"/>
    </row>
    <row r="15" spans="1:236" ht="76.5" x14ac:dyDescent="0.2">
      <c r="B15" s="37">
        <v>1</v>
      </c>
      <c r="C15" s="32" t="s">
        <v>94</v>
      </c>
      <c r="D15" s="24" t="s">
        <v>67</v>
      </c>
      <c r="E15" s="23" t="s">
        <v>127</v>
      </c>
      <c r="F15" s="22" t="s">
        <v>128</v>
      </c>
      <c r="G15" s="22" t="s">
        <v>129</v>
      </c>
      <c r="H15" s="22" t="s">
        <v>130</v>
      </c>
      <c r="I15" s="22" t="s">
        <v>131</v>
      </c>
      <c r="J15" s="22" t="s">
        <v>132</v>
      </c>
      <c r="K15" s="22"/>
      <c r="N15" s="22"/>
    </row>
    <row r="16" spans="1:236" ht="76.5" x14ac:dyDescent="0.2">
      <c r="B16" s="37">
        <v>1</v>
      </c>
      <c r="C16" s="32" t="s">
        <v>133</v>
      </c>
      <c r="D16" s="24" t="s">
        <v>67</v>
      </c>
      <c r="E16" s="23" t="s">
        <v>134</v>
      </c>
      <c r="F16" s="22" t="s">
        <v>135</v>
      </c>
      <c r="G16" s="22" t="s">
        <v>136</v>
      </c>
      <c r="H16" s="22" t="s">
        <v>137</v>
      </c>
      <c r="I16" s="22" t="s">
        <v>138</v>
      </c>
      <c r="J16" s="22" t="s">
        <v>139</v>
      </c>
      <c r="K16" s="22"/>
      <c r="N16" s="22"/>
    </row>
    <row r="17" spans="2:14" ht="51" x14ac:dyDescent="0.2">
      <c r="B17" s="37">
        <v>1</v>
      </c>
      <c r="C17" s="32" t="s">
        <v>133</v>
      </c>
      <c r="D17" s="24" t="s">
        <v>48</v>
      </c>
      <c r="E17" s="23" t="s">
        <v>140</v>
      </c>
      <c r="F17" s="22" t="s">
        <v>141</v>
      </c>
      <c r="G17" s="22" t="s">
        <v>139</v>
      </c>
      <c r="H17" s="22" t="s">
        <v>142</v>
      </c>
      <c r="I17" s="22" t="s">
        <v>143</v>
      </c>
      <c r="J17" s="22" t="s">
        <v>144</v>
      </c>
      <c r="K17" s="22"/>
      <c r="N17" s="22"/>
    </row>
    <row r="18" spans="2:14" ht="63.75" x14ac:dyDescent="0.2">
      <c r="B18" s="37">
        <v>1</v>
      </c>
      <c r="C18" s="32" t="s">
        <v>133</v>
      </c>
      <c r="D18" s="24" t="s">
        <v>60</v>
      </c>
      <c r="E18" s="23" t="s">
        <v>145</v>
      </c>
      <c r="F18" s="22" t="s">
        <v>146</v>
      </c>
      <c r="G18" s="22" t="s">
        <v>147</v>
      </c>
      <c r="H18" s="22" t="s">
        <v>138</v>
      </c>
      <c r="I18" s="22" t="s">
        <v>148</v>
      </c>
      <c r="J18" s="22" t="s">
        <v>136</v>
      </c>
      <c r="K18" s="22"/>
      <c r="N18" s="22"/>
    </row>
    <row r="19" spans="2:14" ht="76.5" x14ac:dyDescent="0.2">
      <c r="B19" s="37">
        <v>1</v>
      </c>
      <c r="C19" s="32" t="s">
        <v>149</v>
      </c>
      <c r="D19" s="24" t="s">
        <v>48</v>
      </c>
      <c r="E19" s="23" t="s">
        <v>150</v>
      </c>
      <c r="F19" s="22" t="s">
        <v>151</v>
      </c>
      <c r="G19" s="22" t="s">
        <v>152</v>
      </c>
      <c r="H19" s="22" t="s">
        <v>138</v>
      </c>
      <c r="I19" s="22" t="s">
        <v>136</v>
      </c>
      <c r="J19" s="22" t="s">
        <v>137</v>
      </c>
      <c r="K19" s="22"/>
      <c r="N19" s="22"/>
    </row>
    <row r="20" spans="2:14" ht="38.25" x14ac:dyDescent="0.2">
      <c r="B20" s="37">
        <v>1</v>
      </c>
      <c r="C20" s="32" t="s">
        <v>149</v>
      </c>
      <c r="D20" s="24" t="s">
        <v>48</v>
      </c>
      <c r="E20" s="23" t="s">
        <v>153</v>
      </c>
      <c r="F20" s="22" t="s">
        <v>154</v>
      </c>
      <c r="G20" s="22" t="s">
        <v>155</v>
      </c>
      <c r="H20" s="22" t="s">
        <v>156</v>
      </c>
      <c r="I20" s="22" t="s">
        <v>157</v>
      </c>
      <c r="J20" s="22" t="s">
        <v>158</v>
      </c>
      <c r="K20" s="22"/>
      <c r="N20" s="22"/>
    </row>
    <row r="21" spans="2:14" ht="76.5" x14ac:dyDescent="0.2">
      <c r="B21" s="37">
        <v>1</v>
      </c>
      <c r="C21" s="32" t="s">
        <v>149</v>
      </c>
      <c r="D21" s="24" t="s">
        <v>60</v>
      </c>
      <c r="E21" s="23" t="s">
        <v>159</v>
      </c>
      <c r="F21" s="22" t="s">
        <v>160</v>
      </c>
      <c r="G21" s="22" t="s">
        <v>155</v>
      </c>
      <c r="H21" s="22" t="s">
        <v>161</v>
      </c>
      <c r="I21" s="22" t="s">
        <v>162</v>
      </c>
      <c r="J21" s="22" t="s">
        <v>163</v>
      </c>
      <c r="K21" s="22"/>
      <c r="N21" s="22"/>
    </row>
    <row r="22" spans="2:14" ht="102" x14ac:dyDescent="0.2">
      <c r="B22" s="37">
        <v>1</v>
      </c>
      <c r="C22" s="32" t="s">
        <v>149</v>
      </c>
      <c r="D22" s="24" t="s">
        <v>67</v>
      </c>
      <c r="E22" s="23" t="s">
        <v>164</v>
      </c>
      <c r="F22" s="22" t="s">
        <v>165</v>
      </c>
      <c r="G22" s="22" t="s">
        <v>152</v>
      </c>
      <c r="H22" s="22" t="s">
        <v>155</v>
      </c>
      <c r="I22" s="22" t="s">
        <v>162</v>
      </c>
      <c r="J22" s="22" t="s">
        <v>163</v>
      </c>
      <c r="K22" s="22"/>
      <c r="N22" s="22"/>
    </row>
    <row r="23" spans="2:14" ht="38.25" x14ac:dyDescent="0.2">
      <c r="B23" s="37">
        <v>1</v>
      </c>
      <c r="C23" s="32" t="s">
        <v>149</v>
      </c>
      <c r="D23" s="24" t="s">
        <v>48</v>
      </c>
      <c r="E23" s="23" t="s">
        <v>166</v>
      </c>
      <c r="F23" s="22" t="s">
        <v>1416</v>
      </c>
      <c r="G23" s="22" t="s">
        <v>167</v>
      </c>
      <c r="H23" s="22" t="s">
        <v>161</v>
      </c>
      <c r="I23" s="22" t="s">
        <v>155</v>
      </c>
      <c r="J23" s="22" t="s">
        <v>162</v>
      </c>
      <c r="K23" s="22"/>
      <c r="N23" s="82"/>
    </row>
    <row r="24" spans="2:14" ht="38.25" x14ac:dyDescent="0.2">
      <c r="B24" s="37">
        <v>1</v>
      </c>
      <c r="C24" s="32" t="s">
        <v>168</v>
      </c>
      <c r="D24" s="24"/>
      <c r="E24" s="23" t="s">
        <v>169</v>
      </c>
      <c r="F24" s="22" t="s">
        <v>170</v>
      </c>
      <c r="G24" s="22" t="s">
        <v>171</v>
      </c>
      <c r="H24" s="22" t="s">
        <v>172</v>
      </c>
      <c r="I24" s="22" t="s">
        <v>173</v>
      </c>
      <c r="J24" s="22" t="s">
        <v>174</v>
      </c>
      <c r="K24" s="22"/>
      <c r="N24" s="22"/>
    </row>
    <row r="25" spans="2:14" ht="38.25" x14ac:dyDescent="0.2">
      <c r="B25" s="37">
        <v>1</v>
      </c>
      <c r="C25" s="32" t="s">
        <v>168</v>
      </c>
      <c r="D25" s="24" t="s">
        <v>48</v>
      </c>
      <c r="E25" s="23" t="s">
        <v>175</v>
      </c>
      <c r="F25" s="22" t="s">
        <v>176</v>
      </c>
      <c r="G25" s="22" t="s">
        <v>177</v>
      </c>
      <c r="H25" s="22" t="s">
        <v>152</v>
      </c>
      <c r="I25" s="22" t="s">
        <v>171</v>
      </c>
      <c r="J25" s="22" t="s">
        <v>178</v>
      </c>
      <c r="K25" s="22"/>
      <c r="N25" s="22"/>
    </row>
    <row r="26" spans="2:14" ht="25.5" x14ac:dyDescent="0.2">
      <c r="B26" s="37">
        <v>1</v>
      </c>
      <c r="C26" s="32" t="s">
        <v>168</v>
      </c>
      <c r="D26" s="24" t="s">
        <v>48</v>
      </c>
      <c r="E26" s="23" t="s">
        <v>179</v>
      </c>
      <c r="F26" s="22" t="s">
        <v>180</v>
      </c>
      <c r="G26" s="22" t="s">
        <v>181</v>
      </c>
      <c r="H26" s="22" t="s">
        <v>182</v>
      </c>
      <c r="I26" s="22" t="s">
        <v>136</v>
      </c>
      <c r="J26" s="22" t="s">
        <v>167</v>
      </c>
      <c r="K26" s="22"/>
      <c r="N26" s="22"/>
    </row>
    <row r="27" spans="2:14" ht="63.75" x14ac:dyDescent="0.2">
      <c r="B27" s="37">
        <v>1</v>
      </c>
      <c r="C27" s="32" t="s">
        <v>168</v>
      </c>
      <c r="D27" s="24" t="s">
        <v>60</v>
      </c>
      <c r="E27" s="23" t="s">
        <v>183</v>
      </c>
      <c r="F27" s="22" t="s">
        <v>184</v>
      </c>
      <c r="G27" s="22" t="s">
        <v>185</v>
      </c>
      <c r="H27" s="22" t="s">
        <v>186</v>
      </c>
      <c r="I27" s="22" t="s">
        <v>187</v>
      </c>
      <c r="J27" s="22" t="s">
        <v>188</v>
      </c>
      <c r="K27" s="22"/>
      <c r="N27" s="22"/>
    </row>
    <row r="28" spans="2:14" ht="114.75" x14ac:dyDescent="0.2">
      <c r="B28" s="37">
        <v>1</v>
      </c>
      <c r="C28" s="32" t="s">
        <v>168</v>
      </c>
      <c r="D28" s="24" t="s">
        <v>60</v>
      </c>
      <c r="E28" s="23" t="s">
        <v>189</v>
      </c>
      <c r="F28" s="22" t="s">
        <v>190</v>
      </c>
      <c r="G28" s="22" t="s">
        <v>186</v>
      </c>
      <c r="H28" s="22" t="s">
        <v>187</v>
      </c>
      <c r="I28" s="22" t="s">
        <v>188</v>
      </c>
      <c r="J28" s="22" t="s">
        <v>185</v>
      </c>
      <c r="K28" s="22"/>
      <c r="N28" s="22"/>
    </row>
    <row r="29" spans="2:14" ht="51" x14ac:dyDescent="0.2">
      <c r="B29" s="37">
        <v>1</v>
      </c>
      <c r="C29" s="32" t="s">
        <v>168</v>
      </c>
      <c r="D29" s="24" t="s">
        <v>67</v>
      </c>
      <c r="E29" s="23" t="s">
        <v>191</v>
      </c>
      <c r="F29" s="22" t="s">
        <v>192</v>
      </c>
      <c r="G29" s="22" t="s">
        <v>193</v>
      </c>
      <c r="H29" s="22" t="s">
        <v>194</v>
      </c>
      <c r="I29" s="22" t="s">
        <v>195</v>
      </c>
      <c r="J29" s="22" t="s">
        <v>196</v>
      </c>
      <c r="K29" s="22"/>
      <c r="N29" s="22"/>
    </row>
    <row r="30" spans="2:14" ht="191.25" x14ac:dyDescent="0.2">
      <c r="B30" s="37">
        <v>1</v>
      </c>
      <c r="C30" s="68" t="s">
        <v>47</v>
      </c>
      <c r="D30" s="24" t="s">
        <v>67</v>
      </c>
      <c r="E30" s="23" t="s">
        <v>197</v>
      </c>
      <c r="F30" s="22" t="s">
        <v>198</v>
      </c>
      <c r="G30" s="22" t="s">
        <v>199</v>
      </c>
      <c r="H30" s="22" t="s">
        <v>200</v>
      </c>
      <c r="I30" s="22" t="s">
        <v>201</v>
      </c>
      <c r="J30" s="22" t="s">
        <v>202</v>
      </c>
      <c r="K30" s="22"/>
      <c r="L30" s="66" t="s">
        <v>203</v>
      </c>
      <c r="N30" s="67" t="s">
        <v>204</v>
      </c>
    </row>
    <row r="31" spans="2:14" ht="57" customHeight="1" x14ac:dyDescent="0.2">
      <c r="B31" s="37">
        <v>1</v>
      </c>
      <c r="C31" s="68" t="s">
        <v>47</v>
      </c>
      <c r="D31" s="24" t="s">
        <v>48</v>
      </c>
      <c r="E31" s="23" t="s">
        <v>205</v>
      </c>
      <c r="F31" s="22" t="s">
        <v>206</v>
      </c>
      <c r="G31" s="22" t="s">
        <v>207</v>
      </c>
      <c r="H31" s="22" t="s">
        <v>208</v>
      </c>
      <c r="I31" s="22" t="s">
        <v>209</v>
      </c>
      <c r="J31" s="22" t="s">
        <v>210</v>
      </c>
      <c r="K31" s="22"/>
      <c r="L31" s="66" t="s">
        <v>203</v>
      </c>
      <c r="N31" s="67" t="s">
        <v>204</v>
      </c>
    </row>
    <row r="32" spans="2:14" ht="25.5" x14ac:dyDescent="0.2">
      <c r="B32" s="37">
        <v>1</v>
      </c>
      <c r="C32" s="32" t="s">
        <v>47</v>
      </c>
      <c r="D32" s="24" t="s">
        <v>48</v>
      </c>
      <c r="E32" s="23" t="s">
        <v>211</v>
      </c>
      <c r="F32" s="22" t="s">
        <v>212</v>
      </c>
      <c r="G32" s="21" t="s">
        <v>213</v>
      </c>
      <c r="H32" s="22" t="s">
        <v>214</v>
      </c>
      <c r="I32" s="22" t="s">
        <v>215</v>
      </c>
      <c r="J32" s="22" t="s">
        <v>216</v>
      </c>
      <c r="K32" s="22"/>
      <c r="N32" s="22"/>
    </row>
    <row r="33" spans="2:14" ht="38.25" x14ac:dyDescent="0.2">
      <c r="B33" s="37">
        <v>1</v>
      </c>
      <c r="C33" s="32" t="s">
        <v>94</v>
      </c>
      <c r="D33" s="24" t="s">
        <v>67</v>
      </c>
      <c r="E33" s="23" t="s">
        <v>217</v>
      </c>
      <c r="F33" s="22" t="s">
        <v>218</v>
      </c>
      <c r="G33" s="22" t="s">
        <v>219</v>
      </c>
      <c r="H33" s="22" t="s">
        <v>220</v>
      </c>
      <c r="I33" s="22" t="s">
        <v>221</v>
      </c>
      <c r="J33" s="22" t="s">
        <v>222</v>
      </c>
      <c r="K33" s="22"/>
      <c r="N33" s="22"/>
    </row>
    <row r="34" spans="2:14" ht="51" x14ac:dyDescent="0.2">
      <c r="B34" s="37">
        <v>2</v>
      </c>
      <c r="C34" s="32" t="s">
        <v>223</v>
      </c>
      <c r="D34" s="24" t="s">
        <v>48</v>
      </c>
      <c r="E34" s="23" t="s">
        <v>224</v>
      </c>
      <c r="F34" s="22" t="s">
        <v>225</v>
      </c>
      <c r="G34" s="22" t="s">
        <v>226</v>
      </c>
      <c r="H34" s="22" t="s">
        <v>227</v>
      </c>
      <c r="I34" s="22" t="s">
        <v>228</v>
      </c>
      <c r="J34" s="22" t="s">
        <v>229</v>
      </c>
      <c r="K34" s="22"/>
      <c r="N34" s="22"/>
    </row>
    <row r="35" spans="2:14" ht="38.25" x14ac:dyDescent="0.2">
      <c r="B35" s="37">
        <v>2</v>
      </c>
      <c r="C35" s="32" t="s">
        <v>223</v>
      </c>
      <c r="D35" s="24" t="s">
        <v>48</v>
      </c>
      <c r="E35" s="23" t="s">
        <v>230</v>
      </c>
      <c r="F35" s="22" t="s">
        <v>231</v>
      </c>
      <c r="G35" s="22" t="s">
        <v>232</v>
      </c>
      <c r="H35" s="22" t="s">
        <v>226</v>
      </c>
      <c r="I35" s="22" t="s">
        <v>233</v>
      </c>
      <c r="J35" s="22" t="s">
        <v>228</v>
      </c>
      <c r="K35" s="22"/>
      <c r="N35" s="22"/>
    </row>
    <row r="36" spans="2:14" ht="76.5" x14ac:dyDescent="0.2">
      <c r="B36" s="37">
        <v>2</v>
      </c>
      <c r="C36" s="32" t="s">
        <v>223</v>
      </c>
      <c r="D36" s="24" t="s">
        <v>48</v>
      </c>
      <c r="E36" s="23" t="s">
        <v>234</v>
      </c>
      <c r="F36" s="22" t="s">
        <v>235</v>
      </c>
      <c r="G36" s="22" t="s">
        <v>236</v>
      </c>
      <c r="H36" s="22" t="s">
        <v>171</v>
      </c>
      <c r="I36" s="22" t="s">
        <v>172</v>
      </c>
      <c r="J36" s="22" t="s">
        <v>173</v>
      </c>
      <c r="K36" s="22"/>
      <c r="N36" s="22"/>
    </row>
    <row r="37" spans="2:14" ht="38.25" x14ac:dyDescent="0.2">
      <c r="B37" s="37">
        <v>2</v>
      </c>
      <c r="C37" s="32" t="s">
        <v>223</v>
      </c>
      <c r="D37" s="24" t="s">
        <v>60</v>
      </c>
      <c r="E37" s="23" t="s">
        <v>237</v>
      </c>
      <c r="F37" s="22" t="s">
        <v>238</v>
      </c>
      <c r="G37" s="22" t="s">
        <v>239</v>
      </c>
      <c r="H37" s="22" t="s">
        <v>240</v>
      </c>
      <c r="I37" s="22" t="s">
        <v>241</v>
      </c>
      <c r="J37" s="22" t="s">
        <v>242</v>
      </c>
      <c r="K37" s="22"/>
      <c r="N37" s="22"/>
    </row>
    <row r="38" spans="2:14" ht="51" x14ac:dyDescent="0.2">
      <c r="B38" s="37">
        <v>2</v>
      </c>
      <c r="C38" s="32" t="s">
        <v>223</v>
      </c>
      <c r="D38" s="24" t="s">
        <v>60</v>
      </c>
      <c r="E38" s="23" t="s">
        <v>243</v>
      </c>
      <c r="F38" s="22" t="s">
        <v>244</v>
      </c>
      <c r="G38" s="22" t="s">
        <v>245</v>
      </c>
      <c r="H38" s="22" t="s">
        <v>178</v>
      </c>
      <c r="I38" s="22" t="s">
        <v>246</v>
      </c>
      <c r="J38" s="22" t="s">
        <v>247</v>
      </c>
      <c r="K38" s="22"/>
      <c r="N38" s="22"/>
    </row>
    <row r="39" spans="2:14" ht="51" x14ac:dyDescent="0.2">
      <c r="B39" s="37">
        <v>2</v>
      </c>
      <c r="C39" s="32" t="s">
        <v>223</v>
      </c>
      <c r="D39" s="24" t="s">
        <v>48</v>
      </c>
      <c r="E39" s="23" t="s">
        <v>248</v>
      </c>
      <c r="F39" s="22" t="s">
        <v>249</v>
      </c>
      <c r="G39" s="22" t="s">
        <v>250</v>
      </c>
      <c r="H39" s="22" t="s">
        <v>251</v>
      </c>
      <c r="I39" s="22" t="s">
        <v>252</v>
      </c>
      <c r="J39" s="22" t="s">
        <v>253</v>
      </c>
      <c r="K39" s="22"/>
      <c r="N39" s="22"/>
    </row>
    <row r="40" spans="2:14" ht="51" x14ac:dyDescent="0.2">
      <c r="B40" s="37">
        <v>2</v>
      </c>
      <c r="C40" s="32" t="s">
        <v>254</v>
      </c>
      <c r="D40" s="24" t="s">
        <v>67</v>
      </c>
      <c r="E40" s="23" t="s">
        <v>255</v>
      </c>
      <c r="F40" s="22" t="s">
        <v>256</v>
      </c>
      <c r="G40" s="22" t="s">
        <v>257</v>
      </c>
      <c r="H40" s="22" t="s">
        <v>258</v>
      </c>
      <c r="I40" s="22" t="s">
        <v>259</v>
      </c>
      <c r="J40" s="22" t="s">
        <v>260</v>
      </c>
      <c r="K40" s="22"/>
      <c r="N40" s="22"/>
    </row>
    <row r="41" spans="2:14" ht="76.5" x14ac:dyDescent="0.2">
      <c r="B41" s="37">
        <v>2</v>
      </c>
      <c r="C41" s="32" t="s">
        <v>254</v>
      </c>
      <c r="D41" s="24" t="s">
        <v>67</v>
      </c>
      <c r="E41" s="23" t="s">
        <v>261</v>
      </c>
      <c r="F41" s="22" t="s">
        <v>62</v>
      </c>
      <c r="G41" s="22" t="s">
        <v>262</v>
      </c>
      <c r="H41" s="22" t="s">
        <v>263</v>
      </c>
      <c r="I41" s="22" t="s">
        <v>264</v>
      </c>
      <c r="J41" s="22" t="s">
        <v>265</v>
      </c>
      <c r="K41" s="22"/>
      <c r="N41" s="22"/>
    </row>
    <row r="42" spans="2:14" ht="51" x14ac:dyDescent="0.2">
      <c r="B42" s="37">
        <v>2</v>
      </c>
      <c r="C42" s="32" t="s">
        <v>254</v>
      </c>
      <c r="D42" s="24" t="s">
        <v>48</v>
      </c>
      <c r="E42" s="23" t="s">
        <v>266</v>
      </c>
      <c r="F42" s="22" t="s">
        <v>1417</v>
      </c>
      <c r="G42" s="22" t="s">
        <v>267</v>
      </c>
      <c r="H42" s="22" t="s">
        <v>268</v>
      </c>
      <c r="I42" s="22" t="s">
        <v>269</v>
      </c>
      <c r="J42" s="22" t="s">
        <v>270</v>
      </c>
      <c r="K42" s="22"/>
      <c r="N42" s="22"/>
    </row>
    <row r="43" spans="2:14" ht="38.25" x14ac:dyDescent="0.2">
      <c r="B43" s="37">
        <v>2</v>
      </c>
      <c r="C43" s="32" t="s">
        <v>254</v>
      </c>
      <c r="D43" s="24" t="s">
        <v>48</v>
      </c>
      <c r="E43" s="23" t="s">
        <v>271</v>
      </c>
      <c r="F43" s="22" t="s">
        <v>272</v>
      </c>
      <c r="G43" s="22" t="s">
        <v>273</v>
      </c>
      <c r="H43" s="22" t="s">
        <v>274</v>
      </c>
      <c r="I43" s="22" t="s">
        <v>275</v>
      </c>
      <c r="J43" s="22" t="s">
        <v>276</v>
      </c>
      <c r="K43" s="22"/>
      <c r="N43" s="22"/>
    </row>
    <row r="44" spans="2:14" ht="25.5" x14ac:dyDescent="0.2">
      <c r="B44" s="37">
        <v>2</v>
      </c>
      <c r="C44" s="32" t="s">
        <v>254</v>
      </c>
      <c r="D44" s="24" t="s">
        <v>48</v>
      </c>
      <c r="E44" s="23" t="s">
        <v>277</v>
      </c>
      <c r="F44" s="22" t="s">
        <v>278</v>
      </c>
      <c r="G44" s="22" t="s">
        <v>279</v>
      </c>
      <c r="H44" s="22" t="s">
        <v>280</v>
      </c>
      <c r="I44" s="22" t="s">
        <v>281</v>
      </c>
      <c r="J44" s="22" t="s">
        <v>282</v>
      </c>
      <c r="K44" s="22"/>
      <c r="N44" s="22"/>
    </row>
    <row r="45" spans="2:14" ht="38.25" x14ac:dyDescent="0.2">
      <c r="B45" s="37">
        <v>2</v>
      </c>
      <c r="C45" s="32" t="s">
        <v>254</v>
      </c>
      <c r="D45" s="24" t="s">
        <v>48</v>
      </c>
      <c r="E45" s="23" t="s">
        <v>283</v>
      </c>
      <c r="F45" s="22" t="s">
        <v>284</v>
      </c>
      <c r="G45" s="22" t="s">
        <v>285</v>
      </c>
      <c r="H45" s="22" t="s">
        <v>275</v>
      </c>
      <c r="I45" s="22" t="s">
        <v>273</v>
      </c>
      <c r="J45" s="22" t="s">
        <v>268</v>
      </c>
      <c r="K45" s="22"/>
      <c r="N45" s="22"/>
    </row>
    <row r="46" spans="2:14" ht="114.75" x14ac:dyDescent="0.2">
      <c r="B46" s="37">
        <v>2</v>
      </c>
      <c r="C46" s="32" t="s">
        <v>286</v>
      </c>
      <c r="D46" s="24" t="s">
        <v>67</v>
      </c>
      <c r="E46" s="23" t="s">
        <v>287</v>
      </c>
      <c r="F46" s="22" t="s">
        <v>288</v>
      </c>
      <c r="G46" s="22" t="s">
        <v>1505</v>
      </c>
      <c r="H46" s="22" t="s">
        <v>1506</v>
      </c>
      <c r="I46" s="22" t="s">
        <v>1418</v>
      </c>
      <c r="J46" s="22" t="s">
        <v>1419</v>
      </c>
      <c r="K46" s="22"/>
      <c r="N46" s="22"/>
    </row>
    <row r="47" spans="2:14" ht="63.75" x14ac:dyDescent="0.2">
      <c r="B47" s="37">
        <v>2</v>
      </c>
      <c r="C47" s="32" t="s">
        <v>286</v>
      </c>
      <c r="D47" s="24" t="s">
        <v>60</v>
      </c>
      <c r="E47" s="23" t="s">
        <v>289</v>
      </c>
      <c r="F47" s="22" t="s">
        <v>290</v>
      </c>
      <c r="G47" s="22" t="s">
        <v>291</v>
      </c>
      <c r="H47" s="22" t="s">
        <v>292</v>
      </c>
      <c r="I47" s="22" t="s">
        <v>293</v>
      </c>
      <c r="J47" s="22" t="s">
        <v>294</v>
      </c>
      <c r="K47" s="22"/>
      <c r="N47" s="22"/>
    </row>
    <row r="48" spans="2:14" ht="89.25" x14ac:dyDescent="0.2">
      <c r="B48" s="37">
        <v>2</v>
      </c>
      <c r="C48" s="32" t="s">
        <v>286</v>
      </c>
      <c r="D48" s="24" t="s">
        <v>67</v>
      </c>
      <c r="E48" s="23" t="s">
        <v>295</v>
      </c>
      <c r="F48" s="22" t="s">
        <v>1485</v>
      </c>
      <c r="G48" s="22" t="s">
        <v>296</v>
      </c>
      <c r="H48" s="22" t="s">
        <v>1486</v>
      </c>
      <c r="I48" s="22" t="s">
        <v>297</v>
      </c>
      <c r="J48" s="22" t="s">
        <v>298</v>
      </c>
      <c r="K48" s="22"/>
      <c r="N48" s="22"/>
    </row>
    <row r="49" spans="2:14" ht="63.75" x14ac:dyDescent="0.2">
      <c r="B49" s="37">
        <v>2</v>
      </c>
      <c r="C49" s="32" t="s">
        <v>286</v>
      </c>
      <c r="D49" s="24" t="s">
        <v>60</v>
      </c>
      <c r="E49" s="23" t="s">
        <v>299</v>
      </c>
      <c r="F49" s="22" t="s">
        <v>300</v>
      </c>
      <c r="G49" s="22" t="s">
        <v>301</v>
      </c>
      <c r="H49" s="22" t="s">
        <v>302</v>
      </c>
      <c r="I49" s="22" t="s">
        <v>303</v>
      </c>
      <c r="J49" s="22" t="s">
        <v>304</v>
      </c>
      <c r="K49" s="22"/>
      <c r="N49" s="22"/>
    </row>
    <row r="50" spans="2:14" ht="76.5" x14ac:dyDescent="0.2">
      <c r="B50" s="37">
        <v>2</v>
      </c>
      <c r="C50" s="32" t="s">
        <v>286</v>
      </c>
      <c r="D50" s="24" t="s">
        <v>67</v>
      </c>
      <c r="E50" s="23" t="s">
        <v>305</v>
      </c>
      <c r="F50" s="22" t="s">
        <v>306</v>
      </c>
      <c r="G50" s="22" t="s">
        <v>307</v>
      </c>
      <c r="H50" s="22" t="s">
        <v>308</v>
      </c>
      <c r="I50" s="61" t="s">
        <v>309</v>
      </c>
      <c r="J50" s="61" t="s">
        <v>310</v>
      </c>
      <c r="K50" s="22"/>
      <c r="N50" s="22"/>
    </row>
    <row r="51" spans="2:14" ht="25.5" x14ac:dyDescent="0.2">
      <c r="B51" s="37">
        <v>2</v>
      </c>
      <c r="C51" s="32" t="s">
        <v>286</v>
      </c>
      <c r="D51" s="24" t="s">
        <v>60</v>
      </c>
      <c r="E51" s="23" t="s">
        <v>311</v>
      </c>
      <c r="F51" s="61" t="s">
        <v>312</v>
      </c>
      <c r="G51" s="22" t="s">
        <v>313</v>
      </c>
      <c r="H51" s="22" t="s">
        <v>314</v>
      </c>
      <c r="I51" s="22" t="s">
        <v>315</v>
      </c>
      <c r="J51" s="22" t="s">
        <v>316</v>
      </c>
      <c r="K51" s="22"/>
      <c r="N51" s="22"/>
    </row>
    <row r="52" spans="2:14" ht="25.5" x14ac:dyDescent="0.2">
      <c r="B52" s="37">
        <v>2</v>
      </c>
      <c r="C52" s="32" t="s">
        <v>223</v>
      </c>
      <c r="D52" s="24" t="s">
        <v>48</v>
      </c>
      <c r="E52" s="23" t="s">
        <v>317</v>
      </c>
      <c r="F52" s="22" t="s">
        <v>318</v>
      </c>
      <c r="G52" s="22" t="s">
        <v>319</v>
      </c>
      <c r="H52" s="22" t="s">
        <v>320</v>
      </c>
      <c r="I52" s="22" t="s">
        <v>321</v>
      </c>
      <c r="J52" s="22" t="s">
        <v>322</v>
      </c>
      <c r="K52" s="22"/>
      <c r="N52" s="22"/>
    </row>
    <row r="53" spans="2:14" ht="51" x14ac:dyDescent="0.2">
      <c r="B53" s="37">
        <v>2</v>
      </c>
      <c r="C53" s="32" t="s">
        <v>223</v>
      </c>
      <c r="D53" s="24" t="s">
        <v>48</v>
      </c>
      <c r="E53" s="23" t="s">
        <v>323</v>
      </c>
      <c r="F53" s="22" t="s">
        <v>324</v>
      </c>
      <c r="G53" s="22" t="s">
        <v>325</v>
      </c>
      <c r="H53" s="22" t="s">
        <v>326</v>
      </c>
      <c r="I53" s="22" t="s">
        <v>327</v>
      </c>
      <c r="J53" s="22" t="s">
        <v>328</v>
      </c>
      <c r="K53" s="22"/>
      <c r="N53" s="22"/>
    </row>
    <row r="54" spans="2:14" ht="51" x14ac:dyDescent="0.2">
      <c r="B54" s="37">
        <v>2</v>
      </c>
      <c r="C54" s="32" t="s">
        <v>254</v>
      </c>
      <c r="D54" s="24" t="s">
        <v>48</v>
      </c>
      <c r="E54" s="23" t="s">
        <v>329</v>
      </c>
      <c r="F54" s="22" t="s">
        <v>330</v>
      </c>
      <c r="G54" s="22" t="s">
        <v>178</v>
      </c>
      <c r="H54" s="22" t="s">
        <v>138</v>
      </c>
      <c r="I54" s="22" t="s">
        <v>136</v>
      </c>
      <c r="J54" s="22" t="s">
        <v>196</v>
      </c>
      <c r="K54" s="22"/>
      <c r="N54" s="22"/>
    </row>
    <row r="55" spans="2:14" ht="51" x14ac:dyDescent="0.2">
      <c r="B55" s="37">
        <v>2</v>
      </c>
      <c r="C55" s="32" t="s">
        <v>254</v>
      </c>
      <c r="D55" s="24" t="s">
        <v>60</v>
      </c>
      <c r="E55" s="23" t="s">
        <v>331</v>
      </c>
      <c r="F55" s="22" t="s">
        <v>332</v>
      </c>
      <c r="G55" s="22" t="s">
        <v>333</v>
      </c>
      <c r="H55" s="22" t="s">
        <v>334</v>
      </c>
      <c r="I55" s="22" t="s">
        <v>335</v>
      </c>
      <c r="J55" s="22" t="s">
        <v>336</v>
      </c>
      <c r="K55" s="22"/>
      <c r="N55" s="22"/>
    </row>
    <row r="56" spans="2:14" ht="114.75" x14ac:dyDescent="0.2">
      <c r="B56" s="37">
        <v>2</v>
      </c>
      <c r="C56" s="32" t="s">
        <v>337</v>
      </c>
      <c r="D56" s="24" t="s">
        <v>67</v>
      </c>
      <c r="E56" s="23" t="s">
        <v>338</v>
      </c>
      <c r="F56" s="22" t="s">
        <v>62</v>
      </c>
      <c r="G56" s="22" t="s">
        <v>339</v>
      </c>
      <c r="H56" s="22" t="s">
        <v>340</v>
      </c>
      <c r="I56" s="22" t="s">
        <v>341</v>
      </c>
      <c r="J56" s="22" t="s">
        <v>342</v>
      </c>
      <c r="K56" s="22"/>
      <c r="N56" s="22"/>
    </row>
    <row r="57" spans="2:14" ht="51" x14ac:dyDescent="0.2">
      <c r="B57" s="37">
        <v>2</v>
      </c>
      <c r="C57" s="32" t="s">
        <v>337</v>
      </c>
      <c r="D57" s="24" t="s">
        <v>60</v>
      </c>
      <c r="E57" s="23" t="s">
        <v>343</v>
      </c>
      <c r="F57" s="22" t="s">
        <v>1499</v>
      </c>
      <c r="G57" s="22" t="s">
        <v>1516</v>
      </c>
      <c r="H57" s="22" t="s">
        <v>344</v>
      </c>
      <c r="I57" s="22" t="s">
        <v>250</v>
      </c>
      <c r="J57" s="22" t="s">
        <v>345</v>
      </c>
      <c r="K57" s="22"/>
      <c r="N57" s="22"/>
    </row>
    <row r="58" spans="2:14" ht="38.25" x14ac:dyDescent="0.2">
      <c r="B58" s="37">
        <v>2</v>
      </c>
      <c r="C58" s="32" t="s">
        <v>346</v>
      </c>
      <c r="D58" s="24" t="s">
        <v>48</v>
      </c>
      <c r="E58" s="23" t="s">
        <v>347</v>
      </c>
      <c r="F58" s="22" t="s">
        <v>348</v>
      </c>
      <c r="G58" s="22" t="s">
        <v>349</v>
      </c>
      <c r="H58" s="22" t="s">
        <v>350</v>
      </c>
      <c r="I58" s="22" t="s">
        <v>351</v>
      </c>
      <c r="J58" s="22" t="s">
        <v>352</v>
      </c>
      <c r="K58" s="22"/>
      <c r="N58" s="22"/>
    </row>
    <row r="59" spans="2:14" ht="25.5" x14ac:dyDescent="0.2">
      <c r="B59" s="37">
        <v>2</v>
      </c>
      <c r="C59" s="32" t="s">
        <v>346</v>
      </c>
      <c r="D59" s="24" t="s">
        <v>48</v>
      </c>
      <c r="E59" s="23" t="s">
        <v>353</v>
      </c>
      <c r="F59" s="22" t="s">
        <v>354</v>
      </c>
      <c r="G59" s="22" t="s">
        <v>355</v>
      </c>
      <c r="H59" s="22" t="s">
        <v>356</v>
      </c>
      <c r="I59" s="22" t="s">
        <v>357</v>
      </c>
      <c r="J59" s="22" t="s">
        <v>358</v>
      </c>
      <c r="K59" s="22"/>
      <c r="N59" s="22"/>
    </row>
    <row r="60" spans="2:14" ht="38.25" x14ac:dyDescent="0.2">
      <c r="B60" s="37">
        <v>2</v>
      </c>
      <c r="C60" s="32" t="s">
        <v>346</v>
      </c>
      <c r="D60" s="24" t="s">
        <v>48</v>
      </c>
      <c r="E60" s="23" t="s">
        <v>359</v>
      </c>
      <c r="F60" s="22" t="s">
        <v>360</v>
      </c>
      <c r="G60" s="22" t="s">
        <v>361</v>
      </c>
      <c r="H60" s="22" t="s">
        <v>362</v>
      </c>
      <c r="I60" s="22" t="s">
        <v>363</v>
      </c>
      <c r="J60" s="22" t="s">
        <v>364</v>
      </c>
      <c r="K60" s="22"/>
      <c r="N60" s="22"/>
    </row>
    <row r="61" spans="2:14" ht="63.75" x14ac:dyDescent="0.2">
      <c r="B61" s="37">
        <v>2</v>
      </c>
      <c r="C61" s="32" t="s">
        <v>346</v>
      </c>
      <c r="D61" s="24" t="s">
        <v>60</v>
      </c>
      <c r="E61" s="23" t="s">
        <v>365</v>
      </c>
      <c r="F61" s="22" t="s">
        <v>366</v>
      </c>
      <c r="G61" s="22" t="s">
        <v>367</v>
      </c>
      <c r="H61" s="22" t="s">
        <v>368</v>
      </c>
      <c r="I61" s="22" t="s">
        <v>1420</v>
      </c>
      <c r="J61" s="22" t="s">
        <v>1421</v>
      </c>
      <c r="K61" s="22"/>
      <c r="N61" s="22"/>
    </row>
    <row r="62" spans="2:14" ht="51" x14ac:dyDescent="0.2">
      <c r="B62" s="37">
        <v>2</v>
      </c>
      <c r="C62" s="32" t="s">
        <v>346</v>
      </c>
      <c r="D62" s="24" t="s">
        <v>67</v>
      </c>
      <c r="E62" s="23" t="s">
        <v>369</v>
      </c>
      <c r="F62" s="22" t="s">
        <v>370</v>
      </c>
      <c r="G62" s="22" t="s">
        <v>371</v>
      </c>
      <c r="H62" s="22" t="s">
        <v>372</v>
      </c>
      <c r="I62" s="22" t="s">
        <v>373</v>
      </c>
      <c r="J62" s="22" t="s">
        <v>374</v>
      </c>
      <c r="K62" s="22"/>
      <c r="N62" s="22"/>
    </row>
    <row r="63" spans="2:14" ht="63.75" x14ac:dyDescent="0.2">
      <c r="B63" s="37">
        <v>2</v>
      </c>
      <c r="C63" s="32" t="s">
        <v>346</v>
      </c>
      <c r="D63" s="24" t="s">
        <v>60</v>
      </c>
      <c r="E63" s="23" t="s">
        <v>375</v>
      </c>
      <c r="F63" s="22" t="s">
        <v>376</v>
      </c>
      <c r="G63" s="22" t="s">
        <v>377</v>
      </c>
      <c r="H63" s="22" t="s">
        <v>378</v>
      </c>
      <c r="I63" s="22" t="s">
        <v>379</v>
      </c>
      <c r="J63" s="22" t="s">
        <v>380</v>
      </c>
      <c r="K63" s="22"/>
      <c r="N63" s="22"/>
    </row>
    <row r="64" spans="2:14" ht="105" customHeight="1" x14ac:dyDescent="0.2">
      <c r="B64" s="37">
        <v>2</v>
      </c>
      <c r="C64" s="32" t="s">
        <v>381</v>
      </c>
      <c r="D64" s="24" t="s">
        <v>67</v>
      </c>
      <c r="E64" s="23" t="s">
        <v>382</v>
      </c>
      <c r="F64" s="22" t="s">
        <v>383</v>
      </c>
      <c r="G64" s="22" t="s">
        <v>384</v>
      </c>
      <c r="H64" s="22" t="s">
        <v>385</v>
      </c>
      <c r="I64" s="22" t="s">
        <v>386</v>
      </c>
      <c r="J64" s="22" t="s">
        <v>387</v>
      </c>
      <c r="K64" s="22"/>
      <c r="L64" s="66" t="s">
        <v>388</v>
      </c>
      <c r="N64" s="22"/>
    </row>
    <row r="65" spans="2:14" ht="95.25" customHeight="1" x14ac:dyDescent="0.2">
      <c r="B65" s="37">
        <v>2</v>
      </c>
      <c r="C65" s="32" t="s">
        <v>389</v>
      </c>
      <c r="D65" s="24" t="s">
        <v>60</v>
      </c>
      <c r="E65" s="23" t="s">
        <v>390</v>
      </c>
      <c r="F65" s="22" t="s">
        <v>391</v>
      </c>
      <c r="G65" s="22" t="s">
        <v>392</v>
      </c>
      <c r="H65" s="22" t="s">
        <v>393</v>
      </c>
      <c r="I65" s="22" t="s">
        <v>394</v>
      </c>
      <c r="J65" s="22" t="s">
        <v>395</v>
      </c>
      <c r="K65" s="22"/>
      <c r="L65" s="66" t="s">
        <v>396</v>
      </c>
      <c r="N65" s="22"/>
    </row>
    <row r="66" spans="2:14" ht="86.25" customHeight="1" x14ac:dyDescent="0.2">
      <c r="B66" s="37">
        <v>2</v>
      </c>
      <c r="C66" s="32" t="s">
        <v>389</v>
      </c>
      <c r="D66" s="24" t="s">
        <v>67</v>
      </c>
      <c r="E66" s="23" t="s">
        <v>397</v>
      </c>
      <c r="F66" s="22" t="s">
        <v>398</v>
      </c>
      <c r="G66" s="22" t="s">
        <v>399</v>
      </c>
      <c r="H66" s="22" t="s">
        <v>400</v>
      </c>
      <c r="I66" s="22" t="s">
        <v>401</v>
      </c>
      <c r="J66" s="22" t="s">
        <v>402</v>
      </c>
      <c r="K66" s="22"/>
      <c r="L66" s="66" t="s">
        <v>396</v>
      </c>
      <c r="N66" s="22"/>
    </row>
    <row r="67" spans="2:14" ht="140.25" x14ac:dyDescent="0.2">
      <c r="B67" s="37">
        <v>3</v>
      </c>
      <c r="C67" s="32" t="s">
        <v>403</v>
      </c>
      <c r="D67" s="24" t="s">
        <v>60</v>
      </c>
      <c r="E67" s="23" t="s">
        <v>404</v>
      </c>
      <c r="F67" s="22" t="s">
        <v>405</v>
      </c>
      <c r="G67" s="22" t="s">
        <v>406</v>
      </c>
      <c r="H67" s="22" t="s">
        <v>407</v>
      </c>
      <c r="I67" s="22" t="s">
        <v>408</v>
      </c>
      <c r="J67" s="22" t="s">
        <v>409</v>
      </c>
      <c r="K67" s="22"/>
      <c r="N67" s="22"/>
    </row>
    <row r="68" spans="2:14" ht="25.5" x14ac:dyDescent="0.2">
      <c r="B68" s="37">
        <v>3</v>
      </c>
      <c r="C68" s="32" t="s">
        <v>403</v>
      </c>
      <c r="D68" s="24" t="s">
        <v>67</v>
      </c>
      <c r="E68" s="23" t="s">
        <v>410</v>
      </c>
      <c r="F68" s="22" t="s">
        <v>411</v>
      </c>
      <c r="G68" s="22" t="s">
        <v>412</v>
      </c>
      <c r="H68" s="22" t="s">
        <v>152</v>
      </c>
      <c r="I68" s="22" t="s">
        <v>413</v>
      </c>
      <c r="J68" s="22" t="s">
        <v>414</v>
      </c>
      <c r="K68" s="22"/>
      <c r="N68" s="22"/>
    </row>
    <row r="69" spans="2:14" ht="51" x14ac:dyDescent="0.2">
      <c r="B69" s="37">
        <v>3</v>
      </c>
      <c r="C69" s="32" t="s">
        <v>403</v>
      </c>
      <c r="D69" s="24" t="s">
        <v>67</v>
      </c>
      <c r="E69" s="23" t="s">
        <v>415</v>
      </c>
      <c r="F69" s="22" t="s">
        <v>416</v>
      </c>
      <c r="G69" s="22" t="s">
        <v>417</v>
      </c>
      <c r="H69" s="22" t="s">
        <v>418</v>
      </c>
      <c r="I69" s="22" t="s">
        <v>419</v>
      </c>
      <c r="J69" s="22" t="s">
        <v>420</v>
      </c>
      <c r="K69" s="22"/>
      <c r="N69" s="22"/>
    </row>
    <row r="70" spans="2:14" ht="51" x14ac:dyDescent="0.2">
      <c r="B70" s="37">
        <v>3</v>
      </c>
      <c r="C70" s="32" t="s">
        <v>403</v>
      </c>
      <c r="D70" s="24" t="s">
        <v>48</v>
      </c>
      <c r="E70" s="23" t="s">
        <v>421</v>
      </c>
      <c r="F70" s="22" t="s">
        <v>422</v>
      </c>
      <c r="G70" s="22" t="s">
        <v>423</v>
      </c>
      <c r="H70" s="22" t="s">
        <v>182</v>
      </c>
      <c r="I70" s="22" t="s">
        <v>167</v>
      </c>
      <c r="J70" s="22" t="s">
        <v>424</v>
      </c>
      <c r="K70" s="22"/>
      <c r="N70" s="22"/>
    </row>
    <row r="71" spans="2:14" ht="76.5" x14ac:dyDescent="0.2">
      <c r="B71" s="37">
        <v>3</v>
      </c>
      <c r="C71" s="32" t="s">
        <v>403</v>
      </c>
      <c r="D71" s="24" t="s">
        <v>67</v>
      </c>
      <c r="E71" s="23" t="s">
        <v>425</v>
      </c>
      <c r="F71" s="22" t="s">
        <v>1487</v>
      </c>
      <c r="G71" s="22" t="s">
        <v>1488</v>
      </c>
      <c r="H71" s="22" t="s">
        <v>1489</v>
      </c>
      <c r="I71" s="22" t="s">
        <v>1490</v>
      </c>
      <c r="J71" s="22" t="s">
        <v>1491</v>
      </c>
      <c r="K71" s="22"/>
      <c r="N71" s="22"/>
    </row>
    <row r="72" spans="2:14" ht="51" x14ac:dyDescent="0.2">
      <c r="B72" s="37">
        <v>3</v>
      </c>
      <c r="C72" s="32" t="s">
        <v>403</v>
      </c>
      <c r="D72" s="24" t="s">
        <v>60</v>
      </c>
      <c r="E72" s="23" t="s">
        <v>426</v>
      </c>
      <c r="F72" s="22" t="s">
        <v>427</v>
      </c>
      <c r="G72" s="22" t="s">
        <v>428</v>
      </c>
      <c r="H72" s="22" t="s">
        <v>429</v>
      </c>
      <c r="I72" s="22" t="s">
        <v>430</v>
      </c>
      <c r="J72" s="22" t="s">
        <v>431</v>
      </c>
      <c r="K72" s="22"/>
      <c r="N72" s="22"/>
    </row>
    <row r="73" spans="2:14" ht="25.5" x14ac:dyDescent="0.2">
      <c r="B73" s="37">
        <v>3</v>
      </c>
      <c r="C73" s="32" t="s">
        <v>403</v>
      </c>
      <c r="D73" s="24" t="s">
        <v>48</v>
      </c>
      <c r="E73" s="23" t="s">
        <v>432</v>
      </c>
      <c r="F73" s="22" t="s">
        <v>433</v>
      </c>
      <c r="G73" s="22" t="s">
        <v>434</v>
      </c>
      <c r="H73" s="22" t="s">
        <v>435</v>
      </c>
      <c r="I73" s="22" t="s">
        <v>436</v>
      </c>
      <c r="J73" s="22" t="s">
        <v>161</v>
      </c>
      <c r="K73" s="22"/>
      <c r="N73" s="22"/>
    </row>
    <row r="74" spans="2:14" ht="63.75" x14ac:dyDescent="0.2">
      <c r="B74" s="37">
        <v>3</v>
      </c>
      <c r="C74" s="32" t="s">
        <v>403</v>
      </c>
      <c r="D74" s="24" t="s">
        <v>60</v>
      </c>
      <c r="E74" s="23" t="s">
        <v>437</v>
      </c>
      <c r="F74" s="22" t="s">
        <v>438</v>
      </c>
      <c r="G74" s="22" t="s">
        <v>439</v>
      </c>
      <c r="H74" s="22" t="s">
        <v>440</v>
      </c>
      <c r="I74" s="22" t="s">
        <v>441</v>
      </c>
      <c r="J74" s="22" t="s">
        <v>442</v>
      </c>
      <c r="K74" s="22"/>
      <c r="N74" s="22"/>
    </row>
    <row r="75" spans="2:14" ht="38.25" x14ac:dyDescent="0.2">
      <c r="B75" s="37">
        <v>3</v>
      </c>
      <c r="C75" s="32" t="s">
        <v>403</v>
      </c>
      <c r="D75" s="24" t="s">
        <v>67</v>
      </c>
      <c r="E75" s="23" t="s">
        <v>443</v>
      </c>
      <c r="F75" s="22" t="s">
        <v>444</v>
      </c>
      <c r="G75" s="22" t="s">
        <v>439</v>
      </c>
      <c r="H75" s="22" t="s">
        <v>445</v>
      </c>
      <c r="I75" s="22" t="s">
        <v>446</v>
      </c>
      <c r="J75" s="22" t="s">
        <v>440</v>
      </c>
      <c r="K75" s="22"/>
      <c r="N75" s="22"/>
    </row>
    <row r="76" spans="2:14" ht="25.5" x14ac:dyDescent="0.2">
      <c r="B76" s="37">
        <v>3</v>
      </c>
      <c r="C76" s="32" t="s">
        <v>447</v>
      </c>
      <c r="D76" s="24" t="s">
        <v>48</v>
      </c>
      <c r="E76" s="23" t="s">
        <v>448</v>
      </c>
      <c r="F76" s="22" t="s">
        <v>449</v>
      </c>
      <c r="G76" s="22" t="s">
        <v>450</v>
      </c>
      <c r="H76" s="22" t="s">
        <v>222</v>
      </c>
      <c r="I76" s="22" t="s">
        <v>451</v>
      </c>
      <c r="J76" s="22" t="s">
        <v>452</v>
      </c>
      <c r="K76" s="22"/>
      <c r="N76" s="22"/>
    </row>
    <row r="77" spans="2:14" ht="51" x14ac:dyDescent="0.2">
      <c r="B77" s="37">
        <v>3</v>
      </c>
      <c r="C77" s="32" t="s">
        <v>447</v>
      </c>
      <c r="D77" s="24" t="s">
        <v>48</v>
      </c>
      <c r="E77" s="23" t="s">
        <v>453</v>
      </c>
      <c r="F77" s="22" t="s">
        <v>454</v>
      </c>
      <c r="G77" s="22" t="s">
        <v>455</v>
      </c>
      <c r="H77" s="22" t="s">
        <v>456</v>
      </c>
      <c r="I77" s="22" t="s">
        <v>457</v>
      </c>
      <c r="J77" s="22" t="s">
        <v>458</v>
      </c>
      <c r="K77" s="22"/>
      <c r="N77" s="22"/>
    </row>
    <row r="78" spans="2:14" ht="51" x14ac:dyDescent="0.2">
      <c r="B78" s="37">
        <v>3</v>
      </c>
      <c r="C78" s="32" t="s">
        <v>447</v>
      </c>
      <c r="D78" s="24" t="s">
        <v>67</v>
      </c>
      <c r="E78" s="23" t="s">
        <v>459</v>
      </c>
      <c r="F78" s="22" t="s">
        <v>62</v>
      </c>
      <c r="G78" s="22" t="s">
        <v>460</v>
      </c>
      <c r="H78" s="22" t="s">
        <v>461</v>
      </c>
      <c r="I78" s="22" t="s">
        <v>462</v>
      </c>
      <c r="J78" s="22" t="s">
        <v>463</v>
      </c>
      <c r="K78" s="22"/>
      <c r="N78" s="22"/>
    </row>
    <row r="79" spans="2:14" ht="38.25" x14ac:dyDescent="0.2">
      <c r="B79" s="37">
        <v>3</v>
      </c>
      <c r="C79" s="32" t="s">
        <v>447</v>
      </c>
      <c r="D79" s="24" t="s">
        <v>48</v>
      </c>
      <c r="E79" s="23" t="s">
        <v>464</v>
      </c>
      <c r="F79" s="22" t="s">
        <v>465</v>
      </c>
      <c r="G79" s="22" t="s">
        <v>466</v>
      </c>
      <c r="H79" s="22" t="s">
        <v>467</v>
      </c>
      <c r="I79" s="22" t="s">
        <v>468</v>
      </c>
      <c r="J79" s="22" t="s">
        <v>469</v>
      </c>
      <c r="K79" s="22"/>
      <c r="N79" s="22"/>
    </row>
    <row r="80" spans="2:14" ht="89.25" x14ac:dyDescent="0.2">
      <c r="B80" s="37">
        <v>3</v>
      </c>
      <c r="C80" s="32" t="s">
        <v>447</v>
      </c>
      <c r="D80" s="24" t="s">
        <v>60</v>
      </c>
      <c r="E80" s="23" t="s">
        <v>470</v>
      </c>
      <c r="F80" s="22" t="s">
        <v>471</v>
      </c>
      <c r="G80" s="22" t="s">
        <v>472</v>
      </c>
      <c r="H80" s="22" t="s">
        <v>473</v>
      </c>
      <c r="I80" s="22" t="s">
        <v>474</v>
      </c>
      <c r="J80" s="22" t="s">
        <v>475</v>
      </c>
      <c r="K80" s="22"/>
      <c r="N80" s="22"/>
    </row>
    <row r="81" spans="2:14" x14ac:dyDescent="0.2">
      <c r="B81" s="37">
        <v>3</v>
      </c>
      <c r="C81" s="32" t="s">
        <v>476</v>
      </c>
      <c r="D81" s="24" t="s">
        <v>48</v>
      </c>
      <c r="E81" s="23" t="s">
        <v>477</v>
      </c>
      <c r="F81" s="22" t="s">
        <v>478</v>
      </c>
      <c r="G81" s="22" t="s">
        <v>479</v>
      </c>
      <c r="H81" s="22" t="s">
        <v>480</v>
      </c>
      <c r="I81" s="22" t="s">
        <v>481</v>
      </c>
      <c r="J81" s="22" t="s">
        <v>482</v>
      </c>
      <c r="K81" s="22"/>
      <c r="N81" s="22"/>
    </row>
    <row r="82" spans="2:14" ht="38.25" x14ac:dyDescent="0.2">
      <c r="B82" s="37">
        <v>3</v>
      </c>
      <c r="C82" s="32" t="s">
        <v>476</v>
      </c>
      <c r="D82" s="24" t="s">
        <v>60</v>
      </c>
      <c r="E82" s="23" t="s">
        <v>483</v>
      </c>
      <c r="F82" s="22" t="s">
        <v>484</v>
      </c>
      <c r="G82" s="22" t="s">
        <v>485</v>
      </c>
      <c r="H82" s="22" t="s">
        <v>486</v>
      </c>
      <c r="I82" s="22" t="s">
        <v>487</v>
      </c>
      <c r="J82" s="22" t="s">
        <v>488</v>
      </c>
      <c r="K82" s="22"/>
      <c r="N82" s="22"/>
    </row>
    <row r="83" spans="2:14" ht="38.25" x14ac:dyDescent="0.2">
      <c r="B83" s="37">
        <v>3</v>
      </c>
      <c r="C83" s="32" t="s">
        <v>476</v>
      </c>
      <c r="D83" s="24" t="s">
        <v>60</v>
      </c>
      <c r="E83" s="23" t="s">
        <v>489</v>
      </c>
      <c r="F83" s="22" t="s">
        <v>490</v>
      </c>
      <c r="G83" s="22" t="s">
        <v>491</v>
      </c>
      <c r="H83" s="22" t="s">
        <v>492</v>
      </c>
      <c r="I83" s="22" t="s">
        <v>493</v>
      </c>
      <c r="J83" s="22" t="s">
        <v>1422</v>
      </c>
      <c r="K83" s="22"/>
      <c r="N83" s="22"/>
    </row>
    <row r="84" spans="2:14" ht="127.5" x14ac:dyDescent="0.2">
      <c r="B84" s="37">
        <v>3</v>
      </c>
      <c r="C84" s="32" t="s">
        <v>476</v>
      </c>
      <c r="D84" s="24" t="s">
        <v>67</v>
      </c>
      <c r="E84" s="23" t="s">
        <v>494</v>
      </c>
      <c r="F84" s="22" t="s">
        <v>495</v>
      </c>
      <c r="G84" s="22" t="s">
        <v>496</v>
      </c>
      <c r="H84" s="22" t="s">
        <v>497</v>
      </c>
      <c r="I84" s="22" t="s">
        <v>493</v>
      </c>
      <c r="J84" s="22" t="s">
        <v>498</v>
      </c>
      <c r="K84" s="22"/>
      <c r="N84" s="22"/>
    </row>
    <row r="85" spans="2:14" ht="51" x14ac:dyDescent="0.2">
      <c r="B85" s="37">
        <v>3</v>
      </c>
      <c r="C85" s="32" t="s">
        <v>476</v>
      </c>
      <c r="D85" s="24" t="s">
        <v>48</v>
      </c>
      <c r="E85" s="23" t="s">
        <v>499</v>
      </c>
      <c r="F85" s="22" t="s">
        <v>500</v>
      </c>
      <c r="G85" s="22" t="s">
        <v>501</v>
      </c>
      <c r="H85" s="22" t="s">
        <v>502</v>
      </c>
      <c r="I85" s="22" t="s">
        <v>503</v>
      </c>
      <c r="J85" s="22" t="s">
        <v>504</v>
      </c>
      <c r="K85" s="22"/>
      <c r="N85" s="22"/>
    </row>
    <row r="86" spans="2:14" ht="38.25" x14ac:dyDescent="0.2">
      <c r="B86" s="37">
        <v>3</v>
      </c>
      <c r="C86" s="32" t="s">
        <v>476</v>
      </c>
      <c r="D86" s="24" t="s">
        <v>48</v>
      </c>
      <c r="E86" s="23" t="s">
        <v>505</v>
      </c>
      <c r="F86" s="22" t="s">
        <v>506</v>
      </c>
      <c r="G86" s="22" t="s">
        <v>507</v>
      </c>
      <c r="H86" s="22" t="s">
        <v>492</v>
      </c>
      <c r="I86" s="22" t="s">
        <v>441</v>
      </c>
      <c r="J86" s="22" t="s">
        <v>442</v>
      </c>
      <c r="K86" s="22"/>
      <c r="N86" s="22"/>
    </row>
    <row r="87" spans="2:14" ht="102" x14ac:dyDescent="0.2">
      <c r="B87" s="37">
        <v>3</v>
      </c>
      <c r="C87" s="32" t="s">
        <v>476</v>
      </c>
      <c r="D87" s="24" t="s">
        <v>60</v>
      </c>
      <c r="E87" s="23" t="s">
        <v>508</v>
      </c>
      <c r="F87" s="22" t="s">
        <v>1507</v>
      </c>
      <c r="G87" s="22" t="s">
        <v>509</v>
      </c>
      <c r="H87" s="22" t="s">
        <v>510</v>
      </c>
      <c r="I87" s="22" t="s">
        <v>511</v>
      </c>
      <c r="J87" s="22" t="s">
        <v>512</v>
      </c>
      <c r="K87" s="22"/>
      <c r="N87" s="22"/>
    </row>
    <row r="88" spans="2:14" ht="165.75" x14ac:dyDescent="0.2">
      <c r="B88" s="37">
        <v>3</v>
      </c>
      <c r="C88" s="32" t="s">
        <v>513</v>
      </c>
      <c r="D88" s="24" t="s">
        <v>48</v>
      </c>
      <c r="E88" s="23" t="s">
        <v>514</v>
      </c>
      <c r="F88" s="22" t="s">
        <v>515</v>
      </c>
      <c r="G88" s="22" t="s">
        <v>414</v>
      </c>
      <c r="H88" s="22" t="s">
        <v>516</v>
      </c>
      <c r="I88" s="22" t="s">
        <v>517</v>
      </c>
      <c r="J88" s="22" t="s">
        <v>518</v>
      </c>
      <c r="K88" s="22"/>
      <c r="N88" s="22"/>
    </row>
    <row r="89" spans="2:14" ht="63.75" x14ac:dyDescent="0.2">
      <c r="B89" s="37">
        <v>3</v>
      </c>
      <c r="C89" s="32" t="s">
        <v>513</v>
      </c>
      <c r="D89" s="24" t="s">
        <v>48</v>
      </c>
      <c r="E89" s="23" t="s">
        <v>519</v>
      </c>
      <c r="F89" s="22" t="s">
        <v>520</v>
      </c>
      <c r="G89" s="22" t="s">
        <v>521</v>
      </c>
      <c r="H89" s="22" t="s">
        <v>522</v>
      </c>
      <c r="I89" s="22" t="s">
        <v>523</v>
      </c>
      <c r="J89" s="22" t="s">
        <v>524</v>
      </c>
      <c r="K89" s="22"/>
      <c r="N89" s="22"/>
    </row>
    <row r="90" spans="2:14" ht="76.5" x14ac:dyDescent="0.2">
      <c r="B90" s="37">
        <v>3</v>
      </c>
      <c r="C90" s="32" t="s">
        <v>513</v>
      </c>
      <c r="D90" s="24" t="s">
        <v>67</v>
      </c>
      <c r="E90" s="23" t="s">
        <v>525</v>
      </c>
      <c r="F90" s="22" t="s">
        <v>1411</v>
      </c>
      <c r="G90" s="22" t="s">
        <v>526</v>
      </c>
      <c r="H90" s="22" t="s">
        <v>527</v>
      </c>
      <c r="I90" s="22" t="s">
        <v>528</v>
      </c>
      <c r="J90" s="22" t="s">
        <v>529</v>
      </c>
      <c r="K90" s="22"/>
      <c r="N90" s="22"/>
    </row>
    <row r="91" spans="2:14" ht="38.25" x14ac:dyDescent="0.2">
      <c r="B91" s="37">
        <v>3</v>
      </c>
      <c r="C91" s="32" t="s">
        <v>513</v>
      </c>
      <c r="D91" s="24" t="s">
        <v>48</v>
      </c>
      <c r="E91" s="23" t="s">
        <v>530</v>
      </c>
      <c r="F91" s="22" t="s">
        <v>531</v>
      </c>
      <c r="G91" s="22" t="s">
        <v>532</v>
      </c>
      <c r="H91" s="22" t="s">
        <v>533</v>
      </c>
      <c r="I91" s="22" t="s">
        <v>534</v>
      </c>
      <c r="J91" s="22" t="s">
        <v>535</v>
      </c>
      <c r="K91" s="22"/>
      <c r="N91" s="22"/>
    </row>
    <row r="92" spans="2:14" ht="51" x14ac:dyDescent="0.2">
      <c r="B92" s="37">
        <v>3</v>
      </c>
      <c r="C92" s="32" t="s">
        <v>513</v>
      </c>
      <c r="D92" s="24" t="s">
        <v>48</v>
      </c>
      <c r="E92" s="23" t="s">
        <v>536</v>
      </c>
      <c r="F92" s="22" t="s">
        <v>1423</v>
      </c>
      <c r="G92" s="22" t="s">
        <v>537</v>
      </c>
      <c r="H92" s="22" t="s">
        <v>481</v>
      </c>
      <c r="I92" s="22" t="s">
        <v>482</v>
      </c>
      <c r="J92" s="22" t="s">
        <v>538</v>
      </c>
      <c r="K92" s="22"/>
      <c r="N92" s="22"/>
    </row>
    <row r="93" spans="2:14" ht="106.5" customHeight="1" x14ac:dyDescent="0.2">
      <c r="B93" s="37">
        <v>3</v>
      </c>
      <c r="C93" s="32" t="s">
        <v>1515</v>
      </c>
      <c r="D93" s="24" t="s">
        <v>67</v>
      </c>
      <c r="E93" s="23" t="s">
        <v>539</v>
      </c>
      <c r="F93" s="22" t="s">
        <v>540</v>
      </c>
      <c r="G93" s="22" t="s">
        <v>541</v>
      </c>
      <c r="H93" s="22" t="s">
        <v>542</v>
      </c>
      <c r="I93" s="22" t="s">
        <v>543</v>
      </c>
      <c r="J93" s="22" t="s">
        <v>544</v>
      </c>
      <c r="K93" s="22"/>
      <c r="L93" s="66" t="s">
        <v>545</v>
      </c>
      <c r="N93" s="22"/>
    </row>
    <row r="94" spans="2:14" s="73" customFormat="1" ht="75" customHeight="1" x14ac:dyDescent="0.2">
      <c r="B94" s="56">
        <v>3</v>
      </c>
      <c r="C94" s="57" t="s">
        <v>1515</v>
      </c>
      <c r="D94" s="58" t="s">
        <v>60</v>
      </c>
      <c r="E94" s="59" t="s">
        <v>546</v>
      </c>
      <c r="F94" s="22" t="s">
        <v>1424</v>
      </c>
      <c r="G94" s="61" t="s">
        <v>547</v>
      </c>
      <c r="H94" s="61" t="s">
        <v>548</v>
      </c>
      <c r="I94" s="61" t="s">
        <v>549</v>
      </c>
      <c r="J94" s="61" t="s">
        <v>550</v>
      </c>
      <c r="K94" s="61"/>
      <c r="L94" s="66" t="s">
        <v>551</v>
      </c>
      <c r="M94" s="80"/>
      <c r="N94" s="22"/>
    </row>
    <row r="95" spans="2:14" ht="25.5" x14ac:dyDescent="0.2">
      <c r="B95" s="37">
        <v>3</v>
      </c>
      <c r="C95" s="32" t="s">
        <v>476</v>
      </c>
      <c r="D95" s="24" t="s">
        <v>60</v>
      </c>
      <c r="E95" s="23" t="s">
        <v>552</v>
      </c>
      <c r="F95" s="22" t="s">
        <v>553</v>
      </c>
      <c r="G95" s="22" t="s">
        <v>554</v>
      </c>
      <c r="H95" s="22" t="s">
        <v>555</v>
      </c>
      <c r="I95" s="22" t="s">
        <v>556</v>
      </c>
      <c r="J95" s="22" t="s">
        <v>557</v>
      </c>
      <c r="K95" s="22"/>
      <c r="N95" s="22"/>
    </row>
    <row r="96" spans="2:14" ht="51" x14ac:dyDescent="0.2">
      <c r="B96" s="37">
        <v>3</v>
      </c>
      <c r="C96" s="32" t="s">
        <v>403</v>
      </c>
      <c r="D96" s="24" t="s">
        <v>67</v>
      </c>
      <c r="E96" s="23" t="s">
        <v>558</v>
      </c>
      <c r="F96" s="22" t="s">
        <v>559</v>
      </c>
      <c r="G96" s="22" t="s">
        <v>560</v>
      </c>
      <c r="H96" s="22" t="s">
        <v>561</v>
      </c>
      <c r="I96" s="22" t="s">
        <v>562</v>
      </c>
      <c r="J96" s="22" t="s">
        <v>563</v>
      </c>
      <c r="K96" s="67" t="s">
        <v>92</v>
      </c>
      <c r="L96" s="66" t="s">
        <v>93</v>
      </c>
      <c r="N96" s="22"/>
    </row>
    <row r="97" spans="2:14" ht="38.25" x14ac:dyDescent="0.2">
      <c r="B97" s="37">
        <v>4</v>
      </c>
      <c r="C97" s="32" t="s">
        <v>564</v>
      </c>
      <c r="D97" s="24" t="s">
        <v>48</v>
      </c>
      <c r="E97" s="23" t="s">
        <v>565</v>
      </c>
      <c r="F97" s="22" t="s">
        <v>566</v>
      </c>
      <c r="G97" s="22" t="s">
        <v>567</v>
      </c>
      <c r="H97" s="22" t="s">
        <v>568</v>
      </c>
      <c r="I97" s="22" t="s">
        <v>569</v>
      </c>
      <c r="J97" s="22" t="s">
        <v>570</v>
      </c>
      <c r="K97" s="22"/>
      <c r="N97" s="22"/>
    </row>
    <row r="98" spans="2:14" ht="38.25" x14ac:dyDescent="0.2">
      <c r="B98" s="37">
        <v>4</v>
      </c>
      <c r="C98" s="32" t="s">
        <v>564</v>
      </c>
      <c r="D98" s="24" t="s">
        <v>48</v>
      </c>
      <c r="E98" s="23" t="s">
        <v>571</v>
      </c>
      <c r="F98" s="22" t="s">
        <v>572</v>
      </c>
      <c r="G98" s="22" t="s">
        <v>573</v>
      </c>
      <c r="H98" s="22" t="s">
        <v>574</v>
      </c>
      <c r="I98" s="22" t="s">
        <v>575</v>
      </c>
      <c r="J98" s="22" t="s">
        <v>576</v>
      </c>
      <c r="K98" s="22"/>
      <c r="N98" s="22"/>
    </row>
    <row r="99" spans="2:14" ht="63.75" x14ac:dyDescent="0.2">
      <c r="B99" s="37">
        <v>4</v>
      </c>
      <c r="C99" s="32" t="s">
        <v>564</v>
      </c>
      <c r="D99" s="24" t="s">
        <v>48</v>
      </c>
      <c r="E99" s="23" t="s">
        <v>577</v>
      </c>
      <c r="F99" s="22" t="s">
        <v>578</v>
      </c>
      <c r="G99" s="22" t="s">
        <v>579</v>
      </c>
      <c r="H99" s="22" t="s">
        <v>580</v>
      </c>
      <c r="I99" s="22" t="s">
        <v>581</v>
      </c>
      <c r="J99" s="22" t="s">
        <v>582</v>
      </c>
      <c r="K99" s="22"/>
      <c r="N99" s="22"/>
    </row>
    <row r="100" spans="2:14" s="73" customFormat="1" ht="51" x14ac:dyDescent="0.2">
      <c r="B100" s="56">
        <v>4</v>
      </c>
      <c r="C100" s="57" t="s">
        <v>564</v>
      </c>
      <c r="D100" s="58" t="s">
        <v>60</v>
      </c>
      <c r="E100" s="59" t="s">
        <v>583</v>
      </c>
      <c r="F100" s="61" t="s">
        <v>584</v>
      </c>
      <c r="G100" s="61" t="s">
        <v>585</v>
      </c>
      <c r="H100" s="61" t="s">
        <v>586</v>
      </c>
      <c r="I100" s="61" t="s">
        <v>587</v>
      </c>
      <c r="J100" s="61" t="s">
        <v>588</v>
      </c>
      <c r="K100" s="61"/>
      <c r="L100" s="71"/>
      <c r="M100" s="80"/>
      <c r="N100" s="22"/>
    </row>
    <row r="101" spans="2:14" ht="51" x14ac:dyDescent="0.2">
      <c r="B101" s="37">
        <v>4</v>
      </c>
      <c r="C101" s="32" t="s">
        <v>564</v>
      </c>
      <c r="D101" s="24" t="s">
        <v>60</v>
      </c>
      <c r="E101" s="23" t="s">
        <v>589</v>
      </c>
      <c r="F101" s="22" t="s">
        <v>590</v>
      </c>
      <c r="G101" s="22" t="s">
        <v>138</v>
      </c>
      <c r="H101" s="22" t="s">
        <v>152</v>
      </c>
      <c r="I101" s="22" t="s">
        <v>171</v>
      </c>
      <c r="J101" s="22" t="s">
        <v>178</v>
      </c>
      <c r="K101" s="22"/>
      <c r="N101" s="22"/>
    </row>
    <row r="102" spans="2:14" ht="38.25" x14ac:dyDescent="0.2">
      <c r="B102" s="37">
        <v>4</v>
      </c>
      <c r="C102" s="32" t="s">
        <v>564</v>
      </c>
      <c r="D102" s="24" t="s">
        <v>67</v>
      </c>
      <c r="E102" s="23" t="s">
        <v>591</v>
      </c>
      <c r="F102" s="22" t="s">
        <v>592</v>
      </c>
      <c r="G102" s="22" t="s">
        <v>593</v>
      </c>
      <c r="H102" s="22" t="s">
        <v>594</v>
      </c>
      <c r="I102" s="22" t="s">
        <v>595</v>
      </c>
      <c r="J102" s="22" t="s">
        <v>596</v>
      </c>
      <c r="K102" s="22"/>
      <c r="N102" s="22"/>
    </row>
    <row r="103" spans="2:14" ht="38.25" x14ac:dyDescent="0.2">
      <c r="B103" s="37">
        <v>4</v>
      </c>
      <c r="C103" s="32" t="s">
        <v>564</v>
      </c>
      <c r="D103" s="24" t="s">
        <v>67</v>
      </c>
      <c r="E103" s="23" t="s">
        <v>597</v>
      </c>
      <c r="F103" s="22" t="s">
        <v>598</v>
      </c>
      <c r="G103" s="22" t="s">
        <v>599</v>
      </c>
      <c r="H103" s="22" t="s">
        <v>600</v>
      </c>
      <c r="I103" s="22" t="s">
        <v>601</v>
      </c>
      <c r="J103" s="22" t="s">
        <v>602</v>
      </c>
      <c r="K103" s="22"/>
      <c r="N103" s="22"/>
    </row>
    <row r="104" spans="2:14" ht="51" x14ac:dyDescent="0.2">
      <c r="B104" s="37">
        <v>4</v>
      </c>
      <c r="C104" s="32" t="s">
        <v>564</v>
      </c>
      <c r="D104" s="24" t="s">
        <v>48</v>
      </c>
      <c r="E104" s="23" t="s">
        <v>603</v>
      </c>
      <c r="F104" s="22" t="s">
        <v>604</v>
      </c>
      <c r="G104" s="22" t="s">
        <v>605</v>
      </c>
      <c r="H104" s="22" t="s">
        <v>606</v>
      </c>
      <c r="I104" s="22" t="s">
        <v>607</v>
      </c>
      <c r="J104" s="22" t="s">
        <v>608</v>
      </c>
      <c r="K104" s="22"/>
      <c r="N104" s="22"/>
    </row>
    <row r="105" spans="2:14" ht="38.25" x14ac:dyDescent="0.2">
      <c r="B105" s="37">
        <v>4</v>
      </c>
      <c r="C105" s="32" t="s">
        <v>564</v>
      </c>
      <c r="D105" s="24" t="s">
        <v>48</v>
      </c>
      <c r="E105" s="23" t="s">
        <v>609</v>
      </c>
      <c r="F105" s="22" t="s">
        <v>610</v>
      </c>
      <c r="G105" s="22" t="s">
        <v>575</v>
      </c>
      <c r="H105" s="22" t="s">
        <v>576</v>
      </c>
      <c r="I105" s="22" t="s">
        <v>611</v>
      </c>
      <c r="J105" s="22" t="s">
        <v>612</v>
      </c>
      <c r="K105" s="22"/>
      <c r="N105" s="22"/>
    </row>
    <row r="106" spans="2:14" ht="63.75" x14ac:dyDescent="0.2">
      <c r="B106" s="37">
        <v>4</v>
      </c>
      <c r="C106" s="32" t="s">
        <v>564</v>
      </c>
      <c r="D106" s="24" t="s">
        <v>48</v>
      </c>
      <c r="E106" s="23" t="s">
        <v>613</v>
      </c>
      <c r="F106" s="22" t="s">
        <v>614</v>
      </c>
      <c r="G106" s="22" t="s">
        <v>615</v>
      </c>
      <c r="H106" s="22" t="s">
        <v>616</v>
      </c>
      <c r="I106" s="22" t="s">
        <v>617</v>
      </c>
      <c r="J106" s="22" t="s">
        <v>618</v>
      </c>
      <c r="K106" s="22"/>
      <c r="N106" s="22"/>
    </row>
    <row r="107" spans="2:14" ht="51" x14ac:dyDescent="0.2">
      <c r="B107" s="37">
        <v>4</v>
      </c>
      <c r="C107" s="32" t="s">
        <v>564</v>
      </c>
      <c r="D107" s="24" t="s">
        <v>67</v>
      </c>
      <c r="E107" s="23" t="s">
        <v>619</v>
      </c>
      <c r="F107" s="22" t="s">
        <v>1425</v>
      </c>
      <c r="G107" s="22" t="s">
        <v>620</v>
      </c>
      <c r="H107" s="22" t="s">
        <v>621</v>
      </c>
      <c r="I107" s="22" t="s">
        <v>622</v>
      </c>
      <c r="J107" s="22" t="s">
        <v>623</v>
      </c>
      <c r="K107" s="22"/>
      <c r="N107" s="22"/>
    </row>
    <row r="108" spans="2:14" ht="76.5" x14ac:dyDescent="0.2">
      <c r="B108" s="37">
        <v>4</v>
      </c>
      <c r="C108" s="32" t="s">
        <v>564</v>
      </c>
      <c r="D108" s="24" t="s">
        <v>48</v>
      </c>
      <c r="E108" s="23" t="s">
        <v>624</v>
      </c>
      <c r="F108" s="22" t="s">
        <v>1426</v>
      </c>
      <c r="G108" s="22" t="s">
        <v>617</v>
      </c>
      <c r="H108" s="22" t="s">
        <v>615</v>
      </c>
      <c r="I108" s="22" t="s">
        <v>618</v>
      </c>
      <c r="J108" s="22" t="s">
        <v>616</v>
      </c>
      <c r="K108" s="22"/>
      <c r="N108" s="22"/>
    </row>
    <row r="109" spans="2:14" ht="114.75" x14ac:dyDescent="0.2">
      <c r="B109" s="37">
        <v>4</v>
      </c>
      <c r="C109" s="32" t="s">
        <v>564</v>
      </c>
      <c r="D109" s="24" t="s">
        <v>48</v>
      </c>
      <c r="E109" s="23" t="s">
        <v>625</v>
      </c>
      <c r="F109" s="22" t="s">
        <v>1427</v>
      </c>
      <c r="G109" s="22" t="s">
        <v>616</v>
      </c>
      <c r="H109" s="22" t="s">
        <v>618</v>
      </c>
      <c r="I109" s="22" t="s">
        <v>617</v>
      </c>
      <c r="J109" s="22" t="s">
        <v>615</v>
      </c>
      <c r="K109" s="22"/>
      <c r="N109" s="22"/>
    </row>
    <row r="110" spans="2:14" ht="51" x14ac:dyDescent="0.2">
      <c r="B110" s="37">
        <v>4</v>
      </c>
      <c r="C110" s="32" t="s">
        <v>564</v>
      </c>
      <c r="D110" s="24" t="s">
        <v>48</v>
      </c>
      <c r="E110" s="23" t="s">
        <v>626</v>
      </c>
      <c r="F110" s="22" t="s">
        <v>1428</v>
      </c>
      <c r="G110" s="22" t="s">
        <v>618</v>
      </c>
      <c r="H110" s="22" t="s">
        <v>616</v>
      </c>
      <c r="I110" s="22" t="s">
        <v>615</v>
      </c>
      <c r="J110" s="22" t="s">
        <v>617</v>
      </c>
      <c r="K110" s="22"/>
      <c r="N110" s="22"/>
    </row>
    <row r="111" spans="2:14" ht="63.75" x14ac:dyDescent="0.2">
      <c r="B111" s="37">
        <v>4</v>
      </c>
      <c r="C111" s="32" t="s">
        <v>627</v>
      </c>
      <c r="D111" s="24" t="s">
        <v>48</v>
      </c>
      <c r="E111" s="23" t="s">
        <v>628</v>
      </c>
      <c r="F111" s="22" t="s">
        <v>629</v>
      </c>
      <c r="G111" s="22" t="s">
        <v>630</v>
      </c>
      <c r="H111" s="22" t="s">
        <v>631</v>
      </c>
      <c r="I111" s="22" t="s">
        <v>632</v>
      </c>
      <c r="J111" s="22" t="s">
        <v>633</v>
      </c>
      <c r="K111" s="22"/>
      <c r="N111" s="22"/>
    </row>
    <row r="112" spans="2:14" ht="89.25" x14ac:dyDescent="0.2">
      <c r="B112" s="37">
        <v>4</v>
      </c>
      <c r="C112" s="32" t="s">
        <v>627</v>
      </c>
      <c r="D112" s="24" t="s">
        <v>67</v>
      </c>
      <c r="E112" s="23" t="s">
        <v>634</v>
      </c>
      <c r="F112" s="22" t="s">
        <v>635</v>
      </c>
      <c r="G112" s="22" t="s">
        <v>636</v>
      </c>
      <c r="H112" s="22" t="s">
        <v>637</v>
      </c>
      <c r="I112" s="22" t="s">
        <v>638</v>
      </c>
      <c r="J112" s="22" t="s">
        <v>639</v>
      </c>
      <c r="K112" s="22"/>
      <c r="N112" s="22"/>
    </row>
    <row r="113" spans="2:14" ht="76.5" x14ac:dyDescent="0.2">
      <c r="B113" s="37">
        <v>4</v>
      </c>
      <c r="C113" s="32" t="s">
        <v>627</v>
      </c>
      <c r="D113" s="24" t="s">
        <v>60</v>
      </c>
      <c r="E113" s="23" t="s">
        <v>640</v>
      </c>
      <c r="F113" s="22" t="s">
        <v>1500</v>
      </c>
      <c r="G113" s="22" t="s">
        <v>641</v>
      </c>
      <c r="H113" s="22" t="s">
        <v>642</v>
      </c>
      <c r="I113" s="22" t="s">
        <v>138</v>
      </c>
      <c r="J113" s="22" t="s">
        <v>593</v>
      </c>
      <c r="K113" s="22"/>
      <c r="N113" s="22"/>
    </row>
    <row r="114" spans="2:14" ht="114.75" x14ac:dyDescent="0.2">
      <c r="B114" s="37">
        <v>4</v>
      </c>
      <c r="C114" s="32" t="s">
        <v>627</v>
      </c>
      <c r="D114" s="24" t="s">
        <v>67</v>
      </c>
      <c r="E114" s="23" t="s">
        <v>643</v>
      </c>
      <c r="F114" s="22" t="s">
        <v>644</v>
      </c>
      <c r="G114" s="22" t="s">
        <v>645</v>
      </c>
      <c r="H114" s="22" t="s">
        <v>646</v>
      </c>
      <c r="I114" s="22" t="s">
        <v>647</v>
      </c>
      <c r="J114" s="22" t="s">
        <v>648</v>
      </c>
      <c r="K114" s="22"/>
      <c r="N114" s="22"/>
    </row>
    <row r="115" spans="2:14" ht="91.5" customHeight="1" x14ac:dyDescent="0.2">
      <c r="B115" s="37">
        <v>4</v>
      </c>
      <c r="C115" s="32" t="s">
        <v>627</v>
      </c>
      <c r="D115" s="24" t="s">
        <v>60</v>
      </c>
      <c r="E115" s="23" t="s">
        <v>649</v>
      </c>
      <c r="F115" s="22" t="s">
        <v>650</v>
      </c>
      <c r="G115" s="22" t="s">
        <v>651</v>
      </c>
      <c r="H115" s="22" t="s">
        <v>652</v>
      </c>
      <c r="I115" s="22" t="s">
        <v>653</v>
      </c>
      <c r="J115" s="22" t="s">
        <v>654</v>
      </c>
      <c r="K115" s="22"/>
      <c r="N115" s="22"/>
    </row>
    <row r="116" spans="2:14" ht="51" x14ac:dyDescent="0.2">
      <c r="B116" s="37">
        <v>4</v>
      </c>
      <c r="C116" s="32" t="s">
        <v>627</v>
      </c>
      <c r="D116" s="24" t="s">
        <v>48</v>
      </c>
      <c r="E116" s="23" t="s">
        <v>655</v>
      </c>
      <c r="F116" s="22" t="s">
        <v>656</v>
      </c>
      <c r="G116" s="22" t="s">
        <v>657</v>
      </c>
      <c r="H116" s="22" t="s">
        <v>658</v>
      </c>
      <c r="I116" s="22" t="s">
        <v>659</v>
      </c>
      <c r="J116" s="22" t="s">
        <v>660</v>
      </c>
      <c r="K116" s="67" t="s">
        <v>92</v>
      </c>
      <c r="L116" s="66" t="s">
        <v>93</v>
      </c>
      <c r="N116" s="67" t="s">
        <v>1407</v>
      </c>
    </row>
    <row r="117" spans="2:14" ht="51" x14ac:dyDescent="0.2">
      <c r="B117" s="37">
        <v>4</v>
      </c>
      <c r="C117" s="32" t="s">
        <v>661</v>
      </c>
      <c r="D117" s="24" t="s">
        <v>48</v>
      </c>
      <c r="E117" s="23" t="s">
        <v>662</v>
      </c>
      <c r="F117" s="22" t="s">
        <v>663</v>
      </c>
      <c r="G117" s="22" t="s">
        <v>664</v>
      </c>
      <c r="H117" s="22" t="s">
        <v>665</v>
      </c>
      <c r="I117" s="22" t="s">
        <v>666</v>
      </c>
      <c r="J117" s="22" t="s">
        <v>667</v>
      </c>
      <c r="K117" s="22"/>
      <c r="N117" s="22"/>
    </row>
    <row r="118" spans="2:14" ht="76.5" x14ac:dyDescent="0.2">
      <c r="B118" s="37">
        <v>4</v>
      </c>
      <c r="C118" s="32" t="s">
        <v>661</v>
      </c>
      <c r="D118" s="24" t="s">
        <v>67</v>
      </c>
      <c r="E118" s="23" t="s">
        <v>668</v>
      </c>
      <c r="F118" s="22" t="s">
        <v>669</v>
      </c>
      <c r="G118" s="22" t="s">
        <v>665</v>
      </c>
      <c r="H118" s="22" t="s">
        <v>670</v>
      </c>
      <c r="I118" s="22" t="s">
        <v>667</v>
      </c>
      <c r="J118" s="22" t="s">
        <v>671</v>
      </c>
      <c r="K118" s="22"/>
      <c r="N118" s="22"/>
    </row>
    <row r="119" spans="2:14" ht="51" x14ac:dyDescent="0.2">
      <c r="B119" s="37">
        <v>4</v>
      </c>
      <c r="C119" s="32" t="s">
        <v>661</v>
      </c>
      <c r="D119" s="24" t="s">
        <v>48</v>
      </c>
      <c r="E119" s="23" t="s">
        <v>672</v>
      </c>
      <c r="F119" s="22" t="s">
        <v>1429</v>
      </c>
      <c r="G119" s="22" t="s">
        <v>666</v>
      </c>
      <c r="H119" s="22" t="s">
        <v>673</v>
      </c>
      <c r="I119" s="22" t="s">
        <v>674</v>
      </c>
      <c r="J119" s="22" t="s">
        <v>675</v>
      </c>
      <c r="K119" s="22"/>
      <c r="N119" s="22"/>
    </row>
    <row r="120" spans="2:14" ht="51" x14ac:dyDescent="0.2">
      <c r="B120" s="37">
        <v>4</v>
      </c>
      <c r="C120" s="32" t="s">
        <v>661</v>
      </c>
      <c r="D120" s="24" t="s">
        <v>60</v>
      </c>
      <c r="E120" s="23" t="s">
        <v>676</v>
      </c>
      <c r="F120" s="22" t="s">
        <v>677</v>
      </c>
      <c r="G120" s="22" t="s">
        <v>615</v>
      </c>
      <c r="H120" s="22" t="s">
        <v>617</v>
      </c>
      <c r="I120" s="22" t="s">
        <v>678</v>
      </c>
      <c r="J120" s="22" t="s">
        <v>679</v>
      </c>
      <c r="K120" s="22"/>
      <c r="N120" s="22"/>
    </row>
    <row r="121" spans="2:14" ht="63.75" x14ac:dyDescent="0.2">
      <c r="B121" s="37">
        <v>4</v>
      </c>
      <c r="C121" s="32" t="s">
        <v>661</v>
      </c>
      <c r="D121" s="24" t="s">
        <v>60</v>
      </c>
      <c r="E121" s="23" t="s">
        <v>680</v>
      </c>
      <c r="F121" s="22" t="s">
        <v>681</v>
      </c>
      <c r="G121" s="22" t="s">
        <v>678</v>
      </c>
      <c r="H121" s="22" t="s">
        <v>615</v>
      </c>
      <c r="I121" s="22" t="s">
        <v>679</v>
      </c>
      <c r="J121" s="22" t="s">
        <v>616</v>
      </c>
      <c r="K121" s="22"/>
      <c r="N121" s="22"/>
    </row>
    <row r="122" spans="2:14" ht="63.75" x14ac:dyDescent="0.2">
      <c r="B122" s="37">
        <v>4</v>
      </c>
      <c r="C122" s="32" t="s">
        <v>661</v>
      </c>
      <c r="D122" s="24" t="s">
        <v>60</v>
      </c>
      <c r="E122" s="23" t="s">
        <v>682</v>
      </c>
      <c r="F122" s="22" t="s">
        <v>683</v>
      </c>
      <c r="G122" s="22" t="s">
        <v>679</v>
      </c>
      <c r="H122" s="22" t="s">
        <v>678</v>
      </c>
      <c r="I122" s="22" t="s">
        <v>617</v>
      </c>
      <c r="J122" s="22" t="s">
        <v>615</v>
      </c>
      <c r="K122" s="22"/>
      <c r="N122" s="22"/>
    </row>
    <row r="123" spans="2:14" ht="51" x14ac:dyDescent="0.2">
      <c r="B123" s="37">
        <v>4</v>
      </c>
      <c r="C123" s="32" t="s">
        <v>661</v>
      </c>
      <c r="D123" s="24" t="s">
        <v>67</v>
      </c>
      <c r="E123" s="23" t="s">
        <v>684</v>
      </c>
      <c r="F123" s="22" t="s">
        <v>685</v>
      </c>
      <c r="G123" s="22" t="s">
        <v>686</v>
      </c>
      <c r="H123" s="22" t="s">
        <v>687</v>
      </c>
      <c r="I123" s="22" t="s">
        <v>688</v>
      </c>
      <c r="J123" s="22" t="s">
        <v>689</v>
      </c>
      <c r="K123" s="22"/>
      <c r="N123" s="22"/>
    </row>
    <row r="124" spans="2:14" ht="63.75" x14ac:dyDescent="0.2">
      <c r="B124" s="37">
        <v>4</v>
      </c>
      <c r="C124" s="32" t="s">
        <v>661</v>
      </c>
      <c r="D124" s="24" t="s">
        <v>60</v>
      </c>
      <c r="E124" s="23" t="s">
        <v>690</v>
      </c>
      <c r="F124" s="22" t="s">
        <v>691</v>
      </c>
      <c r="G124" s="22" t="s">
        <v>692</v>
      </c>
      <c r="H124" s="22" t="s">
        <v>693</v>
      </c>
      <c r="I124" s="22" t="s">
        <v>694</v>
      </c>
      <c r="J124" s="22" t="s">
        <v>695</v>
      </c>
      <c r="K124" s="22"/>
      <c r="N124" s="22"/>
    </row>
    <row r="125" spans="2:14" ht="76.5" x14ac:dyDescent="0.2">
      <c r="B125" s="37">
        <v>4</v>
      </c>
      <c r="C125" s="32" t="s">
        <v>661</v>
      </c>
      <c r="D125" s="24" t="s">
        <v>67</v>
      </c>
      <c r="E125" s="23" t="s">
        <v>696</v>
      </c>
      <c r="F125" s="22" t="s">
        <v>697</v>
      </c>
      <c r="G125" s="22" t="s">
        <v>698</v>
      </c>
      <c r="H125" s="22" t="s">
        <v>699</v>
      </c>
      <c r="I125" s="22" t="s">
        <v>700</v>
      </c>
      <c r="J125" s="22" t="s">
        <v>701</v>
      </c>
      <c r="K125" s="22"/>
      <c r="N125" s="22"/>
    </row>
    <row r="126" spans="2:14" ht="38.25" x14ac:dyDescent="0.2">
      <c r="B126" s="37">
        <v>4</v>
      </c>
      <c r="C126" s="32" t="s">
        <v>564</v>
      </c>
      <c r="D126" s="24" t="s">
        <v>67</v>
      </c>
      <c r="E126" s="23" t="s">
        <v>702</v>
      </c>
      <c r="F126" s="22" t="s">
        <v>703</v>
      </c>
      <c r="G126" s="22" t="s">
        <v>617</v>
      </c>
      <c r="H126" s="22" t="s">
        <v>616</v>
      </c>
      <c r="I126" s="22" t="s">
        <v>618</v>
      </c>
      <c r="J126" s="22" t="s">
        <v>615</v>
      </c>
      <c r="K126" s="22"/>
      <c r="N126" s="22"/>
    </row>
    <row r="127" spans="2:14" ht="63.75" x14ac:dyDescent="0.2">
      <c r="B127" s="37">
        <v>4</v>
      </c>
      <c r="C127" s="32" t="s">
        <v>627</v>
      </c>
      <c r="D127" s="24" t="s">
        <v>48</v>
      </c>
      <c r="E127" s="23" t="s">
        <v>704</v>
      </c>
      <c r="F127" s="22" t="s">
        <v>705</v>
      </c>
      <c r="G127" s="22" t="s">
        <v>706</v>
      </c>
      <c r="H127" s="22" t="s">
        <v>707</v>
      </c>
      <c r="I127" s="22" t="s">
        <v>708</v>
      </c>
      <c r="J127" s="22" t="s">
        <v>709</v>
      </c>
      <c r="K127" s="22"/>
      <c r="N127" s="22"/>
    </row>
    <row r="128" spans="2:14" ht="38.25" x14ac:dyDescent="0.2">
      <c r="B128" s="37">
        <v>5</v>
      </c>
      <c r="C128" s="32" t="s">
        <v>710</v>
      </c>
      <c r="D128" s="24" t="s">
        <v>48</v>
      </c>
      <c r="E128" s="23" t="s">
        <v>711</v>
      </c>
      <c r="F128" s="22" t="s">
        <v>712</v>
      </c>
      <c r="G128" s="22" t="s">
        <v>713</v>
      </c>
      <c r="H128" s="22" t="s">
        <v>714</v>
      </c>
      <c r="I128" s="22" t="s">
        <v>715</v>
      </c>
      <c r="J128" s="22" t="s">
        <v>716</v>
      </c>
      <c r="K128" s="22"/>
      <c r="N128" s="22"/>
    </row>
    <row r="129" spans="2:14" ht="25.5" x14ac:dyDescent="0.2">
      <c r="B129" s="37">
        <v>5</v>
      </c>
      <c r="C129" s="32" t="s">
        <v>710</v>
      </c>
      <c r="D129" s="24" t="s">
        <v>67</v>
      </c>
      <c r="E129" s="23" t="s">
        <v>717</v>
      </c>
      <c r="F129" s="22" t="s">
        <v>718</v>
      </c>
      <c r="G129" s="22" t="s">
        <v>719</v>
      </c>
      <c r="H129" s="22" t="s">
        <v>720</v>
      </c>
      <c r="I129" s="22" t="s">
        <v>721</v>
      </c>
      <c r="J129" s="22" t="s">
        <v>722</v>
      </c>
      <c r="K129" s="22"/>
      <c r="N129" s="22"/>
    </row>
    <row r="130" spans="2:14" ht="63.75" x14ac:dyDescent="0.2">
      <c r="B130" s="37">
        <v>5</v>
      </c>
      <c r="C130" s="32" t="s">
        <v>710</v>
      </c>
      <c r="D130" s="24" t="s">
        <v>48</v>
      </c>
      <c r="E130" s="23" t="s">
        <v>723</v>
      </c>
      <c r="F130" s="22" t="s">
        <v>724</v>
      </c>
      <c r="G130" s="22" t="s">
        <v>725</v>
      </c>
      <c r="H130" s="22" t="s">
        <v>721</v>
      </c>
      <c r="I130" s="22" t="s">
        <v>719</v>
      </c>
      <c r="J130" s="22" t="s">
        <v>720</v>
      </c>
      <c r="K130" s="22"/>
      <c r="N130" s="22"/>
    </row>
    <row r="131" spans="2:14" ht="38.25" x14ac:dyDescent="0.2">
      <c r="B131" s="37">
        <v>5</v>
      </c>
      <c r="C131" s="32" t="s">
        <v>710</v>
      </c>
      <c r="D131" s="24" t="s">
        <v>48</v>
      </c>
      <c r="E131" s="23" t="s">
        <v>726</v>
      </c>
      <c r="F131" s="22" t="s">
        <v>727</v>
      </c>
      <c r="G131" s="22" t="s">
        <v>728</v>
      </c>
      <c r="H131" s="22" t="s">
        <v>729</v>
      </c>
      <c r="I131" s="22" t="s">
        <v>730</v>
      </c>
      <c r="J131" s="22" t="s">
        <v>731</v>
      </c>
      <c r="K131" s="22"/>
      <c r="N131" s="22"/>
    </row>
    <row r="132" spans="2:14" ht="51" x14ac:dyDescent="0.2">
      <c r="B132" s="37">
        <v>5</v>
      </c>
      <c r="C132" s="32" t="s">
        <v>710</v>
      </c>
      <c r="D132" s="24" t="s">
        <v>60</v>
      </c>
      <c r="E132" s="23" t="s">
        <v>732</v>
      </c>
      <c r="F132" s="22" t="s">
        <v>733</v>
      </c>
      <c r="G132" s="22" t="s">
        <v>734</v>
      </c>
      <c r="H132" s="22" t="s">
        <v>729</v>
      </c>
      <c r="I132" s="22" t="s">
        <v>728</v>
      </c>
      <c r="J132" s="22" t="s">
        <v>730</v>
      </c>
      <c r="K132" s="22"/>
      <c r="N132" s="22"/>
    </row>
    <row r="133" spans="2:14" ht="102" x14ac:dyDescent="0.2">
      <c r="B133" s="37">
        <v>5</v>
      </c>
      <c r="C133" s="32" t="s">
        <v>710</v>
      </c>
      <c r="D133" s="24" t="s">
        <v>60</v>
      </c>
      <c r="E133" s="23" t="s">
        <v>735</v>
      </c>
      <c r="F133" s="22" t="s">
        <v>736</v>
      </c>
      <c r="G133" s="22" t="s">
        <v>737</v>
      </c>
      <c r="H133" s="22" t="s">
        <v>738</v>
      </c>
      <c r="I133" s="22" t="s">
        <v>739</v>
      </c>
      <c r="J133" s="22" t="s">
        <v>740</v>
      </c>
      <c r="K133" s="22"/>
      <c r="N133" s="22"/>
    </row>
    <row r="134" spans="2:14" ht="38.25" x14ac:dyDescent="0.2">
      <c r="B134" s="37">
        <v>5</v>
      </c>
      <c r="C134" s="32" t="s">
        <v>710</v>
      </c>
      <c r="D134" s="24" t="s">
        <v>67</v>
      </c>
      <c r="E134" s="23" t="s">
        <v>741</v>
      </c>
      <c r="F134" s="22" t="s">
        <v>742</v>
      </c>
      <c r="G134" s="22" t="s">
        <v>743</v>
      </c>
      <c r="H134" s="22" t="s">
        <v>744</v>
      </c>
      <c r="I134" s="22" t="s">
        <v>745</v>
      </c>
      <c r="J134" s="22" t="s">
        <v>746</v>
      </c>
      <c r="K134" s="22"/>
      <c r="N134" s="22"/>
    </row>
    <row r="135" spans="2:14" ht="38.25" x14ac:dyDescent="0.2">
      <c r="B135" s="37">
        <v>5</v>
      </c>
      <c r="C135" s="32" t="s">
        <v>710</v>
      </c>
      <c r="D135" s="24" t="s">
        <v>48</v>
      </c>
      <c r="E135" s="23" t="s">
        <v>747</v>
      </c>
      <c r="F135" s="22" t="s">
        <v>748</v>
      </c>
      <c r="G135" s="22" t="s">
        <v>749</v>
      </c>
      <c r="H135" s="22" t="s">
        <v>734</v>
      </c>
      <c r="I135" s="22" t="s">
        <v>728</v>
      </c>
      <c r="J135" s="22" t="s">
        <v>750</v>
      </c>
      <c r="K135" s="22"/>
      <c r="N135" s="22"/>
    </row>
    <row r="136" spans="2:14" ht="89.25" x14ac:dyDescent="0.2">
      <c r="B136" s="37">
        <v>5</v>
      </c>
      <c r="C136" s="32" t="s">
        <v>710</v>
      </c>
      <c r="D136" s="24" t="s">
        <v>67</v>
      </c>
      <c r="E136" s="23" t="s">
        <v>751</v>
      </c>
      <c r="F136" s="22" t="s">
        <v>752</v>
      </c>
      <c r="G136" s="22" t="s">
        <v>753</v>
      </c>
      <c r="H136" s="22" t="s">
        <v>754</v>
      </c>
      <c r="I136" s="22" t="s">
        <v>755</v>
      </c>
      <c r="J136" s="22" t="s">
        <v>756</v>
      </c>
      <c r="K136" s="22"/>
      <c r="N136" s="22"/>
    </row>
    <row r="137" spans="2:14" ht="63.75" x14ac:dyDescent="0.2">
      <c r="B137" s="37">
        <v>5</v>
      </c>
      <c r="C137" s="32" t="s">
        <v>757</v>
      </c>
      <c r="D137" s="24" t="s">
        <v>60</v>
      </c>
      <c r="E137" s="23" t="s">
        <v>758</v>
      </c>
      <c r="F137" s="22" t="s">
        <v>759</v>
      </c>
      <c r="G137" s="22" t="s">
        <v>1430</v>
      </c>
      <c r="H137" s="22" t="s">
        <v>1501</v>
      </c>
      <c r="I137" s="22" t="s">
        <v>760</v>
      </c>
      <c r="J137" s="22" t="s">
        <v>761</v>
      </c>
      <c r="K137" s="22"/>
      <c r="N137" s="22"/>
    </row>
    <row r="138" spans="2:14" ht="127.5" x14ac:dyDescent="0.2">
      <c r="B138" s="37">
        <v>5</v>
      </c>
      <c r="C138" s="32" t="s">
        <v>757</v>
      </c>
      <c r="D138" s="24" t="s">
        <v>48</v>
      </c>
      <c r="E138" s="23" t="s">
        <v>762</v>
      </c>
      <c r="F138" s="22" t="s">
        <v>1431</v>
      </c>
      <c r="G138" s="22" t="s">
        <v>763</v>
      </c>
      <c r="H138" s="22" t="s">
        <v>764</v>
      </c>
      <c r="I138" s="22" t="s">
        <v>765</v>
      </c>
      <c r="J138" s="22" t="s">
        <v>766</v>
      </c>
      <c r="K138" s="22"/>
      <c r="N138" s="22"/>
    </row>
    <row r="139" spans="2:14" ht="38.25" x14ac:dyDescent="0.2">
      <c r="B139" s="37">
        <v>5</v>
      </c>
      <c r="C139" s="32" t="s">
        <v>757</v>
      </c>
      <c r="D139" s="24" t="s">
        <v>48</v>
      </c>
      <c r="E139" s="23" t="s">
        <v>767</v>
      </c>
      <c r="F139" s="22" t="s">
        <v>1432</v>
      </c>
      <c r="G139" s="22" t="s">
        <v>763</v>
      </c>
      <c r="H139" s="22" t="s">
        <v>765</v>
      </c>
      <c r="I139" s="22" t="s">
        <v>764</v>
      </c>
      <c r="J139" s="22" t="s">
        <v>768</v>
      </c>
      <c r="K139" s="22"/>
      <c r="N139" s="22"/>
    </row>
    <row r="140" spans="2:14" ht="38.25" x14ac:dyDescent="0.2">
      <c r="B140" s="37">
        <v>5</v>
      </c>
      <c r="C140" s="32" t="s">
        <v>757</v>
      </c>
      <c r="D140" s="24" t="s">
        <v>67</v>
      </c>
      <c r="E140" s="23" t="s">
        <v>769</v>
      </c>
      <c r="F140" s="22" t="s">
        <v>1433</v>
      </c>
      <c r="G140" s="22" t="s">
        <v>770</v>
      </c>
      <c r="H140" s="22" t="s">
        <v>771</v>
      </c>
      <c r="I140" s="22" t="s">
        <v>772</v>
      </c>
      <c r="J140" s="22" t="s">
        <v>773</v>
      </c>
      <c r="K140" s="22"/>
      <c r="N140" s="22"/>
    </row>
    <row r="141" spans="2:14" ht="76.5" x14ac:dyDescent="0.2">
      <c r="B141" s="37">
        <v>5</v>
      </c>
      <c r="C141" s="32" t="s">
        <v>757</v>
      </c>
      <c r="D141" s="24" t="s">
        <v>48</v>
      </c>
      <c r="E141" s="23" t="s">
        <v>774</v>
      </c>
      <c r="F141" s="65" t="s">
        <v>775</v>
      </c>
      <c r="G141" s="22" t="s">
        <v>776</v>
      </c>
      <c r="H141" s="22" t="s">
        <v>1502</v>
      </c>
      <c r="I141" s="22" t="s">
        <v>777</v>
      </c>
      <c r="J141" s="22" t="s">
        <v>778</v>
      </c>
      <c r="K141" s="22"/>
      <c r="N141" s="22"/>
    </row>
    <row r="142" spans="2:14" ht="89.25" x14ac:dyDescent="0.2">
      <c r="B142" s="37">
        <v>5</v>
      </c>
      <c r="C142" s="32" t="s">
        <v>757</v>
      </c>
      <c r="D142" s="24" t="s">
        <v>48</v>
      </c>
      <c r="E142" s="23" t="s">
        <v>779</v>
      </c>
      <c r="F142" s="22" t="s">
        <v>1434</v>
      </c>
      <c r="G142" s="22" t="s">
        <v>777</v>
      </c>
      <c r="H142" s="22" t="s">
        <v>778</v>
      </c>
      <c r="I142" s="22" t="s">
        <v>780</v>
      </c>
      <c r="J142" s="22" t="s">
        <v>776</v>
      </c>
      <c r="K142" s="22"/>
      <c r="N142" s="22"/>
    </row>
    <row r="143" spans="2:14" ht="51" x14ac:dyDescent="0.2">
      <c r="B143" s="37">
        <v>5</v>
      </c>
      <c r="C143" s="32" t="s">
        <v>757</v>
      </c>
      <c r="D143" s="24" t="s">
        <v>48</v>
      </c>
      <c r="E143" s="23" t="s">
        <v>781</v>
      </c>
      <c r="F143" s="22" t="s">
        <v>782</v>
      </c>
      <c r="G143" s="22" t="s">
        <v>783</v>
      </c>
      <c r="H143" s="22" t="s">
        <v>784</v>
      </c>
      <c r="I143" s="22" t="s">
        <v>785</v>
      </c>
      <c r="J143" s="22" t="s">
        <v>786</v>
      </c>
      <c r="K143" s="22"/>
      <c r="N143" s="22"/>
    </row>
    <row r="144" spans="2:14" ht="38.25" x14ac:dyDescent="0.2">
      <c r="B144" s="37">
        <v>5</v>
      </c>
      <c r="C144" s="32" t="s">
        <v>757</v>
      </c>
      <c r="D144" s="24" t="s">
        <v>60</v>
      </c>
      <c r="E144" s="23" t="s">
        <v>787</v>
      </c>
      <c r="F144" s="22" t="s">
        <v>1435</v>
      </c>
      <c r="G144" s="21" t="s">
        <v>771</v>
      </c>
      <c r="H144" s="22" t="s">
        <v>788</v>
      </c>
      <c r="I144" s="22" t="s">
        <v>789</v>
      </c>
      <c r="J144" s="22" t="s">
        <v>790</v>
      </c>
      <c r="K144" s="22"/>
      <c r="N144" s="22"/>
    </row>
    <row r="145" spans="2:14" ht="38.25" x14ac:dyDescent="0.2">
      <c r="B145" s="37">
        <v>5</v>
      </c>
      <c r="C145" s="32" t="s">
        <v>791</v>
      </c>
      <c r="D145" s="24" t="s">
        <v>48</v>
      </c>
      <c r="E145" s="23" t="s">
        <v>792</v>
      </c>
      <c r="F145" s="22" t="s">
        <v>793</v>
      </c>
      <c r="G145" s="22" t="s">
        <v>794</v>
      </c>
      <c r="H145" s="22" t="s">
        <v>795</v>
      </c>
      <c r="I145" s="22" t="s">
        <v>796</v>
      </c>
      <c r="J145" s="22" t="s">
        <v>797</v>
      </c>
      <c r="K145" s="22"/>
      <c r="N145" s="22"/>
    </row>
    <row r="146" spans="2:14" ht="51" x14ac:dyDescent="0.2">
      <c r="B146" s="37">
        <v>5</v>
      </c>
      <c r="C146" s="32" t="s">
        <v>791</v>
      </c>
      <c r="D146" s="24" t="s">
        <v>60</v>
      </c>
      <c r="E146" s="23" t="s">
        <v>798</v>
      </c>
      <c r="F146" s="22" t="s">
        <v>799</v>
      </c>
      <c r="G146" s="22" t="s">
        <v>800</v>
      </c>
      <c r="H146" s="22" t="s">
        <v>801</v>
      </c>
      <c r="I146" s="22" t="s">
        <v>802</v>
      </c>
      <c r="J146" s="22" t="s">
        <v>750</v>
      </c>
      <c r="K146" s="22"/>
      <c r="N146" s="22"/>
    </row>
    <row r="147" spans="2:14" ht="63.75" x14ac:dyDescent="0.2">
      <c r="B147" s="37">
        <v>5</v>
      </c>
      <c r="C147" s="32" t="s">
        <v>791</v>
      </c>
      <c r="D147" s="24" t="s">
        <v>60</v>
      </c>
      <c r="E147" s="23" t="s">
        <v>803</v>
      </c>
      <c r="F147" s="22" t="s">
        <v>804</v>
      </c>
      <c r="G147" s="22" t="s">
        <v>728</v>
      </c>
      <c r="H147" s="22" t="s">
        <v>750</v>
      </c>
      <c r="I147" s="22" t="s">
        <v>749</v>
      </c>
      <c r="J147" s="22" t="s">
        <v>731</v>
      </c>
      <c r="K147" s="22"/>
      <c r="N147" s="22"/>
    </row>
    <row r="148" spans="2:14" ht="76.5" x14ac:dyDescent="0.2">
      <c r="B148" s="37">
        <v>5</v>
      </c>
      <c r="C148" s="32" t="s">
        <v>791</v>
      </c>
      <c r="D148" s="24" t="s">
        <v>48</v>
      </c>
      <c r="E148" s="23" t="s">
        <v>805</v>
      </c>
      <c r="F148" s="22" t="s">
        <v>806</v>
      </c>
      <c r="G148" s="22" t="s">
        <v>807</v>
      </c>
      <c r="H148" s="22" t="s">
        <v>596</v>
      </c>
      <c r="I148" s="22" t="s">
        <v>593</v>
      </c>
      <c r="J148" s="22" t="s">
        <v>808</v>
      </c>
      <c r="K148" s="22"/>
      <c r="N148" s="22"/>
    </row>
    <row r="149" spans="2:14" ht="63.75" x14ac:dyDescent="0.2">
      <c r="B149" s="37">
        <v>5</v>
      </c>
      <c r="C149" s="32" t="s">
        <v>809</v>
      </c>
      <c r="D149" s="24" t="s">
        <v>67</v>
      </c>
      <c r="E149" s="23" t="s">
        <v>810</v>
      </c>
      <c r="F149" s="22" t="s">
        <v>811</v>
      </c>
      <c r="G149" s="22" t="s">
        <v>812</v>
      </c>
      <c r="H149" s="22" t="s">
        <v>713</v>
      </c>
      <c r="I149" s="22" t="s">
        <v>813</v>
      </c>
      <c r="J149" s="22" t="s">
        <v>814</v>
      </c>
      <c r="K149" s="22"/>
      <c r="N149" s="22"/>
    </row>
    <row r="150" spans="2:14" ht="63.75" x14ac:dyDescent="0.2">
      <c r="B150" s="37">
        <v>5</v>
      </c>
      <c r="C150" s="32" t="s">
        <v>809</v>
      </c>
      <c r="D150" s="24" t="s">
        <v>60</v>
      </c>
      <c r="E150" s="23" t="s">
        <v>815</v>
      </c>
      <c r="F150" s="22" t="s">
        <v>816</v>
      </c>
      <c r="G150" s="22" t="s">
        <v>817</v>
      </c>
      <c r="H150" s="22" t="s">
        <v>818</v>
      </c>
      <c r="I150" s="22" t="s">
        <v>819</v>
      </c>
      <c r="J150" s="22" t="s">
        <v>222</v>
      </c>
      <c r="K150" s="22"/>
      <c r="N150" s="22"/>
    </row>
    <row r="151" spans="2:14" ht="51" x14ac:dyDescent="0.2">
      <c r="B151" s="37">
        <v>5</v>
      </c>
      <c r="C151" s="32" t="s">
        <v>809</v>
      </c>
      <c r="D151" s="24" t="s">
        <v>60</v>
      </c>
      <c r="E151" s="23" t="s">
        <v>820</v>
      </c>
      <c r="F151" s="22" t="s">
        <v>1436</v>
      </c>
      <c r="G151" s="22" t="s">
        <v>821</v>
      </c>
      <c r="H151" s="22" t="s">
        <v>822</v>
      </c>
      <c r="I151" s="22" t="s">
        <v>823</v>
      </c>
      <c r="J151" s="22" t="s">
        <v>824</v>
      </c>
      <c r="K151" s="22"/>
      <c r="N151" s="22"/>
    </row>
    <row r="152" spans="2:14" ht="89.25" x14ac:dyDescent="0.2">
      <c r="B152" s="37">
        <v>5</v>
      </c>
      <c r="C152" s="32" t="s">
        <v>809</v>
      </c>
      <c r="D152" s="24" t="s">
        <v>67</v>
      </c>
      <c r="E152" s="23" t="s">
        <v>825</v>
      </c>
      <c r="F152" s="22" t="s">
        <v>826</v>
      </c>
      <c r="G152" s="22" t="s">
        <v>827</v>
      </c>
      <c r="H152" s="22" t="s">
        <v>828</v>
      </c>
      <c r="I152" s="22" t="s">
        <v>829</v>
      </c>
      <c r="J152" s="22" t="s">
        <v>830</v>
      </c>
      <c r="K152" s="22"/>
      <c r="N152" s="22"/>
    </row>
    <row r="153" spans="2:14" ht="25.5" x14ac:dyDescent="0.2">
      <c r="B153" s="37">
        <v>5</v>
      </c>
      <c r="C153" s="32" t="s">
        <v>809</v>
      </c>
      <c r="D153" s="24" t="s">
        <v>67</v>
      </c>
      <c r="E153" s="23" t="s">
        <v>831</v>
      </c>
      <c r="F153" s="22" t="s">
        <v>832</v>
      </c>
      <c r="G153" s="22" t="s">
        <v>833</v>
      </c>
      <c r="H153" s="22" t="s">
        <v>834</v>
      </c>
      <c r="I153" s="22" t="s">
        <v>835</v>
      </c>
      <c r="J153" s="22" t="s">
        <v>836</v>
      </c>
      <c r="K153" s="22"/>
      <c r="N153" s="22"/>
    </row>
    <row r="154" spans="2:14" ht="38.25" x14ac:dyDescent="0.2">
      <c r="B154" s="37">
        <v>5</v>
      </c>
      <c r="C154" s="32" t="s">
        <v>809</v>
      </c>
      <c r="D154" s="24" t="s">
        <v>67</v>
      </c>
      <c r="E154" s="23" t="s">
        <v>837</v>
      </c>
      <c r="F154" s="22" t="s">
        <v>1437</v>
      </c>
      <c r="G154" s="22" t="s">
        <v>838</v>
      </c>
      <c r="H154" s="22" t="s">
        <v>730</v>
      </c>
      <c r="I154" s="22" t="s">
        <v>729</v>
      </c>
      <c r="J154" s="22" t="s">
        <v>839</v>
      </c>
      <c r="K154" s="22"/>
      <c r="N154" s="22"/>
    </row>
    <row r="155" spans="2:14" ht="89.25" x14ac:dyDescent="0.2">
      <c r="B155" s="37">
        <v>5</v>
      </c>
      <c r="C155" s="32" t="s">
        <v>840</v>
      </c>
      <c r="D155" s="24" t="s">
        <v>60</v>
      </c>
      <c r="E155" s="23" t="s">
        <v>841</v>
      </c>
      <c r="F155" s="22" t="s">
        <v>842</v>
      </c>
      <c r="G155" s="22" t="s">
        <v>843</v>
      </c>
      <c r="H155" s="22" t="s">
        <v>844</v>
      </c>
      <c r="I155" s="22" t="s">
        <v>845</v>
      </c>
      <c r="J155" s="22" t="s">
        <v>846</v>
      </c>
      <c r="K155" s="22"/>
      <c r="N155" s="22"/>
    </row>
    <row r="156" spans="2:14" ht="51" x14ac:dyDescent="0.2">
      <c r="B156" s="37">
        <v>5</v>
      </c>
      <c r="C156" s="32" t="s">
        <v>840</v>
      </c>
      <c r="D156" s="24" t="s">
        <v>48</v>
      </c>
      <c r="E156" s="23" t="s">
        <v>847</v>
      </c>
      <c r="F156" s="22" t="s">
        <v>1438</v>
      </c>
      <c r="G156" s="22" t="s">
        <v>848</v>
      </c>
      <c r="H156" s="22" t="s">
        <v>849</v>
      </c>
      <c r="I156" s="22" t="s">
        <v>850</v>
      </c>
      <c r="J156" s="22" t="s">
        <v>851</v>
      </c>
      <c r="K156" s="22"/>
      <c r="N156" s="22"/>
    </row>
    <row r="157" spans="2:14" ht="89.25" x14ac:dyDescent="0.2">
      <c r="B157" s="37">
        <v>5</v>
      </c>
      <c r="C157" s="32" t="s">
        <v>840</v>
      </c>
      <c r="D157" s="24" t="s">
        <v>67</v>
      </c>
      <c r="E157" s="23" t="s">
        <v>852</v>
      </c>
      <c r="F157" s="22" t="s">
        <v>853</v>
      </c>
      <c r="G157" s="22" t="s">
        <v>854</v>
      </c>
      <c r="H157" s="22" t="s">
        <v>855</v>
      </c>
      <c r="I157" s="22" t="s">
        <v>856</v>
      </c>
      <c r="J157" s="22" t="s">
        <v>857</v>
      </c>
      <c r="K157" s="22"/>
      <c r="N157" s="22"/>
    </row>
    <row r="158" spans="2:14" ht="76.5" x14ac:dyDescent="0.2">
      <c r="B158" s="37">
        <v>5</v>
      </c>
      <c r="C158" s="32" t="s">
        <v>840</v>
      </c>
      <c r="D158" s="24" t="s">
        <v>48</v>
      </c>
      <c r="E158" s="23" t="s">
        <v>858</v>
      </c>
      <c r="F158" s="22" t="s">
        <v>859</v>
      </c>
      <c r="G158" s="22" t="s">
        <v>860</v>
      </c>
      <c r="H158" s="22" t="s">
        <v>861</v>
      </c>
      <c r="I158" s="22" t="s">
        <v>862</v>
      </c>
      <c r="J158" s="22" t="s">
        <v>863</v>
      </c>
      <c r="K158" s="22"/>
      <c r="N158" s="22"/>
    </row>
    <row r="159" spans="2:14" ht="38.25" x14ac:dyDescent="0.2">
      <c r="B159" s="37">
        <v>5</v>
      </c>
      <c r="C159" s="32" t="s">
        <v>840</v>
      </c>
      <c r="D159" s="24" t="s">
        <v>48</v>
      </c>
      <c r="E159" s="23" t="s">
        <v>864</v>
      </c>
      <c r="F159" s="22" t="s">
        <v>865</v>
      </c>
      <c r="G159" s="22" t="s">
        <v>866</v>
      </c>
      <c r="H159" s="61" t="s">
        <v>867</v>
      </c>
      <c r="I159" s="61" t="s">
        <v>868</v>
      </c>
      <c r="J159" s="22" t="s">
        <v>869</v>
      </c>
      <c r="K159" s="22"/>
      <c r="N159" s="22"/>
    </row>
    <row r="160" spans="2:14" ht="51" x14ac:dyDescent="0.2">
      <c r="B160" s="37">
        <v>6</v>
      </c>
      <c r="C160" s="32" t="s">
        <v>870</v>
      </c>
      <c r="D160" s="24" t="s">
        <v>48</v>
      </c>
      <c r="E160" s="23" t="s">
        <v>871</v>
      </c>
      <c r="F160" s="22" t="s">
        <v>872</v>
      </c>
      <c r="G160" s="22" t="s">
        <v>873</v>
      </c>
      <c r="H160" s="22" t="s">
        <v>874</v>
      </c>
      <c r="I160" s="22" t="s">
        <v>875</v>
      </c>
      <c r="J160" s="22" t="s">
        <v>876</v>
      </c>
      <c r="K160" s="22"/>
      <c r="N160" s="22"/>
    </row>
    <row r="161" spans="2:14" ht="51" x14ac:dyDescent="0.2">
      <c r="B161" s="37">
        <v>6</v>
      </c>
      <c r="C161" s="32" t="s">
        <v>870</v>
      </c>
      <c r="D161" s="24" t="s">
        <v>48</v>
      </c>
      <c r="E161" s="23" t="s">
        <v>877</v>
      </c>
      <c r="F161" s="22" t="s">
        <v>878</v>
      </c>
      <c r="G161" s="22" t="s">
        <v>879</v>
      </c>
      <c r="H161" s="22" t="s">
        <v>880</v>
      </c>
      <c r="I161" s="22" t="s">
        <v>860</v>
      </c>
      <c r="J161" s="22" t="s">
        <v>881</v>
      </c>
      <c r="K161" s="22"/>
      <c r="N161" s="22"/>
    </row>
    <row r="162" spans="2:14" ht="51" x14ac:dyDescent="0.2">
      <c r="B162" s="37">
        <v>6</v>
      </c>
      <c r="C162" s="32" t="s">
        <v>870</v>
      </c>
      <c r="D162" s="24" t="s">
        <v>60</v>
      </c>
      <c r="E162" s="23" t="s">
        <v>882</v>
      </c>
      <c r="F162" s="22" t="s">
        <v>1439</v>
      </c>
      <c r="G162" s="22" t="s">
        <v>883</v>
      </c>
      <c r="H162" s="22" t="s">
        <v>884</v>
      </c>
      <c r="I162" s="22" t="s">
        <v>885</v>
      </c>
      <c r="J162" s="22" t="s">
        <v>886</v>
      </c>
      <c r="K162" s="22"/>
      <c r="N162" s="22"/>
    </row>
    <row r="163" spans="2:14" ht="38.25" x14ac:dyDescent="0.2">
      <c r="B163" s="37">
        <v>6</v>
      </c>
      <c r="C163" s="32" t="s">
        <v>870</v>
      </c>
      <c r="D163" s="24" t="s">
        <v>60</v>
      </c>
      <c r="E163" s="23" t="s">
        <v>887</v>
      </c>
      <c r="F163" s="22" t="s">
        <v>888</v>
      </c>
      <c r="G163" s="22" t="s">
        <v>889</v>
      </c>
      <c r="H163" s="22" t="s">
        <v>890</v>
      </c>
      <c r="I163" s="22" t="s">
        <v>891</v>
      </c>
      <c r="J163" s="22" t="s">
        <v>892</v>
      </c>
      <c r="K163" s="22"/>
      <c r="N163" s="22"/>
    </row>
    <row r="164" spans="2:14" ht="38.25" x14ac:dyDescent="0.2">
      <c r="B164" s="37">
        <v>6</v>
      </c>
      <c r="C164" s="32" t="s">
        <v>870</v>
      </c>
      <c r="D164" s="24" t="s">
        <v>60</v>
      </c>
      <c r="E164" s="23" t="s">
        <v>893</v>
      </c>
      <c r="F164" s="22" t="s">
        <v>894</v>
      </c>
      <c r="G164" s="22" t="s">
        <v>895</v>
      </c>
      <c r="H164" s="22" t="s">
        <v>1440</v>
      </c>
      <c r="I164" s="22" t="s">
        <v>896</v>
      </c>
      <c r="J164" s="22" t="s">
        <v>897</v>
      </c>
      <c r="K164" s="22"/>
      <c r="N164" s="22"/>
    </row>
    <row r="165" spans="2:14" ht="63.75" x14ac:dyDescent="0.2">
      <c r="B165" s="37">
        <v>6</v>
      </c>
      <c r="C165" s="32" t="s">
        <v>870</v>
      </c>
      <c r="D165" s="24" t="s">
        <v>67</v>
      </c>
      <c r="E165" s="23" t="s">
        <v>898</v>
      </c>
      <c r="F165" s="22" t="s">
        <v>899</v>
      </c>
      <c r="G165" s="22" t="s">
        <v>900</v>
      </c>
      <c r="H165" s="22" t="s">
        <v>901</v>
      </c>
      <c r="I165" s="22" t="s">
        <v>902</v>
      </c>
      <c r="J165" s="22" t="s">
        <v>903</v>
      </c>
      <c r="K165" s="22"/>
      <c r="N165" s="22"/>
    </row>
    <row r="166" spans="2:14" ht="38.25" x14ac:dyDescent="0.2">
      <c r="B166" s="37">
        <v>6</v>
      </c>
      <c r="C166" s="32" t="s">
        <v>870</v>
      </c>
      <c r="D166" s="24" t="s">
        <v>48</v>
      </c>
      <c r="E166" s="23" t="s">
        <v>904</v>
      </c>
      <c r="F166" s="22" t="s">
        <v>905</v>
      </c>
      <c r="G166" s="22" t="s">
        <v>906</v>
      </c>
      <c r="H166" s="22" t="s">
        <v>907</v>
      </c>
      <c r="I166" s="22" t="s">
        <v>908</v>
      </c>
      <c r="J166" s="22" t="s">
        <v>909</v>
      </c>
      <c r="K166" s="22"/>
      <c r="N166" s="22"/>
    </row>
    <row r="167" spans="2:14" ht="25.5" x14ac:dyDescent="0.2">
      <c r="B167" s="37">
        <v>6</v>
      </c>
      <c r="C167" s="32" t="s">
        <v>870</v>
      </c>
      <c r="D167" s="24" t="s">
        <v>48</v>
      </c>
      <c r="E167" s="23" t="s">
        <v>910</v>
      </c>
      <c r="F167" s="22" t="s">
        <v>911</v>
      </c>
      <c r="G167" s="22" t="s">
        <v>912</v>
      </c>
      <c r="H167" s="22" t="s">
        <v>913</v>
      </c>
      <c r="I167" s="22" t="s">
        <v>914</v>
      </c>
      <c r="J167" s="22" t="s">
        <v>915</v>
      </c>
      <c r="K167" s="22"/>
      <c r="N167" s="22"/>
    </row>
    <row r="168" spans="2:14" ht="51" x14ac:dyDescent="0.2">
      <c r="B168" s="37">
        <v>6</v>
      </c>
      <c r="C168" s="32" t="s">
        <v>870</v>
      </c>
      <c r="D168" s="24" t="s">
        <v>48</v>
      </c>
      <c r="E168" s="23" t="s">
        <v>916</v>
      </c>
      <c r="F168" s="22" t="s">
        <v>917</v>
      </c>
      <c r="G168" s="22" t="s">
        <v>918</v>
      </c>
      <c r="H168" s="22" t="s">
        <v>919</v>
      </c>
      <c r="I168" s="22" t="s">
        <v>901</v>
      </c>
      <c r="J168" s="22" t="s">
        <v>902</v>
      </c>
      <c r="K168" s="22"/>
      <c r="N168" s="22"/>
    </row>
    <row r="169" spans="2:14" ht="38.25" x14ac:dyDescent="0.2">
      <c r="B169" s="37">
        <v>6</v>
      </c>
      <c r="C169" s="32" t="s">
        <v>870</v>
      </c>
      <c r="D169" s="24" t="s">
        <v>48</v>
      </c>
      <c r="E169" s="23" t="s">
        <v>920</v>
      </c>
      <c r="F169" s="22" t="s">
        <v>921</v>
      </c>
      <c r="G169" s="22" t="s">
        <v>922</v>
      </c>
      <c r="H169" s="22" t="s">
        <v>923</v>
      </c>
      <c r="I169" s="22" t="s">
        <v>924</v>
      </c>
      <c r="J169" s="22" t="s">
        <v>925</v>
      </c>
      <c r="K169" s="22"/>
      <c r="N169" s="22"/>
    </row>
    <row r="170" spans="2:14" ht="25.5" x14ac:dyDescent="0.2">
      <c r="B170" s="37">
        <v>6</v>
      </c>
      <c r="C170" s="32" t="s">
        <v>870</v>
      </c>
      <c r="D170" s="24" t="s">
        <v>67</v>
      </c>
      <c r="E170" s="23" t="s">
        <v>926</v>
      </c>
      <c r="F170" s="22" t="s">
        <v>927</v>
      </c>
      <c r="G170" s="22" t="s">
        <v>928</v>
      </c>
      <c r="H170" s="22" t="s">
        <v>929</v>
      </c>
      <c r="I170" s="22" t="s">
        <v>930</v>
      </c>
      <c r="J170" s="22" t="s">
        <v>931</v>
      </c>
      <c r="K170" s="22"/>
      <c r="N170" s="22"/>
    </row>
    <row r="171" spans="2:14" ht="25.5" x14ac:dyDescent="0.2">
      <c r="B171" s="37">
        <v>6</v>
      </c>
      <c r="C171" s="32" t="s">
        <v>870</v>
      </c>
      <c r="D171" s="24" t="s">
        <v>48</v>
      </c>
      <c r="E171" s="23" t="s">
        <v>932</v>
      </c>
      <c r="F171" s="22" t="s">
        <v>933</v>
      </c>
      <c r="G171" s="22" t="s">
        <v>934</v>
      </c>
      <c r="H171" s="22" t="s">
        <v>935</v>
      </c>
      <c r="I171" s="22" t="s">
        <v>1503</v>
      </c>
      <c r="J171" s="22" t="s">
        <v>936</v>
      </c>
      <c r="K171" s="22"/>
      <c r="N171" s="22"/>
    </row>
    <row r="172" spans="2:14" ht="25.5" x14ac:dyDescent="0.2">
      <c r="B172" s="37">
        <v>6</v>
      </c>
      <c r="C172" s="32" t="s">
        <v>870</v>
      </c>
      <c r="D172" s="24" t="s">
        <v>48</v>
      </c>
      <c r="E172" s="23" t="s">
        <v>937</v>
      </c>
      <c r="F172" s="22" t="s">
        <v>938</v>
      </c>
      <c r="G172" s="22" t="s">
        <v>939</v>
      </c>
      <c r="H172" s="22" t="s">
        <v>940</v>
      </c>
      <c r="I172" s="22" t="s">
        <v>941</v>
      </c>
      <c r="J172" s="22" t="s">
        <v>942</v>
      </c>
      <c r="K172" s="22"/>
      <c r="N172" s="22"/>
    </row>
    <row r="173" spans="2:14" ht="25.5" x14ac:dyDescent="0.2">
      <c r="B173" s="37">
        <v>6</v>
      </c>
      <c r="C173" s="32" t="s">
        <v>870</v>
      </c>
      <c r="D173" s="24" t="s">
        <v>48</v>
      </c>
      <c r="E173" s="23" t="s">
        <v>943</v>
      </c>
      <c r="F173" s="22" t="s">
        <v>944</v>
      </c>
      <c r="G173" s="22" t="s">
        <v>945</v>
      </c>
      <c r="H173" s="22" t="s">
        <v>946</v>
      </c>
      <c r="I173" s="22" t="s">
        <v>947</v>
      </c>
      <c r="J173" s="22" t="s">
        <v>948</v>
      </c>
      <c r="K173" s="22"/>
      <c r="N173" s="22"/>
    </row>
    <row r="174" spans="2:14" ht="51" x14ac:dyDescent="0.2">
      <c r="B174" s="37">
        <v>6</v>
      </c>
      <c r="C174" s="32" t="s">
        <v>870</v>
      </c>
      <c r="D174" s="24" t="s">
        <v>67</v>
      </c>
      <c r="E174" s="23" t="s">
        <v>949</v>
      </c>
      <c r="F174" s="22" t="s">
        <v>950</v>
      </c>
      <c r="G174" s="22" t="s">
        <v>951</v>
      </c>
      <c r="H174" s="22" t="s">
        <v>952</v>
      </c>
      <c r="I174" s="22" t="s">
        <v>953</v>
      </c>
      <c r="J174" s="22" t="s">
        <v>954</v>
      </c>
      <c r="K174" s="22"/>
      <c r="N174" s="22"/>
    </row>
    <row r="175" spans="2:14" ht="51" x14ac:dyDescent="0.2">
      <c r="B175" s="37">
        <v>6</v>
      </c>
      <c r="C175" s="32" t="s">
        <v>870</v>
      </c>
      <c r="D175" s="24" t="s">
        <v>67</v>
      </c>
      <c r="E175" s="23" t="s">
        <v>955</v>
      </c>
      <c r="F175" s="22" t="s">
        <v>1441</v>
      </c>
      <c r="G175" s="22" t="s">
        <v>1442</v>
      </c>
      <c r="H175" s="22" t="s">
        <v>1443</v>
      </c>
      <c r="I175" s="22" t="s">
        <v>1444</v>
      </c>
      <c r="J175" s="22" t="s">
        <v>1445</v>
      </c>
      <c r="K175" s="22"/>
      <c r="N175" s="22"/>
    </row>
    <row r="176" spans="2:14" ht="63.75" x14ac:dyDescent="0.2">
      <c r="B176" s="37">
        <v>6</v>
      </c>
      <c r="C176" s="32" t="s">
        <v>870</v>
      </c>
      <c r="D176" s="24" t="s">
        <v>60</v>
      </c>
      <c r="E176" s="23" t="s">
        <v>956</v>
      </c>
      <c r="F176" s="22" t="s">
        <v>957</v>
      </c>
      <c r="G176" s="22" t="s">
        <v>958</v>
      </c>
      <c r="H176" s="22" t="s">
        <v>959</v>
      </c>
      <c r="I176" s="22" t="s">
        <v>960</v>
      </c>
      <c r="J176" s="22" t="s">
        <v>961</v>
      </c>
      <c r="K176" s="22"/>
      <c r="N176" s="22"/>
    </row>
    <row r="177" spans="2:14" ht="51" x14ac:dyDescent="0.2">
      <c r="B177" s="37">
        <v>6</v>
      </c>
      <c r="C177" s="32" t="s">
        <v>870</v>
      </c>
      <c r="D177" s="24" t="s">
        <v>67</v>
      </c>
      <c r="E177" s="23" t="s">
        <v>962</v>
      </c>
      <c r="F177" s="22" t="s">
        <v>1446</v>
      </c>
      <c r="G177" s="22" t="s">
        <v>1447</v>
      </c>
      <c r="H177" s="22" t="s">
        <v>963</v>
      </c>
      <c r="I177" s="22" t="s">
        <v>964</v>
      </c>
      <c r="J177" s="22" t="s">
        <v>965</v>
      </c>
      <c r="K177" s="22"/>
      <c r="N177" s="22"/>
    </row>
    <row r="178" spans="2:14" ht="102" x14ac:dyDescent="0.2">
      <c r="B178" s="37">
        <v>6</v>
      </c>
      <c r="C178" s="32" t="s">
        <v>870</v>
      </c>
      <c r="D178" s="24" t="s">
        <v>67</v>
      </c>
      <c r="E178" s="23" t="s">
        <v>966</v>
      </c>
      <c r="F178" s="22" t="s">
        <v>967</v>
      </c>
      <c r="G178" s="22" t="s">
        <v>968</v>
      </c>
      <c r="H178" s="22" t="s">
        <v>1449</v>
      </c>
      <c r="I178" s="22" t="s">
        <v>1448</v>
      </c>
      <c r="J178" s="22" t="s">
        <v>971</v>
      </c>
      <c r="K178" s="22"/>
      <c r="N178" s="22"/>
    </row>
    <row r="179" spans="2:14" ht="38.25" x14ac:dyDescent="0.2">
      <c r="B179" s="37">
        <v>6</v>
      </c>
      <c r="C179" s="32" t="s">
        <v>870</v>
      </c>
      <c r="D179" s="24" t="s">
        <v>60</v>
      </c>
      <c r="E179" s="23" t="s">
        <v>972</v>
      </c>
      <c r="F179" s="22" t="s">
        <v>973</v>
      </c>
      <c r="G179" s="22" t="s">
        <v>969</v>
      </c>
      <c r="H179" s="22" t="s">
        <v>970</v>
      </c>
      <c r="I179" s="22" t="s">
        <v>1451</v>
      </c>
      <c r="J179" s="22" t="s">
        <v>1450</v>
      </c>
      <c r="K179" s="22"/>
      <c r="N179" s="22"/>
    </row>
    <row r="180" spans="2:14" ht="63.75" x14ac:dyDescent="0.2">
      <c r="B180" s="37">
        <v>6</v>
      </c>
      <c r="C180" s="32" t="s">
        <v>870</v>
      </c>
      <c r="D180" s="24" t="s">
        <v>48</v>
      </c>
      <c r="E180" s="23" t="s">
        <v>975</v>
      </c>
      <c r="F180" s="22" t="s">
        <v>976</v>
      </c>
      <c r="G180" s="22" t="s">
        <v>974</v>
      </c>
      <c r="H180" s="22" t="s">
        <v>1448</v>
      </c>
      <c r="I180" s="22" t="s">
        <v>977</v>
      </c>
      <c r="J180" s="22" t="s">
        <v>978</v>
      </c>
      <c r="K180" s="22"/>
      <c r="N180" s="22"/>
    </row>
    <row r="181" spans="2:14" ht="63.75" x14ac:dyDescent="0.2">
      <c r="B181" s="37">
        <v>6</v>
      </c>
      <c r="C181" s="32" t="s">
        <v>979</v>
      </c>
      <c r="D181" s="24" t="s">
        <v>48</v>
      </c>
      <c r="E181" s="23" t="s">
        <v>980</v>
      </c>
      <c r="F181" s="22" t="s">
        <v>981</v>
      </c>
      <c r="G181" s="22" t="s">
        <v>982</v>
      </c>
      <c r="H181" s="22" t="s">
        <v>983</v>
      </c>
      <c r="I181" s="22" t="s">
        <v>984</v>
      </c>
      <c r="J181" s="22" t="s">
        <v>985</v>
      </c>
      <c r="K181" s="22"/>
      <c r="N181" s="22"/>
    </row>
    <row r="182" spans="2:14" ht="63.75" x14ac:dyDescent="0.2">
      <c r="B182" s="37">
        <v>6</v>
      </c>
      <c r="C182" s="32" t="s">
        <v>979</v>
      </c>
      <c r="D182" s="24" t="s">
        <v>60</v>
      </c>
      <c r="E182" s="23" t="s">
        <v>986</v>
      </c>
      <c r="F182" s="22" t="s">
        <v>987</v>
      </c>
      <c r="G182" s="22" t="s">
        <v>988</v>
      </c>
      <c r="H182" s="22" t="s">
        <v>989</v>
      </c>
      <c r="I182" s="22" t="s">
        <v>990</v>
      </c>
      <c r="J182" s="22" t="s">
        <v>991</v>
      </c>
      <c r="K182" s="22"/>
      <c r="N182" s="22"/>
    </row>
    <row r="183" spans="2:14" ht="51" x14ac:dyDescent="0.2">
      <c r="B183" s="37">
        <v>6</v>
      </c>
      <c r="C183" s="32" t="s">
        <v>979</v>
      </c>
      <c r="D183" s="24" t="s">
        <v>60</v>
      </c>
      <c r="E183" s="23" t="s">
        <v>992</v>
      </c>
      <c r="F183" s="22" t="s">
        <v>993</v>
      </c>
      <c r="G183" s="22" t="s">
        <v>994</v>
      </c>
      <c r="H183" s="22" t="s">
        <v>995</v>
      </c>
      <c r="I183" s="22" t="s">
        <v>996</v>
      </c>
      <c r="J183" s="22" t="s">
        <v>997</v>
      </c>
      <c r="K183" s="22"/>
      <c r="N183" s="22"/>
    </row>
    <row r="184" spans="2:14" ht="36.75" customHeight="1" x14ac:dyDescent="0.2">
      <c r="B184" s="37">
        <v>6</v>
      </c>
      <c r="C184" s="32" t="s">
        <v>979</v>
      </c>
      <c r="D184" s="24" t="s">
        <v>48</v>
      </c>
      <c r="E184" s="23" t="s">
        <v>998</v>
      </c>
      <c r="F184" s="22" t="s">
        <v>999</v>
      </c>
      <c r="G184" s="22" t="s">
        <v>1000</v>
      </c>
      <c r="H184" s="22" t="s">
        <v>1001</v>
      </c>
      <c r="I184" s="22" t="s">
        <v>1002</v>
      </c>
      <c r="J184" s="22" t="s">
        <v>1003</v>
      </c>
      <c r="K184" s="22"/>
      <c r="N184" s="22"/>
    </row>
    <row r="185" spans="2:14" ht="25.5" x14ac:dyDescent="0.2">
      <c r="B185" s="37">
        <v>6</v>
      </c>
      <c r="C185" s="32" t="s">
        <v>979</v>
      </c>
      <c r="D185" s="24" t="s">
        <v>67</v>
      </c>
      <c r="E185" s="23" t="s">
        <v>1004</v>
      </c>
      <c r="F185" s="22" t="s">
        <v>1005</v>
      </c>
      <c r="G185" s="22" t="s">
        <v>1006</v>
      </c>
      <c r="H185" s="22" t="s">
        <v>1007</v>
      </c>
      <c r="I185" s="22" t="s">
        <v>1008</v>
      </c>
      <c r="J185" s="22" t="s">
        <v>1009</v>
      </c>
      <c r="K185" s="22"/>
      <c r="N185" s="22"/>
    </row>
    <row r="186" spans="2:14" ht="63.75" x14ac:dyDescent="0.2">
      <c r="B186" s="37">
        <v>6</v>
      </c>
      <c r="C186" s="32" t="s">
        <v>979</v>
      </c>
      <c r="D186" s="24" t="s">
        <v>67</v>
      </c>
      <c r="E186" s="23" t="s">
        <v>1010</v>
      </c>
      <c r="F186" s="22" t="s">
        <v>1011</v>
      </c>
      <c r="G186" s="22" t="s">
        <v>1012</v>
      </c>
      <c r="H186" s="22" t="s">
        <v>1013</v>
      </c>
      <c r="I186" s="22" t="s">
        <v>1014</v>
      </c>
      <c r="J186" s="22" t="s">
        <v>1015</v>
      </c>
      <c r="K186" s="22"/>
      <c r="N186" s="22"/>
    </row>
    <row r="187" spans="2:14" ht="89.25" x14ac:dyDescent="0.2">
      <c r="B187" s="37">
        <v>6</v>
      </c>
      <c r="C187" s="32" t="s">
        <v>979</v>
      </c>
      <c r="D187" s="24" t="s">
        <v>60</v>
      </c>
      <c r="E187" s="23" t="s">
        <v>1016</v>
      </c>
      <c r="F187" s="22" t="s">
        <v>1017</v>
      </c>
      <c r="G187" s="22" t="s">
        <v>1018</v>
      </c>
      <c r="H187" s="22" t="s">
        <v>1015</v>
      </c>
      <c r="I187" s="22" t="s">
        <v>1019</v>
      </c>
      <c r="J187" s="22" t="s">
        <v>1020</v>
      </c>
      <c r="K187" s="22"/>
      <c r="N187" s="22"/>
    </row>
    <row r="188" spans="2:14" ht="51" x14ac:dyDescent="0.2">
      <c r="B188" s="37">
        <v>6</v>
      </c>
      <c r="C188" s="32" t="s">
        <v>979</v>
      </c>
      <c r="D188" s="24" t="s">
        <v>60</v>
      </c>
      <c r="E188" s="23" t="s">
        <v>1021</v>
      </c>
      <c r="F188" s="22" t="s">
        <v>1022</v>
      </c>
      <c r="G188" s="22" t="s">
        <v>942</v>
      </c>
      <c r="H188" s="22" t="s">
        <v>1023</v>
      </c>
      <c r="I188" s="22" t="s">
        <v>1024</v>
      </c>
      <c r="J188" s="22" t="s">
        <v>1025</v>
      </c>
      <c r="K188" s="22"/>
      <c r="N188" s="22"/>
    </row>
    <row r="189" spans="2:14" ht="63.75" x14ac:dyDescent="0.2">
      <c r="B189" s="37">
        <v>6</v>
      </c>
      <c r="C189" s="32" t="s">
        <v>979</v>
      </c>
      <c r="D189" s="24" t="s">
        <v>67</v>
      </c>
      <c r="E189" s="23" t="s">
        <v>1026</v>
      </c>
      <c r="F189" s="22" t="s">
        <v>1027</v>
      </c>
      <c r="G189" s="22" t="s">
        <v>1028</v>
      </c>
      <c r="H189" s="22" t="s">
        <v>1029</v>
      </c>
      <c r="I189" s="22" t="s">
        <v>1030</v>
      </c>
      <c r="J189" s="22" t="s">
        <v>1031</v>
      </c>
      <c r="K189" s="22"/>
      <c r="N189" s="22"/>
    </row>
    <row r="190" spans="2:14" ht="38.25" x14ac:dyDescent="0.2">
      <c r="B190" s="37">
        <v>6</v>
      </c>
      <c r="C190" s="32" t="s">
        <v>870</v>
      </c>
      <c r="D190" s="24" t="s">
        <v>48</v>
      </c>
      <c r="E190" s="23" t="s">
        <v>1032</v>
      </c>
      <c r="F190" s="22" t="s">
        <v>1033</v>
      </c>
      <c r="G190" s="22" t="s">
        <v>1034</v>
      </c>
      <c r="H190" s="22" t="s">
        <v>1035</v>
      </c>
      <c r="I190" s="22" t="s">
        <v>1036</v>
      </c>
      <c r="J190" s="22" t="s">
        <v>1037</v>
      </c>
      <c r="K190" s="22"/>
      <c r="N190" s="22"/>
    </row>
    <row r="191" spans="2:14" ht="63.75" x14ac:dyDescent="0.2">
      <c r="B191" s="37">
        <v>6</v>
      </c>
      <c r="C191" s="32" t="s">
        <v>870</v>
      </c>
      <c r="D191" s="24" t="s">
        <v>48</v>
      </c>
      <c r="E191" s="23" t="s">
        <v>1038</v>
      </c>
      <c r="F191" s="22" t="s">
        <v>1039</v>
      </c>
      <c r="G191" s="22" t="s">
        <v>1040</v>
      </c>
      <c r="H191" s="22" t="s">
        <v>1035</v>
      </c>
      <c r="I191" s="22" t="s">
        <v>1041</v>
      </c>
      <c r="J191" s="22" t="s">
        <v>1042</v>
      </c>
      <c r="K191" s="22"/>
      <c r="N191" s="22"/>
    </row>
    <row r="192" spans="2:14" x14ac:dyDescent="0.2">
      <c r="B192" s="37"/>
      <c r="C192" s="32"/>
      <c r="D192" s="24"/>
      <c r="F192" s="22"/>
      <c r="G192" s="22"/>
      <c r="H192" s="22"/>
      <c r="I192" s="22"/>
      <c r="J192" s="22"/>
      <c r="K192" s="22"/>
      <c r="N192" s="22"/>
    </row>
    <row r="193" spans="2:14" x14ac:dyDescent="0.2">
      <c r="B193" s="37"/>
      <c r="C193" s="32"/>
      <c r="D193" s="24"/>
      <c r="F193" s="22"/>
      <c r="G193" s="22"/>
      <c r="H193" s="22"/>
      <c r="I193" s="22"/>
      <c r="J193" s="22"/>
      <c r="K193" s="22"/>
      <c r="N193" s="22"/>
    </row>
    <row r="194" spans="2:14" x14ac:dyDescent="0.2">
      <c r="B194" s="37"/>
      <c r="C194" s="32"/>
      <c r="D194" s="24"/>
      <c r="F194" s="22"/>
      <c r="G194" s="22"/>
      <c r="H194" s="22"/>
      <c r="I194" s="22"/>
      <c r="J194" s="22"/>
      <c r="K194" s="22"/>
      <c r="N194" s="22"/>
    </row>
    <row r="195" spans="2:14" x14ac:dyDescent="0.2">
      <c r="B195" s="37"/>
      <c r="C195" s="32"/>
      <c r="D195" s="24"/>
      <c r="F195" s="22"/>
      <c r="G195" s="22"/>
      <c r="H195" s="22"/>
      <c r="I195" s="22"/>
      <c r="J195" s="22"/>
      <c r="K195" s="22"/>
      <c r="N195" s="22"/>
    </row>
    <row r="196" spans="2:14" x14ac:dyDescent="0.2">
      <c r="B196" s="37"/>
      <c r="C196" s="32"/>
      <c r="D196" s="24"/>
      <c r="F196" s="22"/>
      <c r="G196" s="22"/>
      <c r="H196" s="22"/>
      <c r="I196" s="22"/>
      <c r="J196" s="22"/>
      <c r="K196" s="22"/>
      <c r="N196" s="22"/>
    </row>
    <row r="197" spans="2:14" x14ac:dyDescent="0.2">
      <c r="B197" s="37"/>
      <c r="C197" s="32"/>
      <c r="D197" s="24"/>
      <c r="F197" s="22"/>
      <c r="G197" s="22"/>
      <c r="H197" s="22"/>
      <c r="I197" s="22"/>
      <c r="J197" s="22"/>
      <c r="K197" s="22"/>
      <c r="N197" s="22"/>
    </row>
    <row r="198" spans="2:14" x14ac:dyDescent="0.2">
      <c r="B198" s="37"/>
      <c r="C198" s="32"/>
      <c r="D198" s="24"/>
      <c r="F198" s="22"/>
      <c r="G198" s="22"/>
      <c r="H198" s="22"/>
      <c r="I198" s="22"/>
      <c r="J198" s="22"/>
      <c r="K198" s="22"/>
      <c r="N198" s="22"/>
    </row>
    <row r="199" spans="2:14" x14ac:dyDescent="0.2">
      <c r="B199" s="37"/>
      <c r="C199" s="32"/>
      <c r="D199" s="24"/>
      <c r="F199" s="22"/>
      <c r="G199" s="22"/>
      <c r="H199" s="22"/>
      <c r="I199" s="22"/>
      <c r="J199" s="22"/>
      <c r="K199" s="22"/>
      <c r="N199" s="22"/>
    </row>
    <row r="200" spans="2:14" x14ac:dyDescent="0.2">
      <c r="B200" s="37"/>
      <c r="C200" s="32"/>
      <c r="D200" s="24"/>
      <c r="F200" s="22"/>
      <c r="G200" s="22"/>
      <c r="H200" s="22"/>
      <c r="I200" s="22"/>
      <c r="J200" s="22"/>
      <c r="K200" s="22"/>
      <c r="N200" s="22"/>
    </row>
    <row r="201" spans="2:14" x14ac:dyDescent="0.2">
      <c r="B201" s="37"/>
      <c r="C201" s="32"/>
      <c r="D201" s="24"/>
      <c r="F201" s="22"/>
      <c r="G201" s="22"/>
      <c r="H201" s="22"/>
      <c r="I201" s="22"/>
      <c r="J201" s="22"/>
      <c r="K201" s="22"/>
      <c r="N201" s="22"/>
    </row>
    <row r="202" spans="2:14" x14ac:dyDescent="0.2">
      <c r="B202" s="37"/>
      <c r="C202" s="32"/>
      <c r="D202" s="24"/>
      <c r="F202" s="22"/>
      <c r="G202" s="22"/>
      <c r="H202" s="22"/>
      <c r="I202" s="22"/>
      <c r="J202" s="22"/>
      <c r="K202" s="22"/>
      <c r="N202" s="22"/>
    </row>
    <row r="203" spans="2:14" x14ac:dyDescent="0.2">
      <c r="B203" s="37"/>
      <c r="C203" s="32"/>
      <c r="D203" s="24"/>
      <c r="F203" s="22"/>
      <c r="G203" s="22"/>
      <c r="H203" s="22"/>
      <c r="I203" s="22"/>
      <c r="J203" s="22"/>
      <c r="K203" s="22"/>
      <c r="N203" s="22"/>
    </row>
    <row r="204" spans="2:14" x14ac:dyDescent="0.2">
      <c r="B204" s="37"/>
      <c r="C204" s="32"/>
      <c r="D204" s="24"/>
      <c r="F204" s="22"/>
      <c r="G204" s="22"/>
      <c r="H204" s="22"/>
      <c r="I204" s="22"/>
      <c r="J204" s="22"/>
      <c r="K204" s="22"/>
      <c r="N204" s="22"/>
    </row>
    <row r="205" spans="2:14" x14ac:dyDescent="0.2">
      <c r="B205" s="37"/>
      <c r="C205" s="32"/>
      <c r="D205" s="24"/>
      <c r="F205" s="22"/>
      <c r="G205" s="22"/>
      <c r="H205" s="22"/>
      <c r="I205" s="22"/>
      <c r="J205" s="22"/>
      <c r="K205" s="22"/>
      <c r="N205" s="22"/>
    </row>
    <row r="206" spans="2:14" x14ac:dyDescent="0.2">
      <c r="B206" s="37"/>
      <c r="C206" s="32"/>
      <c r="D206" s="24"/>
      <c r="F206" s="22"/>
      <c r="G206" s="22"/>
      <c r="H206" s="22"/>
      <c r="I206" s="22"/>
      <c r="J206" s="22"/>
      <c r="K206" s="22"/>
      <c r="N206" s="22"/>
    </row>
    <row r="207" spans="2:14" x14ac:dyDescent="0.2">
      <c r="B207" s="37"/>
      <c r="C207" s="32"/>
      <c r="D207" s="24"/>
      <c r="F207" s="22"/>
      <c r="G207" s="22"/>
      <c r="H207" s="22"/>
      <c r="I207" s="22"/>
      <c r="J207" s="22"/>
      <c r="K207" s="22"/>
      <c r="N207" s="22"/>
    </row>
    <row r="208" spans="2:14" x14ac:dyDescent="0.2">
      <c r="B208" s="37"/>
      <c r="C208" s="32"/>
      <c r="D208" s="24"/>
      <c r="F208" s="22"/>
      <c r="G208" s="22"/>
      <c r="H208" s="22"/>
      <c r="I208" s="22"/>
      <c r="J208" s="22"/>
      <c r="K208" s="22"/>
      <c r="N208" s="22"/>
    </row>
    <row r="209" spans="2:14" x14ac:dyDescent="0.2">
      <c r="B209" s="37"/>
      <c r="C209" s="32"/>
      <c r="D209" s="24"/>
      <c r="F209" s="22"/>
      <c r="G209" s="22"/>
      <c r="H209" s="22"/>
      <c r="I209" s="22"/>
      <c r="J209" s="22"/>
      <c r="K209" s="22"/>
      <c r="N209" s="22"/>
    </row>
    <row r="210" spans="2:14" x14ac:dyDescent="0.2">
      <c r="B210" s="37"/>
      <c r="C210" s="32"/>
      <c r="D210" s="24"/>
      <c r="F210" s="22"/>
      <c r="G210" s="22"/>
      <c r="H210" s="22"/>
      <c r="I210" s="22"/>
      <c r="J210" s="22"/>
      <c r="K210" s="22"/>
      <c r="N210" s="22"/>
    </row>
    <row r="211" spans="2:14" x14ac:dyDescent="0.2">
      <c r="B211" s="24"/>
      <c r="C211" s="32"/>
      <c r="D211" s="24"/>
      <c r="F211" s="22"/>
      <c r="G211" s="22"/>
      <c r="H211" s="22"/>
      <c r="I211" s="22"/>
      <c r="J211" s="22"/>
      <c r="K211" s="22"/>
      <c r="N211" s="22"/>
    </row>
    <row r="212" spans="2:14" x14ac:dyDescent="0.2">
      <c r="B212" s="24"/>
      <c r="C212" s="32"/>
      <c r="D212" s="24"/>
      <c r="F212" s="22"/>
      <c r="G212" s="22"/>
      <c r="H212" s="22"/>
      <c r="I212" s="22"/>
      <c r="J212" s="22"/>
      <c r="K212" s="22"/>
      <c r="N212" s="22"/>
    </row>
    <row r="213" spans="2:14" x14ac:dyDescent="0.2">
      <c r="B213" s="24"/>
      <c r="C213" s="32"/>
      <c r="D213" s="24"/>
      <c r="F213" s="22"/>
      <c r="G213" s="22"/>
      <c r="H213" s="22"/>
      <c r="I213" s="22"/>
      <c r="J213" s="22"/>
      <c r="K213" s="22"/>
      <c r="N213" s="22"/>
    </row>
    <row r="214" spans="2:14" x14ac:dyDescent="0.2">
      <c r="B214" s="24"/>
      <c r="C214" s="32"/>
      <c r="D214" s="24"/>
      <c r="F214" s="22"/>
      <c r="G214" s="22"/>
      <c r="H214" s="22"/>
      <c r="I214" s="22"/>
      <c r="J214" s="22"/>
      <c r="K214" s="22"/>
      <c r="N214" s="22"/>
    </row>
    <row r="215" spans="2:14" x14ac:dyDescent="0.2">
      <c r="B215" s="24"/>
      <c r="C215" s="32"/>
      <c r="D215" s="24"/>
      <c r="F215" s="22"/>
      <c r="G215" s="22"/>
      <c r="H215" s="22"/>
      <c r="I215" s="22"/>
      <c r="J215" s="22"/>
      <c r="K215" s="22"/>
      <c r="N215" s="22"/>
    </row>
    <row r="216" spans="2:14" x14ac:dyDescent="0.2">
      <c r="B216" s="24"/>
      <c r="C216" s="32"/>
      <c r="D216" s="24"/>
      <c r="F216" s="22"/>
      <c r="G216" s="22"/>
      <c r="H216" s="22"/>
      <c r="I216" s="22"/>
      <c r="J216" s="22"/>
      <c r="K216" s="22"/>
      <c r="N216" s="22"/>
    </row>
    <row r="217" spans="2:14" x14ac:dyDescent="0.2">
      <c r="B217" s="24"/>
      <c r="C217" s="32"/>
      <c r="D217" s="24"/>
      <c r="F217" s="22"/>
      <c r="G217" s="22"/>
      <c r="H217" s="22"/>
      <c r="I217" s="22"/>
      <c r="J217" s="22"/>
      <c r="K217" s="22"/>
      <c r="N217" s="22"/>
    </row>
    <row r="218" spans="2:14" x14ac:dyDescent="0.2">
      <c r="B218" s="24"/>
      <c r="C218" s="32"/>
      <c r="D218" s="24"/>
      <c r="F218" s="22"/>
      <c r="G218" s="22"/>
      <c r="H218" s="22"/>
      <c r="I218" s="22"/>
      <c r="J218" s="22"/>
      <c r="K218" s="22"/>
      <c r="N218" s="22"/>
    </row>
    <row r="219" spans="2:14" x14ac:dyDescent="0.2">
      <c r="B219" s="24"/>
      <c r="C219" s="32"/>
      <c r="D219" s="24"/>
      <c r="F219" s="22"/>
      <c r="G219" s="22"/>
      <c r="H219" s="22"/>
      <c r="I219" s="22"/>
      <c r="J219" s="22"/>
      <c r="K219" s="22"/>
      <c r="N219" s="22"/>
    </row>
    <row r="220" spans="2:14" x14ac:dyDescent="0.2">
      <c r="B220" s="24"/>
      <c r="C220" s="32"/>
      <c r="D220" s="24"/>
      <c r="F220" s="22"/>
      <c r="G220" s="22"/>
      <c r="H220" s="22"/>
      <c r="I220" s="22"/>
      <c r="J220" s="22"/>
      <c r="K220" s="22"/>
      <c r="N220" s="22"/>
    </row>
    <row r="221" spans="2:14" x14ac:dyDescent="0.2">
      <c r="B221" s="24"/>
      <c r="C221" s="32"/>
      <c r="D221" s="24"/>
      <c r="F221" s="22"/>
      <c r="G221" s="22"/>
      <c r="H221" s="22"/>
      <c r="I221" s="22"/>
      <c r="J221" s="22"/>
      <c r="K221" s="22"/>
      <c r="N221" s="22"/>
    </row>
    <row r="222" spans="2:14" x14ac:dyDescent="0.2">
      <c r="B222" s="24"/>
      <c r="C222" s="32"/>
      <c r="D222" s="24"/>
      <c r="F222" s="22"/>
      <c r="G222" s="22"/>
      <c r="H222" s="22"/>
      <c r="I222" s="22"/>
      <c r="J222" s="22"/>
      <c r="K222" s="22"/>
      <c r="N222" s="22"/>
    </row>
    <row r="223" spans="2:14" x14ac:dyDescent="0.2">
      <c r="B223" s="24"/>
      <c r="C223" s="32"/>
      <c r="D223" s="24"/>
      <c r="F223" s="22"/>
      <c r="G223" s="22"/>
      <c r="H223" s="22"/>
      <c r="I223" s="22"/>
      <c r="J223" s="22"/>
      <c r="K223" s="22"/>
      <c r="N223" s="22"/>
    </row>
    <row r="224" spans="2:14" x14ac:dyDescent="0.2">
      <c r="B224" s="24"/>
      <c r="C224" s="32"/>
      <c r="D224" s="24"/>
      <c r="F224" s="22"/>
      <c r="G224" s="22"/>
      <c r="H224" s="22"/>
      <c r="I224" s="22"/>
      <c r="J224" s="22"/>
      <c r="K224" s="22"/>
      <c r="N224" s="22"/>
    </row>
    <row r="225" spans="2:14" x14ac:dyDescent="0.2">
      <c r="B225" s="24"/>
      <c r="C225" s="32"/>
      <c r="D225" s="24"/>
      <c r="F225" s="22"/>
      <c r="G225" s="22"/>
      <c r="H225" s="22"/>
      <c r="I225" s="22"/>
      <c r="J225" s="22"/>
      <c r="K225" s="22"/>
      <c r="N225" s="22"/>
    </row>
    <row r="226" spans="2:14" x14ac:dyDescent="0.2">
      <c r="B226" s="24"/>
      <c r="C226" s="32"/>
      <c r="D226" s="24"/>
      <c r="F226" s="22"/>
      <c r="G226" s="22"/>
      <c r="H226" s="22"/>
      <c r="I226" s="22"/>
      <c r="J226" s="22"/>
      <c r="K226" s="22"/>
      <c r="N226" s="22"/>
    </row>
    <row r="227" spans="2:14" x14ac:dyDescent="0.2">
      <c r="B227" s="24"/>
      <c r="C227" s="32"/>
      <c r="D227" s="24"/>
      <c r="F227" s="22"/>
      <c r="G227" s="22"/>
      <c r="H227" s="22"/>
      <c r="I227" s="22"/>
      <c r="J227" s="22"/>
      <c r="K227" s="22"/>
      <c r="N227" s="22"/>
    </row>
    <row r="228" spans="2:14" x14ac:dyDescent="0.2">
      <c r="B228" s="24"/>
      <c r="C228" s="32"/>
      <c r="D228" s="24"/>
      <c r="F228" s="22"/>
      <c r="G228" s="22"/>
      <c r="H228" s="22"/>
      <c r="I228" s="22"/>
      <c r="J228" s="22"/>
      <c r="K228" s="22"/>
      <c r="N228" s="22"/>
    </row>
    <row r="229" spans="2:14" x14ac:dyDescent="0.2">
      <c r="B229" s="24"/>
      <c r="C229" s="32"/>
      <c r="D229" s="24"/>
      <c r="F229" s="22"/>
      <c r="G229" s="22"/>
      <c r="H229" s="22"/>
      <c r="I229" s="22"/>
      <c r="J229" s="22"/>
      <c r="K229" s="22"/>
      <c r="N229" s="22"/>
    </row>
    <row r="230" spans="2:14" x14ac:dyDescent="0.2">
      <c r="B230" s="24"/>
      <c r="C230" s="32"/>
      <c r="D230" s="24"/>
      <c r="F230" s="22"/>
      <c r="G230" s="22"/>
      <c r="H230" s="22"/>
      <c r="I230" s="22"/>
      <c r="J230" s="22"/>
      <c r="K230" s="22"/>
      <c r="N230" s="22"/>
    </row>
    <row r="231" spans="2:14" x14ac:dyDescent="0.2">
      <c r="B231" s="24"/>
      <c r="C231" s="32"/>
      <c r="D231" s="24"/>
      <c r="F231" s="22"/>
      <c r="G231" s="22"/>
      <c r="H231" s="22"/>
      <c r="I231" s="22"/>
      <c r="J231" s="22"/>
      <c r="K231" s="22"/>
      <c r="N231" s="22"/>
    </row>
    <row r="232" spans="2:14" x14ac:dyDescent="0.2">
      <c r="B232" s="24"/>
      <c r="C232" s="32"/>
      <c r="D232" s="24"/>
      <c r="F232" s="22"/>
      <c r="G232" s="22"/>
      <c r="H232" s="22"/>
      <c r="I232" s="22"/>
      <c r="J232" s="22"/>
      <c r="K232" s="22"/>
      <c r="N232" s="22"/>
    </row>
    <row r="233" spans="2:14" x14ac:dyDescent="0.2">
      <c r="B233" s="24"/>
      <c r="C233" s="32"/>
      <c r="D233" s="24"/>
      <c r="F233" s="22"/>
      <c r="G233" s="22"/>
      <c r="H233" s="22"/>
      <c r="I233" s="22"/>
      <c r="J233" s="22"/>
      <c r="K233" s="22"/>
      <c r="N233" s="22"/>
    </row>
    <row r="234" spans="2:14" x14ac:dyDescent="0.2">
      <c r="B234" s="24"/>
      <c r="C234" s="32"/>
      <c r="D234" s="24"/>
      <c r="F234" s="22"/>
      <c r="G234" s="22"/>
      <c r="H234" s="22"/>
      <c r="I234" s="22"/>
      <c r="J234" s="22"/>
      <c r="K234" s="22"/>
      <c r="N234" s="22"/>
    </row>
    <row r="235" spans="2:14" x14ac:dyDescent="0.2">
      <c r="B235" s="24"/>
      <c r="C235" s="32"/>
      <c r="D235" s="24"/>
      <c r="F235" s="22"/>
      <c r="G235" s="22"/>
      <c r="H235" s="22"/>
      <c r="I235" s="22"/>
      <c r="J235" s="22"/>
      <c r="K235" s="22"/>
      <c r="N235" s="22"/>
    </row>
    <row r="236" spans="2:14" x14ac:dyDescent="0.2">
      <c r="B236" s="24"/>
      <c r="C236" s="32"/>
      <c r="D236" s="24"/>
      <c r="F236" s="22"/>
      <c r="G236" s="22"/>
      <c r="H236" s="22"/>
      <c r="I236" s="22"/>
      <c r="J236" s="22"/>
      <c r="K236" s="22"/>
      <c r="N236" s="22"/>
    </row>
    <row r="237" spans="2:14" x14ac:dyDescent="0.2">
      <c r="B237" s="24"/>
      <c r="C237" s="32"/>
      <c r="D237" s="24"/>
      <c r="F237" s="22"/>
      <c r="G237" s="22"/>
      <c r="H237" s="22"/>
      <c r="I237" s="22"/>
      <c r="J237" s="22"/>
      <c r="K237" s="22"/>
      <c r="N237" s="22"/>
    </row>
    <row r="238" spans="2:14" x14ac:dyDescent="0.2">
      <c r="B238" s="24"/>
      <c r="C238" s="32"/>
      <c r="D238" s="24"/>
      <c r="F238" s="22"/>
      <c r="G238" s="22"/>
      <c r="H238" s="22"/>
      <c r="I238" s="22"/>
      <c r="J238" s="22"/>
      <c r="K238" s="22"/>
      <c r="N238" s="22"/>
    </row>
    <row r="239" spans="2:14" x14ac:dyDescent="0.2">
      <c r="B239" s="24"/>
      <c r="C239" s="32"/>
      <c r="D239" s="24"/>
      <c r="F239" s="22"/>
      <c r="G239" s="22"/>
      <c r="H239" s="22"/>
      <c r="I239" s="22"/>
      <c r="J239" s="22"/>
      <c r="K239" s="22"/>
      <c r="N239" s="22"/>
    </row>
    <row r="240" spans="2:14" x14ac:dyDescent="0.2">
      <c r="B240" s="24"/>
      <c r="C240" s="32"/>
      <c r="D240" s="24"/>
      <c r="F240" s="22"/>
      <c r="G240" s="22"/>
      <c r="H240" s="22"/>
      <c r="I240" s="22"/>
      <c r="J240" s="22"/>
      <c r="K240" s="22"/>
      <c r="N240" s="22"/>
    </row>
    <row r="241" spans="2:14" x14ac:dyDescent="0.2">
      <c r="B241" s="24"/>
      <c r="C241" s="32"/>
      <c r="D241" s="24"/>
      <c r="F241" s="22"/>
      <c r="G241" s="22"/>
      <c r="H241" s="22"/>
      <c r="I241" s="22"/>
      <c r="J241" s="22"/>
      <c r="K241" s="22"/>
      <c r="N241" s="22"/>
    </row>
    <row r="242" spans="2:14" x14ac:dyDescent="0.2">
      <c r="B242" s="24"/>
      <c r="C242" s="32"/>
      <c r="D242" s="24"/>
      <c r="F242" s="22"/>
      <c r="G242" s="22"/>
      <c r="H242" s="22"/>
      <c r="I242" s="22"/>
      <c r="J242" s="22"/>
      <c r="K242" s="22"/>
      <c r="N242" s="22"/>
    </row>
    <row r="243" spans="2:14" x14ac:dyDescent="0.2">
      <c r="B243" s="24"/>
      <c r="C243" s="32"/>
      <c r="D243" s="24"/>
      <c r="F243" s="22"/>
      <c r="G243" s="22"/>
      <c r="H243" s="22"/>
      <c r="I243" s="22"/>
      <c r="J243" s="22"/>
      <c r="K243" s="22"/>
      <c r="N243" s="22"/>
    </row>
    <row r="244" spans="2:14" x14ac:dyDescent="0.2">
      <c r="B244" s="24"/>
      <c r="C244" s="32"/>
      <c r="D244" s="24"/>
      <c r="F244" s="22"/>
      <c r="G244" s="22"/>
      <c r="H244" s="22"/>
      <c r="I244" s="22"/>
      <c r="J244" s="22"/>
      <c r="K244" s="22"/>
      <c r="N244" s="22"/>
    </row>
    <row r="245" spans="2:14" x14ac:dyDescent="0.2">
      <c r="B245" s="24"/>
      <c r="C245" s="32"/>
      <c r="D245" s="24"/>
      <c r="F245" s="22"/>
      <c r="G245" s="22"/>
      <c r="H245" s="22"/>
      <c r="I245" s="22"/>
      <c r="J245" s="22"/>
      <c r="K245" s="22"/>
      <c r="N245" s="22"/>
    </row>
    <row r="246" spans="2:14" x14ac:dyDescent="0.2">
      <c r="B246" s="24"/>
      <c r="C246" s="32"/>
      <c r="D246" s="24"/>
      <c r="F246" s="22"/>
      <c r="G246" s="22"/>
      <c r="H246" s="22"/>
      <c r="I246" s="22"/>
      <c r="J246" s="22"/>
      <c r="K246" s="22"/>
      <c r="N246" s="22"/>
    </row>
    <row r="247" spans="2:14" x14ac:dyDescent="0.2">
      <c r="B247" s="24"/>
      <c r="C247" s="32"/>
      <c r="D247" s="24"/>
      <c r="F247" s="22"/>
      <c r="G247" s="22"/>
      <c r="H247" s="22"/>
      <c r="I247" s="22"/>
      <c r="J247" s="22"/>
      <c r="K247" s="22"/>
      <c r="N247" s="22"/>
    </row>
    <row r="248" spans="2:14" x14ac:dyDescent="0.2">
      <c r="B248" s="24"/>
      <c r="C248" s="32"/>
      <c r="D248" s="24"/>
      <c r="F248" s="22"/>
      <c r="G248" s="22"/>
      <c r="H248" s="22"/>
      <c r="I248" s="22"/>
      <c r="J248" s="22"/>
      <c r="K248" s="22"/>
      <c r="N248" s="22"/>
    </row>
    <row r="249" spans="2:14" x14ac:dyDescent="0.2">
      <c r="B249" s="24"/>
      <c r="C249" s="32"/>
      <c r="D249" s="24"/>
      <c r="F249" s="22"/>
      <c r="G249" s="22"/>
      <c r="H249" s="22"/>
      <c r="I249" s="22"/>
      <c r="J249" s="22"/>
      <c r="K249" s="22"/>
      <c r="N249" s="22"/>
    </row>
    <row r="250" spans="2:14" x14ac:dyDescent="0.2">
      <c r="B250" s="24"/>
      <c r="C250" s="32"/>
      <c r="D250" s="24"/>
      <c r="F250" s="22"/>
      <c r="G250" s="22"/>
      <c r="H250" s="22"/>
      <c r="I250" s="22"/>
      <c r="J250" s="22"/>
      <c r="K250" s="22"/>
      <c r="N250" s="22"/>
    </row>
    <row r="251" spans="2:14" x14ac:dyDescent="0.2">
      <c r="B251" s="24"/>
      <c r="C251" s="32"/>
      <c r="D251" s="24"/>
      <c r="F251" s="22"/>
      <c r="G251" s="22"/>
      <c r="H251" s="22"/>
      <c r="I251" s="22"/>
      <c r="J251" s="22"/>
      <c r="K251" s="22"/>
      <c r="N251" s="22"/>
    </row>
    <row r="252" spans="2:14" x14ac:dyDescent="0.2">
      <c r="B252" s="24"/>
      <c r="C252" s="32"/>
      <c r="D252" s="24"/>
      <c r="F252" s="22"/>
      <c r="G252" s="22"/>
      <c r="H252" s="22"/>
      <c r="I252" s="22"/>
      <c r="J252" s="22"/>
      <c r="K252" s="22"/>
      <c r="N252" s="22"/>
    </row>
    <row r="253" spans="2:14" x14ac:dyDescent="0.2">
      <c r="B253" s="24"/>
      <c r="C253" s="32"/>
      <c r="D253" s="24"/>
      <c r="F253" s="22"/>
      <c r="G253" s="22"/>
      <c r="H253" s="22"/>
      <c r="I253" s="22"/>
      <c r="J253" s="22"/>
      <c r="K253" s="22"/>
      <c r="N253" s="22"/>
    </row>
    <row r="254" spans="2:14" x14ac:dyDescent="0.2">
      <c r="B254" s="24"/>
      <c r="C254" s="32"/>
      <c r="D254" s="24"/>
      <c r="F254" s="22"/>
      <c r="G254" s="22"/>
      <c r="H254" s="22"/>
      <c r="I254" s="22"/>
      <c r="J254" s="22"/>
      <c r="K254" s="22"/>
      <c r="N254" s="22"/>
    </row>
    <row r="255" spans="2:14" x14ac:dyDescent="0.2">
      <c r="B255" s="24"/>
      <c r="C255" s="32"/>
      <c r="D255" s="24"/>
      <c r="F255" s="22"/>
      <c r="G255" s="22"/>
      <c r="H255" s="22"/>
      <c r="I255" s="22"/>
      <c r="J255" s="22"/>
      <c r="K255" s="22"/>
      <c r="N255" s="22"/>
    </row>
    <row r="256" spans="2:14" x14ac:dyDescent="0.2">
      <c r="B256" s="24"/>
      <c r="C256" s="32"/>
      <c r="D256" s="24"/>
      <c r="F256" s="22"/>
      <c r="G256" s="22"/>
      <c r="H256" s="22"/>
      <c r="I256" s="22"/>
      <c r="J256" s="22"/>
      <c r="K256" s="22"/>
      <c r="N256" s="22"/>
    </row>
    <row r="257" spans="2:14" x14ac:dyDescent="0.2">
      <c r="B257" s="24"/>
      <c r="C257" s="32"/>
      <c r="D257" s="24"/>
      <c r="F257" s="22"/>
      <c r="G257" s="22"/>
      <c r="H257" s="22"/>
      <c r="I257" s="22"/>
      <c r="J257" s="22"/>
      <c r="K257" s="22"/>
      <c r="N257" s="22"/>
    </row>
    <row r="258" spans="2:14" x14ac:dyDescent="0.2">
      <c r="B258" s="24"/>
      <c r="C258" s="32"/>
      <c r="D258" s="24"/>
      <c r="F258" s="22"/>
      <c r="G258" s="22"/>
      <c r="H258" s="22"/>
      <c r="I258" s="22"/>
      <c r="J258" s="22"/>
      <c r="K258" s="22"/>
      <c r="N258" s="22"/>
    </row>
    <row r="259" spans="2:14" x14ac:dyDescent="0.2">
      <c r="B259" s="24"/>
      <c r="C259" s="32"/>
      <c r="D259" s="24"/>
      <c r="F259" s="22"/>
      <c r="G259" s="22"/>
      <c r="H259" s="22"/>
      <c r="I259" s="22"/>
      <c r="J259" s="22"/>
      <c r="K259" s="22"/>
      <c r="N259" s="22"/>
    </row>
    <row r="260" spans="2:14" x14ac:dyDescent="0.2">
      <c r="B260" s="24"/>
      <c r="C260" s="32"/>
      <c r="D260" s="24"/>
      <c r="F260" s="22"/>
      <c r="G260" s="22"/>
      <c r="H260" s="22"/>
      <c r="I260" s="22"/>
      <c r="J260" s="22"/>
      <c r="K260" s="22"/>
      <c r="N260" s="22"/>
    </row>
    <row r="261" spans="2:14" x14ac:dyDescent="0.2">
      <c r="B261" s="24"/>
      <c r="C261" s="32"/>
      <c r="D261" s="24"/>
      <c r="F261" s="22"/>
      <c r="G261" s="22"/>
      <c r="H261" s="22"/>
      <c r="I261" s="22"/>
      <c r="J261" s="22"/>
      <c r="K261" s="22"/>
      <c r="N261" s="22"/>
    </row>
    <row r="262" spans="2:14" x14ac:dyDescent="0.2">
      <c r="B262" s="24"/>
      <c r="C262" s="32"/>
      <c r="D262" s="24"/>
      <c r="F262" s="22"/>
      <c r="G262" s="22"/>
      <c r="H262" s="22"/>
      <c r="I262" s="22"/>
      <c r="J262" s="22"/>
      <c r="K262" s="22"/>
      <c r="N262" s="22"/>
    </row>
    <row r="263" spans="2:14" x14ac:dyDescent="0.2">
      <c r="B263" s="24"/>
      <c r="C263" s="32"/>
      <c r="D263" s="24"/>
      <c r="F263" s="22"/>
      <c r="G263" s="22"/>
      <c r="H263" s="22"/>
      <c r="I263" s="22"/>
      <c r="J263" s="22"/>
      <c r="K263" s="22"/>
      <c r="N263" s="22"/>
    </row>
    <row r="264" spans="2:14" x14ac:dyDescent="0.2">
      <c r="B264" s="24"/>
      <c r="C264" s="32"/>
      <c r="D264" s="24"/>
      <c r="F264" s="22"/>
      <c r="G264" s="22"/>
      <c r="H264" s="22"/>
      <c r="I264" s="22"/>
      <c r="J264" s="22"/>
      <c r="K264" s="22"/>
      <c r="N264" s="22"/>
    </row>
    <row r="265" spans="2:14" x14ac:dyDescent="0.2">
      <c r="B265" s="24"/>
      <c r="C265" s="32"/>
      <c r="D265" s="24"/>
      <c r="F265" s="22"/>
      <c r="G265" s="22"/>
      <c r="H265" s="22"/>
      <c r="I265" s="22"/>
      <c r="J265" s="22"/>
      <c r="K265" s="22"/>
      <c r="N265" s="22"/>
    </row>
    <row r="266" spans="2:14" x14ac:dyDescent="0.2">
      <c r="B266" s="24"/>
      <c r="C266" s="32"/>
      <c r="D266" s="24"/>
      <c r="F266" s="22"/>
      <c r="G266" s="22"/>
      <c r="H266" s="22"/>
      <c r="I266" s="22"/>
      <c r="J266" s="22"/>
      <c r="K266" s="22"/>
      <c r="N266" s="22"/>
    </row>
    <row r="267" spans="2:14" x14ac:dyDescent="0.2">
      <c r="B267" s="24"/>
      <c r="C267" s="32"/>
      <c r="D267" s="24"/>
      <c r="F267" s="22"/>
      <c r="G267" s="22"/>
      <c r="H267" s="22"/>
      <c r="I267" s="22"/>
      <c r="J267" s="22"/>
      <c r="K267" s="22"/>
      <c r="N267" s="22"/>
    </row>
    <row r="268" spans="2:14" x14ac:dyDescent="0.2">
      <c r="B268" s="24"/>
      <c r="C268" s="32"/>
      <c r="D268" s="24"/>
      <c r="F268" s="22"/>
      <c r="G268" s="22"/>
      <c r="H268" s="22"/>
      <c r="I268" s="22"/>
      <c r="J268" s="22"/>
      <c r="K268" s="22"/>
      <c r="N268" s="22"/>
    </row>
    <row r="269" spans="2:14" x14ac:dyDescent="0.2">
      <c r="N269" s="21"/>
    </row>
    <row r="270" spans="2:14" x14ac:dyDescent="0.2">
      <c r="N270" s="21"/>
    </row>
  </sheetData>
  <sheetProtection formatCells="0" formatColumns="0" formatRows="0" sort="0"/>
  <autoFilter ref="L1:L268" xr:uid="{00000000-0001-0000-0100-000000000000}"/>
  <phoneticPr fontId="16" type="noConversion"/>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Tabelle2!$A$2:$A$5</xm:f>
          </x14:formula1>
          <xm:sqref>D3:D33</xm:sqref>
        </x14:dataValidation>
        <x14:dataValidation type="list" allowBlank="1" showInputMessage="1" showErrorMessage="1" xr:uid="{00000000-0002-0000-0100-000003000000}">
          <x14:formula1>
            <xm:f>'https://iubhfs.sharepoint.com/sites/KFK-Fragen-Team/Shared Documents/Overview/MA_Template/[TEST_Template_BA_181012_en.xlsx]Tabelle2'!#REF!</xm:f>
          </x14:formula1>
          <xm:sqref>D2</xm:sqref>
        </x14:dataValidation>
        <x14:dataValidation type="list" showInputMessage="1" showErrorMessage="1" xr:uid="{00000000-0002-0000-0100-000001000000}">
          <x14:formula1>
            <xm:f>Tabelle2!$C$2:$C$3</xm:f>
          </x14:formula1>
          <xm:sqref>K3:K268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67"/>
  <sheetViews>
    <sheetView showGridLines="0" topLeftCell="F1" zoomScale="80" zoomScaleNormal="80" workbookViewId="0">
      <pane ySplit="1" topLeftCell="A119" activePane="bottomLeft" state="frozen"/>
      <selection activeCell="C199" sqref="C199"/>
      <selection pane="bottomLeft" activeCell="H2" sqref="H2"/>
    </sheetView>
  </sheetViews>
  <sheetFormatPr defaultColWidth="11.42578125" defaultRowHeight="15" customHeight="1" x14ac:dyDescent="0.25"/>
  <cols>
    <col min="1" max="1" width="5.7109375" customWidth="1"/>
    <col min="2" max="2" width="7.7109375" style="34" customWidth="1"/>
    <col min="3" max="3" width="11" style="34" bestFit="1" customWidth="1"/>
    <col min="4" max="4" width="13.42578125" style="20" customWidth="1"/>
    <col min="5" max="5" width="8.28515625" style="20" customWidth="1"/>
    <col min="6" max="6" width="6.7109375" style="20" customWidth="1"/>
    <col min="7" max="7" width="11.7109375" style="20" customWidth="1"/>
    <col min="8" max="8" width="72" style="18" customWidth="1"/>
    <col min="9" max="9" width="89" style="18" customWidth="1"/>
    <col min="10" max="10" width="8.85546875" style="19" customWidth="1"/>
    <col min="11" max="11" width="31.42578125" customWidth="1"/>
    <col min="12" max="12" width="27.7109375" customWidth="1"/>
  </cols>
  <sheetData>
    <row r="1" spans="2:12" s="35" customFormat="1" ht="89.25" x14ac:dyDescent="0.25">
      <c r="B1" s="41" t="s">
        <v>36</v>
      </c>
      <c r="C1" s="41" t="s">
        <v>37</v>
      </c>
      <c r="D1" s="40" t="s">
        <v>1043</v>
      </c>
      <c r="E1" s="40" t="s">
        <v>1044</v>
      </c>
      <c r="F1" s="40" t="s">
        <v>1045</v>
      </c>
      <c r="G1" s="40" t="s">
        <v>39</v>
      </c>
      <c r="H1" s="44" t="s">
        <v>40</v>
      </c>
      <c r="I1" s="44" t="s">
        <v>1046</v>
      </c>
      <c r="J1" s="45" t="s">
        <v>43</v>
      </c>
      <c r="K1" s="42" t="s">
        <v>44</v>
      </c>
      <c r="L1" s="45" t="s">
        <v>1047</v>
      </c>
    </row>
    <row r="2" spans="2:12" ht="25.5" x14ac:dyDescent="0.25">
      <c r="B2" s="56">
        <v>1</v>
      </c>
      <c r="C2" s="57" t="s">
        <v>47</v>
      </c>
      <c r="D2" s="58" t="s">
        <v>48</v>
      </c>
      <c r="E2" s="58">
        <f>IF(D2="leicht",6,IF(D2="mittel",6,IF(D2="schwer",18,xxx)))</f>
        <v>6</v>
      </c>
      <c r="F2" s="58">
        <f>IF(E2=6,30,IF(E2=18,40,xxx))</f>
        <v>30</v>
      </c>
      <c r="G2" s="59" t="s">
        <v>1048</v>
      </c>
      <c r="H2" s="60" t="s">
        <v>1049</v>
      </c>
      <c r="I2" s="61" t="s">
        <v>1050</v>
      </c>
      <c r="J2" s="49"/>
      <c r="K2" s="83" t="s">
        <v>1514</v>
      </c>
    </row>
    <row r="3" spans="2:12" ht="51" x14ac:dyDescent="0.25">
      <c r="B3" s="56">
        <v>1</v>
      </c>
      <c r="C3" s="57" t="s">
        <v>47</v>
      </c>
      <c r="D3" s="58" t="s">
        <v>60</v>
      </c>
      <c r="E3" s="58">
        <f>IF(D3="leicht",6,IF(D3="mittel",6,IF(D3="schwer",18,xxx)))</f>
        <v>6</v>
      </c>
      <c r="F3" s="58">
        <f>IF(E3=6,30,IF(E3=18,40,xxx))</f>
        <v>30</v>
      </c>
      <c r="G3" s="59" t="s">
        <v>1051</v>
      </c>
      <c r="H3" s="61" t="s">
        <v>1052</v>
      </c>
      <c r="I3" s="62" t="s">
        <v>1053</v>
      </c>
      <c r="J3" s="48"/>
      <c r="K3" s="21"/>
    </row>
    <row r="4" spans="2:12" ht="140.25" x14ac:dyDescent="0.25">
      <c r="B4" s="56">
        <v>1</v>
      </c>
      <c r="C4" s="57" t="s">
        <v>47</v>
      </c>
      <c r="D4" s="58" t="s">
        <v>67</v>
      </c>
      <c r="E4" s="58">
        <f>IF(D4="leicht",6,IF(D4="mittel",6,IF(D4="schwer",18,xxx)))</f>
        <v>18</v>
      </c>
      <c r="F4" s="58">
        <f>IF(E4=6,30,IF(E4=18,40,xxx))</f>
        <v>40</v>
      </c>
      <c r="G4" s="59" t="s">
        <v>1054</v>
      </c>
      <c r="H4" s="61" t="s">
        <v>1055</v>
      </c>
      <c r="I4" s="62" t="s">
        <v>1056</v>
      </c>
      <c r="J4" s="48"/>
      <c r="K4" s="71"/>
    </row>
    <row r="5" spans="2:12" ht="76.5" x14ac:dyDescent="0.25">
      <c r="B5" s="37">
        <v>1</v>
      </c>
      <c r="C5" s="32" t="s">
        <v>47</v>
      </c>
      <c r="D5" s="24" t="s">
        <v>67</v>
      </c>
      <c r="E5" s="24">
        <f>IF(D5="leicht",6,IF(D5="mittel",6,IF(D5="schwer",18,xxx)))</f>
        <v>18</v>
      </c>
      <c r="F5" s="24">
        <f>IF(E5=6,30,IF(E5=18,40,xxx))</f>
        <v>40</v>
      </c>
      <c r="G5" s="23" t="s">
        <v>1057</v>
      </c>
      <c r="H5" s="22" t="s">
        <v>1058</v>
      </c>
      <c r="I5" s="64" t="s">
        <v>1059</v>
      </c>
      <c r="J5" s="48"/>
      <c r="K5" s="71"/>
    </row>
    <row r="6" spans="2:12" ht="38.25" x14ac:dyDescent="0.25">
      <c r="B6" s="37">
        <v>1</v>
      </c>
      <c r="C6" s="32" t="s">
        <v>47</v>
      </c>
      <c r="D6" s="24" t="s">
        <v>60</v>
      </c>
      <c r="E6" s="24">
        <f>IF(D6="leicht",6,IF(D6="mittel",6,IF(D6="schwer",18,xxx)))</f>
        <v>6</v>
      </c>
      <c r="F6" s="24">
        <f>IF(E6=6,30,IF(E6=18,40,xxx))</f>
        <v>30</v>
      </c>
      <c r="G6" s="23" t="s">
        <v>1060</v>
      </c>
      <c r="H6" s="22" t="s">
        <v>1061</v>
      </c>
      <c r="I6" s="62" t="s">
        <v>1062</v>
      </c>
      <c r="J6" s="22"/>
      <c r="K6" s="21"/>
    </row>
    <row r="7" spans="2:12" x14ac:dyDescent="0.25">
      <c r="B7" s="37">
        <v>1</v>
      </c>
      <c r="C7" s="32" t="s">
        <v>94</v>
      </c>
      <c r="D7" s="24" t="s">
        <v>48</v>
      </c>
      <c r="E7" s="24">
        <f>IF(D7="leicht",6,IF(D7="mittel",6,IF(D7="schwer",18,xxx)))</f>
        <v>6</v>
      </c>
      <c r="F7" s="24">
        <f>IF(E7=6,30,IF(E7=18,40,xxx))</f>
        <v>30</v>
      </c>
      <c r="G7" s="23" t="s">
        <v>1063</v>
      </c>
      <c r="H7" s="22" t="s">
        <v>1064</v>
      </c>
      <c r="I7" s="62" t="s">
        <v>1452</v>
      </c>
      <c r="J7" s="22"/>
      <c r="K7" s="21"/>
    </row>
    <row r="8" spans="2:12" ht="51" x14ac:dyDescent="0.25">
      <c r="B8" s="37">
        <v>1</v>
      </c>
      <c r="C8" s="32" t="s">
        <v>94</v>
      </c>
      <c r="D8" s="24" t="s">
        <v>60</v>
      </c>
      <c r="E8" s="24">
        <f>IF(D8="leicht",6,IF(D8="mittel",6,IF(D8="schwer",18,xxx)))</f>
        <v>6</v>
      </c>
      <c r="F8" s="24">
        <f>IF(E8=6,30,IF(E8=18,40,xxx))</f>
        <v>30</v>
      </c>
      <c r="G8" s="23" t="s">
        <v>1065</v>
      </c>
      <c r="H8" s="22" t="s">
        <v>1066</v>
      </c>
      <c r="I8" s="22" t="s">
        <v>1492</v>
      </c>
      <c r="J8" s="22"/>
      <c r="K8" s="21"/>
    </row>
    <row r="9" spans="2:12" ht="63.75" x14ac:dyDescent="0.25">
      <c r="B9" s="37">
        <v>1</v>
      </c>
      <c r="C9" s="32" t="s">
        <v>94</v>
      </c>
      <c r="D9" s="24" t="s">
        <v>60</v>
      </c>
      <c r="E9" s="24">
        <f>IF(D9="leicht",6,IF(D9="mittel",6,IF(D9="schwer",18,xxx)))</f>
        <v>6</v>
      </c>
      <c r="F9" s="24">
        <f>IF(E9=6,30,IF(E9=18,40,xxx))</f>
        <v>30</v>
      </c>
      <c r="G9" s="23" t="s">
        <v>1067</v>
      </c>
      <c r="H9" s="22" t="s">
        <v>1453</v>
      </c>
      <c r="I9" s="22" t="s">
        <v>1068</v>
      </c>
      <c r="J9" s="22"/>
      <c r="K9" s="21"/>
    </row>
    <row r="10" spans="2:12" ht="153" x14ac:dyDescent="0.25">
      <c r="B10" s="37">
        <v>1</v>
      </c>
      <c r="C10" s="32" t="s">
        <v>94</v>
      </c>
      <c r="D10" s="24" t="s">
        <v>67</v>
      </c>
      <c r="E10" s="24">
        <f>IF(D10="leicht",6,IF(D10="mittel",6,IF(D10="schwer",18,xxx)))</f>
        <v>18</v>
      </c>
      <c r="F10" s="24">
        <f>IF(E10=6,30,IF(E10=18,40,xxx))</f>
        <v>40</v>
      </c>
      <c r="G10" s="23" t="s">
        <v>1069</v>
      </c>
      <c r="H10" s="22" t="s">
        <v>1070</v>
      </c>
      <c r="I10" s="62" t="s">
        <v>1493</v>
      </c>
      <c r="J10" s="22"/>
      <c r="K10" s="21"/>
    </row>
    <row r="11" spans="2:12" ht="153" x14ac:dyDescent="0.25">
      <c r="B11" s="37">
        <v>1</v>
      </c>
      <c r="C11" s="32" t="s">
        <v>133</v>
      </c>
      <c r="D11" s="24" t="s">
        <v>67</v>
      </c>
      <c r="E11" s="58">
        <f>IF(D11="leicht",6,IF(D11="mittel",6,IF(D11="schwer",18,xxx)))</f>
        <v>18</v>
      </c>
      <c r="F11" s="24">
        <f>IF(E11=6,30,IF(E11=18,40,xxx))</f>
        <v>40</v>
      </c>
      <c r="G11" s="23" t="s">
        <v>1071</v>
      </c>
      <c r="H11" s="22" t="s">
        <v>1072</v>
      </c>
      <c r="I11" s="62" t="s">
        <v>1073</v>
      </c>
      <c r="J11" s="22"/>
      <c r="K11" s="71"/>
    </row>
    <row r="12" spans="2:12" ht="191.25" x14ac:dyDescent="0.25">
      <c r="B12" s="37">
        <v>1</v>
      </c>
      <c r="C12" s="32" t="s">
        <v>133</v>
      </c>
      <c r="D12" s="24" t="s">
        <v>67</v>
      </c>
      <c r="E12" s="24">
        <f>IF(D12="leicht",6,IF(D12="mittel",6,IF(D12="schwer",18,xxx)))</f>
        <v>18</v>
      </c>
      <c r="F12" s="24">
        <f>IF(E12=6,30,IF(E12=18,40,xxx))</f>
        <v>40</v>
      </c>
      <c r="G12" s="23" t="s">
        <v>1074</v>
      </c>
      <c r="H12" s="22" t="s">
        <v>1075</v>
      </c>
      <c r="I12" s="72" t="s">
        <v>1408</v>
      </c>
      <c r="J12" s="22"/>
      <c r="K12" s="21"/>
    </row>
    <row r="13" spans="2:12" ht="51" x14ac:dyDescent="0.25">
      <c r="B13" s="37">
        <v>1</v>
      </c>
      <c r="C13" s="32" t="s">
        <v>133</v>
      </c>
      <c r="D13" s="24" t="s">
        <v>60</v>
      </c>
      <c r="E13" s="24">
        <f>IF(D13="leicht",6,IF(D13="mittel",6,IF(D13="schwer",18,xxx)))</f>
        <v>6</v>
      </c>
      <c r="F13" s="24">
        <f>IF(E13=6,30,IF(E13=18,40,xxx))</f>
        <v>30</v>
      </c>
      <c r="G13" s="23" t="s">
        <v>1076</v>
      </c>
      <c r="H13" s="22" t="s">
        <v>1077</v>
      </c>
      <c r="I13" s="62" t="s">
        <v>1078</v>
      </c>
      <c r="J13" s="22"/>
      <c r="K13" s="77"/>
    </row>
    <row r="14" spans="2:12" ht="51" x14ac:dyDescent="0.25">
      <c r="B14" s="37">
        <v>1</v>
      </c>
      <c r="C14" s="32" t="s">
        <v>133</v>
      </c>
      <c r="D14" s="24" t="s">
        <v>48</v>
      </c>
      <c r="E14" s="24">
        <f>IF(D14="leicht",6,IF(D14="mittel",6,IF(D14="schwer",18,xxx)))</f>
        <v>6</v>
      </c>
      <c r="F14" s="24">
        <f>IF(E14=6,30,IF(E14=18,40,xxx))</f>
        <v>30</v>
      </c>
      <c r="G14" s="23" t="s">
        <v>1079</v>
      </c>
      <c r="H14" s="22" t="s">
        <v>1080</v>
      </c>
      <c r="I14" s="62" t="s">
        <v>1081</v>
      </c>
      <c r="J14" s="22"/>
      <c r="K14" s="21"/>
    </row>
    <row r="15" spans="2:12" ht="102" x14ac:dyDescent="0.25">
      <c r="B15" s="37">
        <v>1</v>
      </c>
      <c r="C15" s="32" t="s">
        <v>133</v>
      </c>
      <c r="D15" s="24" t="s">
        <v>48</v>
      </c>
      <c r="E15" s="24">
        <f>IF(D15="leicht",6,IF(D15="mittel",6,IF(D15="schwer",18,xxx)))</f>
        <v>6</v>
      </c>
      <c r="F15" s="24">
        <f>IF(E15=6,30,IF(E15=18,40,xxx))</f>
        <v>30</v>
      </c>
      <c r="G15" s="23" t="s">
        <v>1082</v>
      </c>
      <c r="H15" s="22" t="s">
        <v>1083</v>
      </c>
      <c r="I15" s="62" t="s">
        <v>1084</v>
      </c>
      <c r="J15" s="22"/>
      <c r="K15" s="21"/>
    </row>
    <row r="16" spans="2:12" ht="178.5" x14ac:dyDescent="0.25">
      <c r="B16" s="37">
        <v>1</v>
      </c>
      <c r="C16" s="32" t="s">
        <v>149</v>
      </c>
      <c r="D16" s="24" t="s">
        <v>67</v>
      </c>
      <c r="E16" s="24">
        <f>IF(D16="leicht",6,IF(D16="mittel",6,IF(D16="schwer",18,xxx)))</f>
        <v>18</v>
      </c>
      <c r="F16" s="24">
        <f>IF(E16=6,30,IF(E16=18,40,xxx))</f>
        <v>40</v>
      </c>
      <c r="G16" s="23" t="s">
        <v>1085</v>
      </c>
      <c r="H16" s="22" t="s">
        <v>1086</v>
      </c>
      <c r="I16" s="62" t="s">
        <v>1087</v>
      </c>
      <c r="J16" s="22"/>
      <c r="K16" s="21"/>
    </row>
    <row r="17" spans="2:12" ht="76.5" x14ac:dyDescent="0.25">
      <c r="B17" s="37">
        <v>1</v>
      </c>
      <c r="C17" s="32" t="s">
        <v>149</v>
      </c>
      <c r="D17" s="24" t="s">
        <v>67</v>
      </c>
      <c r="E17" s="24">
        <f>IF(D17="leicht",6,IF(D17="mittel",6,IF(D17="schwer",18,xxx)))</f>
        <v>18</v>
      </c>
      <c r="F17" s="24">
        <f>IF(E17=6,30,IF(E17=18,40,xxx))</f>
        <v>40</v>
      </c>
      <c r="G17" s="23" t="s">
        <v>1088</v>
      </c>
      <c r="H17" s="22" t="s">
        <v>1089</v>
      </c>
      <c r="I17" s="64" t="s">
        <v>1090</v>
      </c>
      <c r="J17" s="67" t="s">
        <v>1091</v>
      </c>
      <c r="K17" s="66" t="s">
        <v>1092</v>
      </c>
      <c r="L17" s="69" t="s">
        <v>1093</v>
      </c>
    </row>
    <row r="18" spans="2:12" ht="191.25" x14ac:dyDescent="0.25">
      <c r="B18" s="37">
        <v>1</v>
      </c>
      <c r="C18" s="32" t="s">
        <v>168</v>
      </c>
      <c r="D18" s="24" t="s">
        <v>67</v>
      </c>
      <c r="E18" s="24">
        <f>IF(D18="leicht",6,IF(D18="mittel",6,IF(D18="schwer",18,xxx)))</f>
        <v>18</v>
      </c>
      <c r="F18" s="24">
        <f>IF(E18=6,30,IF(E18=18,40,xxx))</f>
        <v>40</v>
      </c>
      <c r="G18" s="23" t="s">
        <v>1094</v>
      </c>
      <c r="H18" s="22" t="s">
        <v>1095</v>
      </c>
      <c r="I18" s="22" t="s">
        <v>1454</v>
      </c>
      <c r="J18" s="22"/>
      <c r="K18" s="21"/>
      <c r="L18" s="21"/>
    </row>
    <row r="19" spans="2:12" ht="216.75" x14ac:dyDescent="0.25">
      <c r="B19" s="37">
        <v>1</v>
      </c>
      <c r="C19" s="32" t="s">
        <v>168</v>
      </c>
      <c r="D19" s="24" t="s">
        <v>67</v>
      </c>
      <c r="E19" s="24">
        <f>IF(D19="leicht",6,IF(D19="mittel",6,IF(D19="schwer",18,xxx)))</f>
        <v>18</v>
      </c>
      <c r="F19" s="24">
        <f>IF(E19=6,30,IF(E19=18,40,xxx))</f>
        <v>40</v>
      </c>
      <c r="G19" s="23" t="s">
        <v>1096</v>
      </c>
      <c r="H19" s="22" t="s">
        <v>1097</v>
      </c>
      <c r="I19" s="62" t="s">
        <v>1455</v>
      </c>
      <c r="J19" s="22"/>
      <c r="K19" s="21"/>
      <c r="L19" s="71"/>
    </row>
    <row r="20" spans="2:12" ht="165.75" x14ac:dyDescent="0.25">
      <c r="B20" s="37">
        <v>1</v>
      </c>
      <c r="C20" s="68" t="s">
        <v>47</v>
      </c>
      <c r="D20" s="24" t="s">
        <v>48</v>
      </c>
      <c r="E20" s="24">
        <f>IF(D20="leicht",6,IF(D20="mittel",6,IF(D20="schwer",18,xxx)))</f>
        <v>6</v>
      </c>
      <c r="F20" s="24">
        <f>IF(E20=6,30,IF(E20=18,40,xxx))</f>
        <v>30</v>
      </c>
      <c r="G20" s="23" t="s">
        <v>1098</v>
      </c>
      <c r="H20" s="22" t="s">
        <v>1099</v>
      </c>
      <c r="I20" s="62" t="s">
        <v>1100</v>
      </c>
      <c r="J20" s="22"/>
      <c r="K20" s="66" t="s">
        <v>1101</v>
      </c>
      <c r="L20" s="69" t="s">
        <v>1102</v>
      </c>
    </row>
    <row r="21" spans="2:12" ht="89.25" x14ac:dyDescent="0.25">
      <c r="B21" s="37">
        <v>1</v>
      </c>
      <c r="C21" s="32" t="s">
        <v>47</v>
      </c>
      <c r="D21" s="24" t="s">
        <v>67</v>
      </c>
      <c r="E21" s="24">
        <f>IF(D21="leicht",6,IF(D21="mittel",6,IF(D21="schwer",18,xxx)))</f>
        <v>18</v>
      </c>
      <c r="F21" s="24">
        <f>IF(E21=6,30,IF(E21=18,40,xxx))</f>
        <v>40</v>
      </c>
      <c r="G21" s="23" t="s">
        <v>1103</v>
      </c>
      <c r="H21" s="22" t="s">
        <v>1104</v>
      </c>
      <c r="I21" s="64" t="s">
        <v>1105</v>
      </c>
      <c r="J21" s="67" t="s">
        <v>1091</v>
      </c>
      <c r="K21" s="66" t="s">
        <v>1412</v>
      </c>
      <c r="L21" s="69" t="s">
        <v>1106</v>
      </c>
    </row>
    <row r="22" spans="2:12" ht="38.25" x14ac:dyDescent="0.25">
      <c r="B22" s="37">
        <v>2</v>
      </c>
      <c r="C22" s="32" t="s">
        <v>223</v>
      </c>
      <c r="D22" s="24" t="s">
        <v>48</v>
      </c>
      <c r="E22" s="24">
        <f>IF(D22="leicht",6,IF(D22="mittel",6,IF(D22="schwer",18,xxx)))</f>
        <v>6</v>
      </c>
      <c r="F22" s="24">
        <f>IF(E22=6,30,IF(E22=18,40,xxx))</f>
        <v>30</v>
      </c>
      <c r="G22" s="23" t="s">
        <v>1107</v>
      </c>
      <c r="H22" s="22" t="s">
        <v>1108</v>
      </c>
      <c r="I22" s="62" t="s">
        <v>1109</v>
      </c>
      <c r="J22" s="22"/>
      <c r="K22" s="21"/>
      <c r="L22" s="71"/>
    </row>
    <row r="23" spans="2:12" ht="51" x14ac:dyDescent="0.25">
      <c r="B23" s="37">
        <v>2</v>
      </c>
      <c r="C23" s="32" t="s">
        <v>223</v>
      </c>
      <c r="D23" s="24" t="s">
        <v>60</v>
      </c>
      <c r="E23" s="24">
        <f>IF(D23="leicht",6,IF(D23="mittel",6,IF(D23="schwer",18,xxx)))</f>
        <v>6</v>
      </c>
      <c r="F23" s="24">
        <f>IF(E23=6,30,IF(E23=18,40,xxx))</f>
        <v>30</v>
      </c>
      <c r="G23" s="23" t="s">
        <v>1110</v>
      </c>
      <c r="H23" s="22" t="s">
        <v>1111</v>
      </c>
      <c r="I23" s="22" t="s">
        <v>1112</v>
      </c>
      <c r="J23" s="22"/>
      <c r="K23" s="63"/>
      <c r="L23" s="71"/>
    </row>
    <row r="24" spans="2:12" ht="242.25" x14ac:dyDescent="0.25">
      <c r="B24" s="37">
        <v>2</v>
      </c>
      <c r="C24" s="32" t="s">
        <v>223</v>
      </c>
      <c r="D24" s="24" t="s">
        <v>67</v>
      </c>
      <c r="E24" s="58">
        <f>IF(D24="leicht",6,IF(D24="mittel",6,IF(D24="schwer",18,xxx)))</f>
        <v>18</v>
      </c>
      <c r="F24" s="24">
        <f>IF(E24=6,30,IF(E24=18,40,xxx))</f>
        <v>40</v>
      </c>
      <c r="G24" s="23" t="s">
        <v>1113</v>
      </c>
      <c r="H24" s="22" t="s">
        <v>1114</v>
      </c>
      <c r="I24" s="62" t="s">
        <v>1115</v>
      </c>
      <c r="J24" s="22"/>
      <c r="K24" s="21"/>
      <c r="L24" s="71"/>
    </row>
    <row r="25" spans="2:12" ht="140.25" x14ac:dyDescent="0.25">
      <c r="B25" s="37">
        <v>2</v>
      </c>
      <c r="C25" s="32" t="s">
        <v>223</v>
      </c>
      <c r="D25" s="24" t="s">
        <v>67</v>
      </c>
      <c r="E25" s="24">
        <f>IF(D25="leicht",6,IF(D25="mittel",6,IF(D25="schwer",18,xxx)))</f>
        <v>18</v>
      </c>
      <c r="F25" s="24">
        <f>IF(E25=6,30,IF(E25=18,40,xxx))</f>
        <v>40</v>
      </c>
      <c r="G25" s="23" t="s">
        <v>1116</v>
      </c>
      <c r="H25" s="67" t="s">
        <v>1459</v>
      </c>
      <c r="I25" s="70" t="s">
        <v>1456</v>
      </c>
      <c r="J25" s="22"/>
      <c r="K25" s="71" t="s">
        <v>1494</v>
      </c>
      <c r="L25" s="71"/>
    </row>
    <row r="26" spans="2:12" ht="102" x14ac:dyDescent="0.25">
      <c r="B26" s="37">
        <v>2</v>
      </c>
      <c r="C26" s="32" t="s">
        <v>223</v>
      </c>
      <c r="D26" s="24" t="s">
        <v>67</v>
      </c>
      <c r="E26" s="24">
        <f>IF(D26="leicht",6,IF(D26="mittel",6,IF(D26="schwer",18,xxx)))</f>
        <v>18</v>
      </c>
      <c r="F26" s="24">
        <f>IF(E26=6,30,IF(E26=18,40,xxx))</f>
        <v>40</v>
      </c>
      <c r="G26" s="23" t="s">
        <v>1117</v>
      </c>
      <c r="H26" s="22" t="s">
        <v>1118</v>
      </c>
      <c r="I26" s="64" t="s">
        <v>1119</v>
      </c>
      <c r="J26" s="22"/>
      <c r="K26" s="21"/>
      <c r="L26" s="71"/>
    </row>
    <row r="27" spans="2:12" ht="51" x14ac:dyDescent="0.25">
      <c r="B27" s="37">
        <v>2</v>
      </c>
      <c r="C27" s="32" t="s">
        <v>223</v>
      </c>
      <c r="D27" s="24" t="s">
        <v>60</v>
      </c>
      <c r="E27" s="24">
        <f>IF(D27="leicht",6,IF(D27="mittel",6,IF(D27="schwer",18,xxx)))</f>
        <v>6</v>
      </c>
      <c r="F27" s="24">
        <f>IF(E27=6,30,IF(E27=18,40,xxx))</f>
        <v>30</v>
      </c>
      <c r="G27" s="23" t="s">
        <v>1120</v>
      </c>
      <c r="H27" s="22" t="s">
        <v>1121</v>
      </c>
      <c r="I27" s="64" t="s">
        <v>1122</v>
      </c>
      <c r="J27" s="22"/>
      <c r="K27" s="21"/>
      <c r="L27" s="71"/>
    </row>
    <row r="28" spans="2:12" ht="51" x14ac:dyDescent="0.25">
      <c r="B28" s="37">
        <v>2</v>
      </c>
      <c r="C28" s="32" t="s">
        <v>223</v>
      </c>
      <c r="D28" s="24" t="s">
        <v>48</v>
      </c>
      <c r="E28" s="24">
        <f>IF(D28="leicht",6,IF(D28="mittel",6,IF(D28="schwer",18,xxx)))</f>
        <v>6</v>
      </c>
      <c r="F28" s="24">
        <f>IF(E28=6,30,IF(E28=18,40,xxx))</f>
        <v>30</v>
      </c>
      <c r="G28" s="23" t="s">
        <v>1123</v>
      </c>
      <c r="H28" s="22" t="s">
        <v>1124</v>
      </c>
      <c r="I28" s="22" t="s">
        <v>1125</v>
      </c>
      <c r="J28" s="22"/>
      <c r="K28" s="21"/>
      <c r="L28" s="71"/>
    </row>
    <row r="29" spans="2:12" ht="178.5" x14ac:dyDescent="0.25">
      <c r="B29" s="37">
        <v>2</v>
      </c>
      <c r="C29" s="32" t="s">
        <v>254</v>
      </c>
      <c r="D29" s="24" t="s">
        <v>67</v>
      </c>
      <c r="E29" s="24">
        <f>IF(D29="leicht",6,IF(D29="mittel",6,IF(D29="schwer",18,xxx)))</f>
        <v>18</v>
      </c>
      <c r="F29" s="24">
        <f>IF(E29=6,30,IF(E29=18,40,xxx))</f>
        <v>40</v>
      </c>
      <c r="G29" s="23" t="s">
        <v>1126</v>
      </c>
      <c r="H29" s="22" t="s">
        <v>1127</v>
      </c>
      <c r="I29" s="62" t="s">
        <v>1457</v>
      </c>
      <c r="J29" s="22"/>
      <c r="K29" s="21"/>
      <c r="L29" s="71"/>
    </row>
    <row r="30" spans="2:12" ht="51" x14ac:dyDescent="0.25">
      <c r="B30" s="37">
        <v>2</v>
      </c>
      <c r="C30" s="32" t="s">
        <v>254</v>
      </c>
      <c r="D30" s="24" t="s">
        <v>60</v>
      </c>
      <c r="E30" s="58">
        <f>IF(D30="leicht",6,IF(D30="mittel",6,IF(D30="schwer",18,xxx)))</f>
        <v>6</v>
      </c>
      <c r="F30" s="24">
        <f>IF(E30=6,30,IF(E30=18,40,xxx))</f>
        <v>30</v>
      </c>
      <c r="G30" s="23" t="s">
        <v>1128</v>
      </c>
      <c r="H30" s="22" t="s">
        <v>1129</v>
      </c>
      <c r="I30" s="64" t="s">
        <v>1130</v>
      </c>
      <c r="J30" s="22"/>
      <c r="K30" s="21"/>
      <c r="L30" s="71"/>
    </row>
    <row r="31" spans="2:12" ht="114.75" x14ac:dyDescent="0.25">
      <c r="B31" s="37">
        <v>2</v>
      </c>
      <c r="C31" s="32" t="s">
        <v>254</v>
      </c>
      <c r="D31" s="24" t="s">
        <v>67</v>
      </c>
      <c r="E31" s="24">
        <f>IF(D31="leicht",6,IF(D31="mittel",6,IF(D31="schwer",18,xxx)))</f>
        <v>18</v>
      </c>
      <c r="F31" s="24">
        <f>IF(E31=6,30,IF(E31=18,40,xxx))</f>
        <v>40</v>
      </c>
      <c r="G31" s="23" t="s">
        <v>1131</v>
      </c>
      <c r="H31" s="22" t="s">
        <v>1458</v>
      </c>
      <c r="I31" s="72" t="s">
        <v>1461</v>
      </c>
      <c r="J31" s="22"/>
      <c r="K31" s="21"/>
      <c r="L31" s="71"/>
    </row>
    <row r="32" spans="2:12" ht="51" x14ac:dyDescent="0.25">
      <c r="B32" s="37">
        <v>2</v>
      </c>
      <c r="C32" s="32" t="s">
        <v>254</v>
      </c>
      <c r="D32" s="24" t="s">
        <v>48</v>
      </c>
      <c r="E32" s="24">
        <f>IF(D32="leicht",6,IF(D32="mittel",6,IF(D32="schwer",18,xxx)))</f>
        <v>6</v>
      </c>
      <c r="F32" s="24">
        <f>IF(E32=6,30,IF(E32=18,40,xxx))</f>
        <v>30</v>
      </c>
      <c r="G32" s="23" t="s">
        <v>1132</v>
      </c>
      <c r="H32" s="22" t="s">
        <v>1133</v>
      </c>
      <c r="I32" s="22" t="s">
        <v>1134</v>
      </c>
      <c r="J32" s="22"/>
      <c r="K32" s="21"/>
      <c r="L32" s="71"/>
    </row>
    <row r="33" spans="2:12" ht="153" x14ac:dyDescent="0.25">
      <c r="B33" s="37">
        <v>2</v>
      </c>
      <c r="C33" s="32" t="s">
        <v>254</v>
      </c>
      <c r="D33" s="24" t="s">
        <v>67</v>
      </c>
      <c r="E33" s="24">
        <f>IF(D33="leicht",6,IF(D33="mittel",6,IF(D33="schwer",18,xxx)))</f>
        <v>18</v>
      </c>
      <c r="F33" s="24">
        <f>IF(E33=6,30,IF(E33=18,40,xxx))</f>
        <v>40</v>
      </c>
      <c r="G33" s="23" t="s">
        <v>1135</v>
      </c>
      <c r="H33" s="22" t="s">
        <v>1136</v>
      </c>
      <c r="I33" s="22" t="s">
        <v>1137</v>
      </c>
      <c r="J33" s="22"/>
      <c r="K33" s="21"/>
      <c r="L33" s="71"/>
    </row>
    <row r="34" spans="2:12" ht="51" x14ac:dyDescent="0.25">
      <c r="B34" s="37">
        <v>2</v>
      </c>
      <c r="C34" s="32" t="s">
        <v>254</v>
      </c>
      <c r="D34" s="24" t="s">
        <v>48</v>
      </c>
      <c r="E34" s="24">
        <f>IF(D34="leicht",6,IF(D34="mittel",6,IF(D34="schwer",18,xxx)))</f>
        <v>6</v>
      </c>
      <c r="F34" s="24">
        <f>IF(E34=6,30,IF(E34=18,40,xxx))</f>
        <v>30</v>
      </c>
      <c r="G34" s="23" t="s">
        <v>1138</v>
      </c>
      <c r="H34" s="22" t="s">
        <v>1460</v>
      </c>
      <c r="I34" s="22" t="s">
        <v>1139</v>
      </c>
      <c r="J34" s="22"/>
      <c r="K34" s="21"/>
      <c r="L34" s="71"/>
    </row>
    <row r="35" spans="2:12" ht="204" x14ac:dyDescent="0.25">
      <c r="B35" s="37">
        <v>2</v>
      </c>
      <c r="C35" s="32" t="s">
        <v>254</v>
      </c>
      <c r="D35" s="24" t="s">
        <v>67</v>
      </c>
      <c r="E35" s="24">
        <f>IF(D35="leicht",6,IF(D35="mittel",6,IF(D35="schwer",18,xxx)))</f>
        <v>18</v>
      </c>
      <c r="F35" s="24">
        <f>IF(E35=6,30,IF(E35=18,40,xxx))</f>
        <v>40</v>
      </c>
      <c r="G35" s="23" t="s">
        <v>1140</v>
      </c>
      <c r="H35" s="22" t="s">
        <v>1141</v>
      </c>
      <c r="I35" s="64" t="s">
        <v>1142</v>
      </c>
      <c r="J35" s="22"/>
      <c r="K35" s="21"/>
      <c r="L35" s="71"/>
    </row>
    <row r="36" spans="2:12" ht="165.75" x14ac:dyDescent="0.25">
      <c r="B36" s="37">
        <v>2</v>
      </c>
      <c r="C36" s="32" t="s">
        <v>286</v>
      </c>
      <c r="D36" s="24" t="s">
        <v>67</v>
      </c>
      <c r="E36" s="58">
        <f>IF(D36="leicht",6,IF(D36="mittel",6,IF(D36="schwer",18,xxx)))</f>
        <v>18</v>
      </c>
      <c r="F36" s="24">
        <f>IF(E36=6,30,IF(E36=18,40,xxx))</f>
        <v>40</v>
      </c>
      <c r="G36" s="23" t="s">
        <v>1143</v>
      </c>
      <c r="H36" s="22" t="s">
        <v>1144</v>
      </c>
      <c r="I36" s="72" t="s">
        <v>1462</v>
      </c>
      <c r="J36" s="22"/>
      <c r="K36" s="21"/>
      <c r="L36" s="71"/>
    </row>
    <row r="37" spans="2:12" ht="38.25" x14ac:dyDescent="0.25">
      <c r="B37" s="37">
        <v>2</v>
      </c>
      <c r="C37" s="32" t="s">
        <v>286</v>
      </c>
      <c r="D37" s="24" t="s">
        <v>48</v>
      </c>
      <c r="E37" s="24">
        <f>IF(D37="leicht",6,IF(D37="mittel",6,IF(D37="schwer",18,xxx)))</f>
        <v>6</v>
      </c>
      <c r="F37" s="24">
        <f>IF(E37=6,30,IF(E37=18,40,xxx))</f>
        <v>30</v>
      </c>
      <c r="G37" s="23" t="s">
        <v>1145</v>
      </c>
      <c r="H37" s="22" t="s">
        <v>1146</v>
      </c>
      <c r="I37" s="62" t="s">
        <v>1147</v>
      </c>
      <c r="J37" s="22"/>
      <c r="K37" s="21"/>
      <c r="L37" s="71"/>
    </row>
    <row r="38" spans="2:12" ht="63.75" x14ac:dyDescent="0.25">
      <c r="B38" s="37">
        <v>2</v>
      </c>
      <c r="C38" s="32" t="s">
        <v>286</v>
      </c>
      <c r="D38" s="24" t="s">
        <v>60</v>
      </c>
      <c r="E38" s="24">
        <f>IF(D38="leicht",6,IF(D38="mittel",6,IF(D38="schwer",18,xxx)))</f>
        <v>6</v>
      </c>
      <c r="F38" s="24">
        <f>IF(E38=6,30,IF(E38=18,40,xxx))</f>
        <v>30</v>
      </c>
      <c r="G38" s="23" t="s">
        <v>1148</v>
      </c>
      <c r="H38" s="22" t="s">
        <v>1463</v>
      </c>
      <c r="I38" s="22" t="s">
        <v>1149</v>
      </c>
      <c r="J38" s="22"/>
      <c r="K38" s="21"/>
      <c r="L38" s="71"/>
    </row>
    <row r="39" spans="2:12" ht="280.5" x14ac:dyDescent="0.25">
      <c r="B39" s="37">
        <v>2</v>
      </c>
      <c r="C39" s="32" t="s">
        <v>337</v>
      </c>
      <c r="D39" s="24" t="s">
        <v>67</v>
      </c>
      <c r="E39" s="24">
        <f>IF(D39="leicht",6,IF(D39="mittel",6,IF(D39="schwer",18,xxx)))</f>
        <v>18</v>
      </c>
      <c r="F39" s="24">
        <f>IF(E39=6,30,IF(E39=18,40,xxx))</f>
        <v>40</v>
      </c>
      <c r="G39" s="23" t="s">
        <v>1150</v>
      </c>
      <c r="H39" s="22" t="s">
        <v>1151</v>
      </c>
      <c r="I39" s="72" t="s">
        <v>1152</v>
      </c>
      <c r="J39" s="22"/>
      <c r="K39" s="21"/>
      <c r="L39" s="71"/>
    </row>
    <row r="40" spans="2:12" ht="165.75" x14ac:dyDescent="0.25">
      <c r="B40" s="37">
        <v>2</v>
      </c>
      <c r="C40" s="32" t="s">
        <v>346</v>
      </c>
      <c r="D40" s="24" t="s">
        <v>67</v>
      </c>
      <c r="E40" s="24">
        <f>IF(D40="leicht",6,IF(D40="mittel",6,IF(D40="schwer",18,xxx)))</f>
        <v>18</v>
      </c>
      <c r="F40" s="24">
        <f>IF(E40=6,30,IF(E40=18,40,xxx))</f>
        <v>40</v>
      </c>
      <c r="G40" s="23" t="s">
        <v>1153</v>
      </c>
      <c r="H40" s="22" t="s">
        <v>1154</v>
      </c>
      <c r="I40" s="62" t="s">
        <v>1464</v>
      </c>
      <c r="J40" s="22"/>
      <c r="K40" s="21"/>
      <c r="L40" s="71"/>
    </row>
    <row r="41" spans="2:12" ht="51" x14ac:dyDescent="0.25">
      <c r="B41" s="37">
        <v>2</v>
      </c>
      <c r="C41" s="32" t="s">
        <v>346</v>
      </c>
      <c r="D41" s="24" t="s">
        <v>60</v>
      </c>
      <c r="E41" s="24">
        <f>IF(D41="leicht",6,IF(D41="mittel",6,IF(D41="schwer",18,xxx)))</f>
        <v>6</v>
      </c>
      <c r="F41" s="24">
        <f>IF(E41=6,30,IF(E41=18,40,xxx))</f>
        <v>30</v>
      </c>
      <c r="G41" s="23" t="s">
        <v>1155</v>
      </c>
      <c r="H41" s="22" t="s">
        <v>1156</v>
      </c>
      <c r="I41" s="22" t="s">
        <v>1465</v>
      </c>
      <c r="J41" s="22"/>
      <c r="K41" s="21"/>
      <c r="L41" s="71"/>
    </row>
    <row r="42" spans="2:12" ht="76.5" x14ac:dyDescent="0.25">
      <c r="B42" s="37">
        <v>3</v>
      </c>
      <c r="C42" s="32" t="s">
        <v>403</v>
      </c>
      <c r="D42" s="24" t="s">
        <v>60</v>
      </c>
      <c r="E42" s="24">
        <f>IF(D42="leicht",6,IF(D42="mittel",6,IF(D42="schwer",18,xxx)))</f>
        <v>6</v>
      </c>
      <c r="F42" s="24">
        <f>IF(E42=6,30,IF(E42=18,40,xxx))</f>
        <v>30</v>
      </c>
      <c r="G42" s="23" t="s">
        <v>1157</v>
      </c>
      <c r="H42" s="22" t="s">
        <v>1158</v>
      </c>
      <c r="I42" s="22" t="s">
        <v>1466</v>
      </c>
      <c r="J42" s="22"/>
      <c r="K42" s="21"/>
      <c r="L42" s="71"/>
    </row>
    <row r="43" spans="2:12" ht="140.25" x14ac:dyDescent="0.25">
      <c r="B43" s="37">
        <v>3</v>
      </c>
      <c r="C43" s="32" t="s">
        <v>403</v>
      </c>
      <c r="D43" s="24" t="s">
        <v>67</v>
      </c>
      <c r="E43" s="24">
        <f>IF(D43="leicht",6,IF(D43="mittel",6,IF(D43="schwer",18,xxx)))</f>
        <v>18</v>
      </c>
      <c r="F43" s="24">
        <f>IF(E43=6,30,IF(E43=18,40,xxx))</f>
        <v>40</v>
      </c>
      <c r="G43" s="23" t="s">
        <v>1159</v>
      </c>
      <c r="H43" s="22" t="s">
        <v>1160</v>
      </c>
      <c r="I43" s="64" t="s">
        <v>1161</v>
      </c>
      <c r="J43" s="67" t="s">
        <v>92</v>
      </c>
      <c r="K43" s="66" t="s">
        <v>1412</v>
      </c>
      <c r="L43" s="69" t="s">
        <v>1162</v>
      </c>
    </row>
    <row r="44" spans="2:12" ht="216.75" x14ac:dyDescent="0.25">
      <c r="B44" s="37">
        <v>3</v>
      </c>
      <c r="C44" s="32" t="s">
        <v>403</v>
      </c>
      <c r="D44" s="24" t="s">
        <v>67</v>
      </c>
      <c r="E44" s="24">
        <f>IF(D44="leicht",6,IF(D44="mittel",6,IF(D44="schwer",18,xxx)))</f>
        <v>18</v>
      </c>
      <c r="F44" s="24">
        <f>IF(E44=6,30,IF(E44=18,40,xxx))</f>
        <v>40</v>
      </c>
      <c r="G44" s="23" t="s">
        <v>1163</v>
      </c>
      <c r="H44" s="22" t="s">
        <v>1164</v>
      </c>
      <c r="I44" s="62" t="s">
        <v>1165</v>
      </c>
      <c r="J44" s="67" t="s">
        <v>92</v>
      </c>
      <c r="K44" s="66" t="s">
        <v>1413</v>
      </c>
      <c r="L44" s="69" t="s">
        <v>1166</v>
      </c>
    </row>
    <row r="45" spans="2:12" ht="114.75" x14ac:dyDescent="0.25">
      <c r="B45" s="37">
        <v>3</v>
      </c>
      <c r="C45" s="32" t="s">
        <v>403</v>
      </c>
      <c r="D45" s="24" t="s">
        <v>67</v>
      </c>
      <c r="E45" s="24">
        <f>IF(D45="leicht",6,IF(D45="mittel",6,IF(D45="schwer",18,xxx)))</f>
        <v>18</v>
      </c>
      <c r="F45" s="24">
        <f>IF(E45=6,30,IF(E45=18,40,xxx))</f>
        <v>40</v>
      </c>
      <c r="G45" s="23" t="s">
        <v>1167</v>
      </c>
      <c r="H45" s="22" t="s">
        <v>1168</v>
      </c>
      <c r="I45" s="62" t="s">
        <v>1495</v>
      </c>
      <c r="J45" s="22"/>
      <c r="K45" s="21"/>
      <c r="L45" s="71"/>
    </row>
    <row r="46" spans="2:12" ht="51" x14ac:dyDescent="0.25">
      <c r="B46" s="37">
        <v>3</v>
      </c>
      <c r="C46" s="32" t="s">
        <v>403</v>
      </c>
      <c r="D46" s="24" t="s">
        <v>60</v>
      </c>
      <c r="E46" s="24">
        <f>IF(D46="leicht",6,IF(D46="mittel",6,IF(D46="schwer",18,xxx)))</f>
        <v>6</v>
      </c>
      <c r="F46" s="24">
        <f>IF(E46=6,30,IF(E46=18,40,xxx))</f>
        <v>30</v>
      </c>
      <c r="G46" s="23" t="s">
        <v>1169</v>
      </c>
      <c r="H46" s="22" t="s">
        <v>1468</v>
      </c>
      <c r="I46" s="22" t="s">
        <v>1467</v>
      </c>
      <c r="J46" s="22"/>
      <c r="K46" s="21"/>
      <c r="L46" s="71"/>
    </row>
    <row r="47" spans="2:12" ht="63.75" x14ac:dyDescent="0.25">
      <c r="B47" s="37">
        <v>3</v>
      </c>
      <c r="C47" s="32" t="s">
        <v>447</v>
      </c>
      <c r="D47" s="24" t="s">
        <v>48</v>
      </c>
      <c r="E47" s="24">
        <f>IF(D47="leicht",6,IF(D47="mittel",6,IF(D47="schwer",18,xxx)))</f>
        <v>6</v>
      </c>
      <c r="F47" s="24">
        <f>IF(E47=6,30,IF(E47=18,40,xxx))</f>
        <v>30</v>
      </c>
      <c r="G47" s="23" t="s">
        <v>1170</v>
      </c>
      <c r="H47" s="22" t="s">
        <v>1171</v>
      </c>
      <c r="I47" s="22" t="s">
        <v>1469</v>
      </c>
      <c r="J47" s="22"/>
      <c r="K47" s="21"/>
      <c r="L47" s="71"/>
    </row>
    <row r="48" spans="2:12" ht="60" customHeight="1" x14ac:dyDescent="0.25">
      <c r="B48" s="37">
        <v>3</v>
      </c>
      <c r="C48" s="32" t="s">
        <v>447</v>
      </c>
      <c r="D48" s="24" t="s">
        <v>60</v>
      </c>
      <c r="E48" s="24">
        <f>IF(D48="leicht",6,IF(D48="mittel",6,IF(D48="schwer",18,xxx)))</f>
        <v>6</v>
      </c>
      <c r="F48" s="24">
        <f>IF(E48=6,30,IF(E48=18,40,xxx))</f>
        <v>30</v>
      </c>
      <c r="G48" s="23" t="s">
        <v>1172</v>
      </c>
      <c r="H48" s="22" t="s">
        <v>1173</v>
      </c>
      <c r="I48" s="22" t="s">
        <v>1174</v>
      </c>
      <c r="J48" s="22"/>
      <c r="K48" s="21"/>
      <c r="L48" s="71"/>
    </row>
    <row r="49" spans="2:12" ht="174.75" customHeight="1" x14ac:dyDescent="0.25">
      <c r="B49" s="37">
        <v>3</v>
      </c>
      <c r="C49" s="32" t="s">
        <v>447</v>
      </c>
      <c r="D49" s="24" t="s">
        <v>67</v>
      </c>
      <c r="E49" s="24">
        <f>IF(D49="leicht",6,IF(D49="mittel",6,IF(D49="schwer",18,xxx)))</f>
        <v>18</v>
      </c>
      <c r="F49" s="24">
        <f>IF(E49=6,30,IF(E49=18,40,xxx))</f>
        <v>40</v>
      </c>
      <c r="G49" s="23" t="s">
        <v>1175</v>
      </c>
      <c r="H49" s="22" t="s">
        <v>1470</v>
      </c>
      <c r="I49" s="64" t="s">
        <v>1176</v>
      </c>
      <c r="J49" s="22"/>
      <c r="K49" s="21"/>
      <c r="L49" s="71"/>
    </row>
    <row r="50" spans="2:12" ht="51" x14ac:dyDescent="0.25">
      <c r="B50" s="37">
        <v>3</v>
      </c>
      <c r="C50" s="32" t="s">
        <v>447</v>
      </c>
      <c r="D50" s="24" t="s">
        <v>48</v>
      </c>
      <c r="E50" s="24">
        <f>IF(D50="leicht",6,IF(D50="mittel",6,IF(D50="schwer",18,xxx)))</f>
        <v>6</v>
      </c>
      <c r="F50" s="24">
        <f>IF(E50=6,30,IF(E50=18,40,xxx))</f>
        <v>30</v>
      </c>
      <c r="G50" s="23" t="s">
        <v>1177</v>
      </c>
      <c r="H50" s="22" t="s">
        <v>1178</v>
      </c>
      <c r="I50" s="64" t="s">
        <v>1179</v>
      </c>
      <c r="J50" s="22"/>
      <c r="K50" s="21"/>
      <c r="L50" s="71"/>
    </row>
    <row r="51" spans="2:12" ht="63.75" x14ac:dyDescent="0.25">
      <c r="B51" s="37">
        <v>3</v>
      </c>
      <c r="C51" s="32" t="s">
        <v>447</v>
      </c>
      <c r="D51" s="24" t="s">
        <v>60</v>
      </c>
      <c r="E51" s="24">
        <f>IF(D51="leicht",6,IF(D51="mittel",6,IF(D51="schwer",18,xxx)))</f>
        <v>6</v>
      </c>
      <c r="F51" s="24">
        <f>IF(E51=6,30,IF(E51=18,40,xxx))</f>
        <v>30</v>
      </c>
      <c r="G51" s="23" t="s">
        <v>1180</v>
      </c>
      <c r="H51" s="22" t="s">
        <v>1181</v>
      </c>
      <c r="I51" s="62" t="s">
        <v>1182</v>
      </c>
      <c r="J51" s="22"/>
      <c r="K51" s="21"/>
      <c r="L51" s="71"/>
    </row>
    <row r="52" spans="2:12" ht="78.75" customHeight="1" x14ac:dyDescent="0.25">
      <c r="B52" s="37">
        <v>3</v>
      </c>
      <c r="C52" s="32" t="s">
        <v>447</v>
      </c>
      <c r="D52" s="24" t="s">
        <v>48</v>
      </c>
      <c r="E52" s="24">
        <f>IF(D52="leicht",6,IF(D52="mittel",6,IF(D52="schwer",18,xxx)))</f>
        <v>6</v>
      </c>
      <c r="F52" s="24">
        <f>IF(E52=6,30,IF(E52=18,40,xxx))</f>
        <v>30</v>
      </c>
      <c r="G52" s="23" t="s">
        <v>1183</v>
      </c>
      <c r="H52" s="22" t="s">
        <v>1184</v>
      </c>
      <c r="I52" s="22" t="s">
        <v>1185</v>
      </c>
      <c r="J52" s="22"/>
      <c r="K52" s="21"/>
      <c r="L52" s="71"/>
    </row>
    <row r="53" spans="2:12" ht="195" customHeight="1" x14ac:dyDescent="0.25">
      <c r="B53" s="37">
        <v>3</v>
      </c>
      <c r="C53" s="32" t="s">
        <v>447</v>
      </c>
      <c r="D53" s="24" t="s">
        <v>67</v>
      </c>
      <c r="E53" s="24">
        <f>IF(D53="leicht",6,IF(D53="mittel",6,IF(D53="schwer",18,xxx)))</f>
        <v>18</v>
      </c>
      <c r="F53" s="24">
        <f>IF(E53=6,30,IF(E53=18,40,xxx))</f>
        <v>40</v>
      </c>
      <c r="G53" s="23" t="s">
        <v>1186</v>
      </c>
      <c r="H53" s="22" t="s">
        <v>1187</v>
      </c>
      <c r="I53" s="72" t="s">
        <v>1188</v>
      </c>
      <c r="J53" s="22"/>
      <c r="K53" s="21"/>
      <c r="L53" s="71"/>
    </row>
    <row r="54" spans="2:12" ht="242.25" x14ac:dyDescent="0.25">
      <c r="B54" s="37">
        <v>3</v>
      </c>
      <c r="C54" s="32" t="s">
        <v>476</v>
      </c>
      <c r="D54" s="24" t="s">
        <v>67</v>
      </c>
      <c r="E54" s="24">
        <f>IF(D54="leicht",6,IF(D54="mittel",6,IF(D54="schwer",18,xxx)))</f>
        <v>18</v>
      </c>
      <c r="F54" s="24">
        <f>IF(E54=6,30,IF(E54=18,40,xxx))</f>
        <v>40</v>
      </c>
      <c r="G54" s="23" t="s">
        <v>1189</v>
      </c>
      <c r="H54" s="22" t="s">
        <v>1190</v>
      </c>
      <c r="I54" s="72" t="s">
        <v>1471</v>
      </c>
      <c r="J54" s="22"/>
      <c r="K54" s="21"/>
      <c r="L54" s="71"/>
    </row>
    <row r="55" spans="2:12" ht="63.75" x14ac:dyDescent="0.25">
      <c r="B55" s="37">
        <v>3</v>
      </c>
      <c r="C55" s="32" t="s">
        <v>476</v>
      </c>
      <c r="D55" s="24" t="s">
        <v>60</v>
      </c>
      <c r="E55" s="24">
        <f>IF(D55="leicht",6,IF(D55="mittel",6,IF(D55="schwer",18,xxx)))</f>
        <v>6</v>
      </c>
      <c r="F55" s="24">
        <f>IF(E55=6,30,IF(E55=18,40,xxx))</f>
        <v>30</v>
      </c>
      <c r="G55" s="23" t="s">
        <v>1191</v>
      </c>
      <c r="H55" s="22" t="s">
        <v>1472</v>
      </c>
      <c r="I55" s="62" t="s">
        <v>1192</v>
      </c>
      <c r="J55" s="22"/>
      <c r="K55" s="21"/>
      <c r="L55" s="71"/>
    </row>
    <row r="56" spans="2:12" ht="38.25" x14ac:dyDescent="0.25">
      <c r="B56" s="37">
        <v>3</v>
      </c>
      <c r="C56" s="32" t="s">
        <v>476</v>
      </c>
      <c r="D56" s="24" t="s">
        <v>48</v>
      </c>
      <c r="E56" s="24">
        <f>IF(D56="leicht",6,IF(D56="mittel",6,IF(D56="schwer",18,xxx)))</f>
        <v>6</v>
      </c>
      <c r="F56" s="24">
        <f>IF(E56=6,30,IF(E56=18,40,xxx))</f>
        <v>30</v>
      </c>
      <c r="G56" s="23" t="s">
        <v>1193</v>
      </c>
      <c r="H56" s="22" t="s">
        <v>1194</v>
      </c>
      <c r="I56" s="22" t="s">
        <v>1195</v>
      </c>
      <c r="J56" s="22"/>
      <c r="K56" s="21"/>
      <c r="L56" s="71"/>
    </row>
    <row r="57" spans="2:12" ht="89.25" x14ac:dyDescent="0.25">
      <c r="B57" s="37">
        <v>3</v>
      </c>
      <c r="C57" s="32" t="s">
        <v>476</v>
      </c>
      <c r="D57" s="24" t="s">
        <v>67</v>
      </c>
      <c r="E57" s="24">
        <f>IF(D57="leicht",6,IF(D57="mittel",6,IF(D57="schwer",18,xxx)))</f>
        <v>18</v>
      </c>
      <c r="F57" s="24">
        <f>IF(E57=6,30,IF(E57=18,40,xxx))</f>
        <v>40</v>
      </c>
      <c r="G57" s="23" t="s">
        <v>1196</v>
      </c>
      <c r="H57" s="22" t="s">
        <v>1511</v>
      </c>
      <c r="I57" s="62" t="s">
        <v>1512</v>
      </c>
      <c r="J57" s="22"/>
      <c r="K57" s="21"/>
      <c r="L57" s="71"/>
    </row>
    <row r="58" spans="2:12" ht="140.25" x14ac:dyDescent="0.25">
      <c r="B58" s="37">
        <v>3</v>
      </c>
      <c r="C58" s="32" t="s">
        <v>513</v>
      </c>
      <c r="D58" s="24" t="s">
        <v>67</v>
      </c>
      <c r="E58" s="24">
        <f>IF(D58="leicht",6,IF(D58="mittel",6,IF(D58="schwer",18,xxx)))</f>
        <v>18</v>
      </c>
      <c r="F58" s="24">
        <f>IF(E58=6,30,IF(E58=18,40,xxx))</f>
        <v>40</v>
      </c>
      <c r="G58" s="23" t="s">
        <v>1197</v>
      </c>
      <c r="H58" s="22" t="s">
        <v>1198</v>
      </c>
      <c r="I58" s="62" t="s">
        <v>1409</v>
      </c>
      <c r="J58" s="22"/>
      <c r="K58" s="21"/>
      <c r="L58" s="71"/>
    </row>
    <row r="59" spans="2:12" ht="165.75" x14ac:dyDescent="0.25">
      <c r="B59" s="37">
        <v>3</v>
      </c>
      <c r="C59" s="32" t="s">
        <v>1199</v>
      </c>
      <c r="D59" s="24" t="s">
        <v>67</v>
      </c>
      <c r="E59" s="24">
        <f>IF(D59="leicht",6,IF(D59="mittel",6,IF(D59="schwer",18,xxx)))</f>
        <v>18</v>
      </c>
      <c r="F59" s="24">
        <f>IF(E59=6,30,IF(E59=18,40,xxx))</f>
        <v>40</v>
      </c>
      <c r="G59" s="23" t="s">
        <v>1200</v>
      </c>
      <c r="H59" s="22" t="s">
        <v>1201</v>
      </c>
      <c r="I59" s="72" t="s">
        <v>1510</v>
      </c>
      <c r="J59" s="22"/>
      <c r="K59" s="66" t="s">
        <v>1202</v>
      </c>
      <c r="L59" s="71"/>
    </row>
    <row r="60" spans="2:12" ht="89.25" x14ac:dyDescent="0.25">
      <c r="B60" s="37">
        <v>3</v>
      </c>
      <c r="C60" s="32" t="s">
        <v>1199</v>
      </c>
      <c r="D60" s="24" t="s">
        <v>48</v>
      </c>
      <c r="E60" s="24">
        <f>IF(D60="leicht",6,IF(D60="mittel",6,IF(D60="schwer",18,xxx)))</f>
        <v>6</v>
      </c>
      <c r="F60" s="24">
        <f>IF(E60=6,30,IF(E60=18,40,xxx))</f>
        <v>30</v>
      </c>
      <c r="G60" s="23" t="s">
        <v>1203</v>
      </c>
      <c r="H60" s="22" t="s">
        <v>1204</v>
      </c>
      <c r="I60" s="64" t="s">
        <v>1205</v>
      </c>
      <c r="J60" s="22"/>
      <c r="K60" s="66" t="s">
        <v>1202</v>
      </c>
      <c r="L60" s="71"/>
    </row>
    <row r="61" spans="2:12" ht="140.25" x14ac:dyDescent="0.25">
      <c r="B61" s="37">
        <v>3</v>
      </c>
      <c r="C61" s="32" t="s">
        <v>1206</v>
      </c>
      <c r="D61" s="24" t="s">
        <v>67</v>
      </c>
      <c r="E61" s="58">
        <f>IF(D61="leicht",6,IF(D61="mittel",6,IF(D61="schwer",18,xxx)))</f>
        <v>18</v>
      </c>
      <c r="F61" s="24">
        <f>IF(E61=6,30,IF(E61=18,40,xxx))</f>
        <v>40</v>
      </c>
      <c r="G61" s="23" t="s">
        <v>1207</v>
      </c>
      <c r="H61" s="22" t="s">
        <v>1496</v>
      </c>
      <c r="I61" s="62" t="s">
        <v>1509</v>
      </c>
      <c r="J61" s="22"/>
      <c r="K61" s="21"/>
      <c r="L61" s="71"/>
    </row>
    <row r="62" spans="2:12" ht="76.5" x14ac:dyDescent="0.25">
      <c r="B62" s="37">
        <v>4</v>
      </c>
      <c r="C62" s="32" t="s">
        <v>564</v>
      </c>
      <c r="D62" s="24" t="s">
        <v>60</v>
      </c>
      <c r="E62" s="24">
        <f>IF(D62="leicht",6,IF(D62="mittel",6,IF(D62="schwer",18,xxx)))</f>
        <v>6</v>
      </c>
      <c r="F62" s="24">
        <f>IF(E62=6,30,IF(E62=18,40,xxx))</f>
        <v>30</v>
      </c>
      <c r="G62" s="23" t="s">
        <v>1208</v>
      </c>
      <c r="H62" s="22" t="s">
        <v>1209</v>
      </c>
      <c r="I62" s="64" t="s">
        <v>1210</v>
      </c>
      <c r="J62" s="22"/>
      <c r="K62" s="21"/>
      <c r="L62" s="71"/>
    </row>
    <row r="63" spans="2:12" ht="51" x14ac:dyDescent="0.25">
      <c r="B63" s="37">
        <v>4</v>
      </c>
      <c r="C63" s="32" t="s">
        <v>564</v>
      </c>
      <c r="D63" s="24" t="s">
        <v>48</v>
      </c>
      <c r="E63" s="24">
        <f>IF(D63="leicht",6,IF(D63="mittel",6,IF(D63="schwer",18,xxx)))</f>
        <v>6</v>
      </c>
      <c r="F63" s="24">
        <f>IF(E63=6,30,IF(E63=18,40,xxx))</f>
        <v>30</v>
      </c>
      <c r="G63" s="23" t="s">
        <v>1211</v>
      </c>
      <c r="H63" s="22" t="s">
        <v>1212</v>
      </c>
      <c r="I63" s="64" t="s">
        <v>1213</v>
      </c>
      <c r="J63" s="22"/>
      <c r="K63" s="21"/>
      <c r="L63" s="71"/>
    </row>
    <row r="64" spans="2:12" ht="165.75" x14ac:dyDescent="0.25">
      <c r="B64" s="37">
        <v>4</v>
      </c>
      <c r="C64" s="32" t="s">
        <v>564</v>
      </c>
      <c r="D64" s="24" t="s">
        <v>67</v>
      </c>
      <c r="E64" s="24">
        <f>IF(D64="leicht",6,IF(D64="mittel",6,IF(D64="schwer",18,xxx)))</f>
        <v>18</v>
      </c>
      <c r="F64" s="24">
        <f>IF(E64=6,30,IF(E64=18,40,xxx))</f>
        <v>40</v>
      </c>
      <c r="G64" s="23" t="s">
        <v>1214</v>
      </c>
      <c r="H64" s="22" t="s">
        <v>1473</v>
      </c>
      <c r="I64" s="72" t="s">
        <v>1215</v>
      </c>
      <c r="J64" s="22"/>
      <c r="K64" s="21"/>
      <c r="L64" s="71"/>
    </row>
    <row r="65" spans="2:12" ht="165.75" x14ac:dyDescent="0.25">
      <c r="B65" s="37">
        <v>4</v>
      </c>
      <c r="C65" s="32" t="s">
        <v>564</v>
      </c>
      <c r="D65" s="24" t="s">
        <v>67</v>
      </c>
      <c r="E65" s="24">
        <f>IF(D65="leicht",6,IF(D65="mittel",6,IF(D65="schwer",18,xxx)))</f>
        <v>18</v>
      </c>
      <c r="F65" s="24">
        <f>IF(E65=6,30,IF(E65=18,40,xxx))</f>
        <v>40</v>
      </c>
      <c r="G65" s="23" t="s">
        <v>1216</v>
      </c>
      <c r="H65" s="22" t="s">
        <v>1217</v>
      </c>
      <c r="I65" s="64" t="s">
        <v>1218</v>
      </c>
      <c r="J65" s="22"/>
      <c r="K65" s="21"/>
      <c r="L65" s="71"/>
    </row>
    <row r="66" spans="2:12" ht="38.25" x14ac:dyDescent="0.25">
      <c r="B66" s="37">
        <v>4</v>
      </c>
      <c r="C66" s="32" t="s">
        <v>564</v>
      </c>
      <c r="D66" s="24" t="s">
        <v>48</v>
      </c>
      <c r="E66" s="24">
        <f>IF(D66="leicht",6,IF(D66="mittel",6,IF(D66="schwer",18,xxx)))</f>
        <v>6</v>
      </c>
      <c r="F66" s="24">
        <f>IF(E66=6,30,IF(E66=18,40,xxx))</f>
        <v>30</v>
      </c>
      <c r="G66" s="23" t="s">
        <v>1219</v>
      </c>
      <c r="H66" s="22" t="s">
        <v>1220</v>
      </c>
      <c r="I66" s="22" t="s">
        <v>1221</v>
      </c>
      <c r="J66" s="22"/>
      <c r="K66" s="21"/>
      <c r="L66" s="71"/>
    </row>
    <row r="67" spans="2:12" ht="153" x14ac:dyDescent="0.25">
      <c r="B67" s="37">
        <v>4</v>
      </c>
      <c r="C67" s="32" t="s">
        <v>564</v>
      </c>
      <c r="D67" s="24" t="s">
        <v>67</v>
      </c>
      <c r="E67" s="24">
        <f>IF(D67="leicht",6,IF(D67="mittel",6,IF(D67="schwer",18,xxx)))</f>
        <v>18</v>
      </c>
      <c r="F67" s="24">
        <f>IF(E67=6,30,IF(E67=18,40,xxx))</f>
        <v>40</v>
      </c>
      <c r="G67" s="23" t="s">
        <v>1222</v>
      </c>
      <c r="H67" s="22" t="s">
        <v>1223</v>
      </c>
      <c r="I67" s="72" t="s">
        <v>1224</v>
      </c>
      <c r="J67" s="22"/>
      <c r="K67" s="21"/>
      <c r="L67" s="71"/>
    </row>
    <row r="68" spans="2:12" ht="165.75" x14ac:dyDescent="0.25">
      <c r="B68" s="37">
        <v>4</v>
      </c>
      <c r="C68" s="32" t="s">
        <v>564</v>
      </c>
      <c r="D68" s="24" t="s">
        <v>67</v>
      </c>
      <c r="E68" s="24">
        <f>IF(D68="leicht",6,IF(D68="mittel",6,IF(D68="schwer",18,xxx)))</f>
        <v>18</v>
      </c>
      <c r="F68" s="24">
        <f>IF(E68=6,30,IF(E68=18,40,xxx))</f>
        <v>40</v>
      </c>
      <c r="G68" s="23" t="s">
        <v>1225</v>
      </c>
      <c r="H68" s="22" t="s">
        <v>1226</v>
      </c>
      <c r="I68" s="64" t="s">
        <v>1227</v>
      </c>
      <c r="J68" s="22"/>
      <c r="K68" s="21"/>
      <c r="L68" s="71"/>
    </row>
    <row r="69" spans="2:12" ht="204" x14ac:dyDescent="0.25">
      <c r="B69" s="37">
        <v>4</v>
      </c>
      <c r="C69" s="32" t="s">
        <v>564</v>
      </c>
      <c r="D69" s="24" t="s">
        <v>67</v>
      </c>
      <c r="E69" s="24">
        <f>IF(D69="leicht",6,IF(D69="mittel",6,IF(D69="schwer",18,xxx)))</f>
        <v>18</v>
      </c>
      <c r="F69" s="24">
        <f>IF(E69=6,30,IF(E69=18,40,xxx))</f>
        <v>40</v>
      </c>
      <c r="G69" s="23" t="s">
        <v>1228</v>
      </c>
      <c r="H69" s="22" t="s">
        <v>1474</v>
      </c>
      <c r="I69" s="64" t="s">
        <v>1229</v>
      </c>
      <c r="J69" s="22"/>
      <c r="K69" s="21"/>
      <c r="L69" s="71"/>
    </row>
    <row r="70" spans="2:12" ht="38.25" x14ac:dyDescent="0.25">
      <c r="B70" s="37">
        <v>4</v>
      </c>
      <c r="C70" s="32" t="s">
        <v>564</v>
      </c>
      <c r="D70" s="24" t="s">
        <v>60</v>
      </c>
      <c r="E70" s="24">
        <f>IF(D70="leicht",6,IF(D70="mittel",6,IF(D70="schwer",18,xxx)))</f>
        <v>6</v>
      </c>
      <c r="F70" s="24">
        <f>IF(E70=6,30,IF(E70=18,40,xxx))</f>
        <v>30</v>
      </c>
      <c r="G70" s="23" t="s">
        <v>1230</v>
      </c>
      <c r="H70" s="22" t="s">
        <v>1513</v>
      </c>
      <c r="I70" s="72" t="s">
        <v>1231</v>
      </c>
      <c r="J70" s="22"/>
      <c r="K70" s="21"/>
      <c r="L70" s="71"/>
    </row>
    <row r="71" spans="2:12" ht="178.5" x14ac:dyDescent="0.25">
      <c r="B71" s="37">
        <v>4</v>
      </c>
      <c r="C71" s="32" t="s">
        <v>564</v>
      </c>
      <c r="D71" s="24" t="s">
        <v>67</v>
      </c>
      <c r="E71" s="24">
        <f>IF(D71="leicht",6,IF(D71="mittel",6,IF(D71="schwer",18,xxx)))</f>
        <v>18</v>
      </c>
      <c r="F71" s="24">
        <f>IF(E71=6,30,IF(E71=18,40,xxx))</f>
        <v>40</v>
      </c>
      <c r="G71" s="23" t="s">
        <v>1232</v>
      </c>
      <c r="H71" s="22" t="s">
        <v>1475</v>
      </c>
      <c r="I71" s="62" t="s">
        <v>1476</v>
      </c>
      <c r="J71" s="22"/>
      <c r="K71" s="21"/>
      <c r="L71" s="71"/>
    </row>
    <row r="72" spans="2:12" ht="204" x14ac:dyDescent="0.25">
      <c r="B72" s="37">
        <v>4</v>
      </c>
      <c r="C72" s="32" t="s">
        <v>627</v>
      </c>
      <c r="D72" s="24" t="s">
        <v>67</v>
      </c>
      <c r="E72" s="24">
        <f>IF(D72="leicht",6,IF(D72="mittel",6,IF(D72="schwer",18,xxx)))</f>
        <v>18</v>
      </c>
      <c r="F72" s="24">
        <f>IF(E72=6,30,IF(E72=18,40,xxx))</f>
        <v>40</v>
      </c>
      <c r="G72" s="23" t="s">
        <v>1233</v>
      </c>
      <c r="H72" s="22" t="s">
        <v>1234</v>
      </c>
      <c r="I72" s="62" t="s">
        <v>1235</v>
      </c>
      <c r="J72" s="22"/>
      <c r="K72" s="21"/>
      <c r="L72" s="71"/>
    </row>
    <row r="73" spans="2:12" ht="38.25" x14ac:dyDescent="0.25">
      <c r="B73" s="37">
        <v>4</v>
      </c>
      <c r="C73" s="32" t="s">
        <v>627</v>
      </c>
      <c r="D73" s="24" t="s">
        <v>60</v>
      </c>
      <c r="E73" s="24">
        <f>IF(D73="leicht",6,IF(D73="mittel",6,IF(D73="schwer",18,xxx)))</f>
        <v>6</v>
      </c>
      <c r="F73" s="24">
        <f>IF(E73=6,30,IF(E73=18,40,xxx))</f>
        <v>30</v>
      </c>
      <c r="G73" s="23" t="s">
        <v>1236</v>
      </c>
      <c r="H73" s="22" t="s">
        <v>1237</v>
      </c>
      <c r="I73" s="22" t="s">
        <v>1238</v>
      </c>
      <c r="J73" s="22"/>
      <c r="K73" s="21"/>
      <c r="L73" s="71"/>
    </row>
    <row r="74" spans="2:12" ht="229.5" x14ac:dyDescent="0.25">
      <c r="B74" s="37">
        <v>4</v>
      </c>
      <c r="C74" s="32" t="s">
        <v>627</v>
      </c>
      <c r="D74" s="24" t="s">
        <v>67</v>
      </c>
      <c r="E74" s="24">
        <f>IF(D74="leicht",6,IF(D74="mittel",6,IF(D74="schwer",18,xxx)))</f>
        <v>18</v>
      </c>
      <c r="F74" s="24">
        <f>IF(E74=6,30,IF(E74=18,40,xxx))</f>
        <v>40</v>
      </c>
      <c r="G74" s="23" t="s">
        <v>1239</v>
      </c>
      <c r="H74" s="22" t="s">
        <v>1240</v>
      </c>
      <c r="I74" s="64" t="s">
        <v>1241</v>
      </c>
      <c r="J74" s="67" t="s">
        <v>1091</v>
      </c>
      <c r="K74" s="66" t="s">
        <v>1410</v>
      </c>
      <c r="L74" s="69" t="s">
        <v>1242</v>
      </c>
    </row>
    <row r="75" spans="2:12" ht="51" x14ac:dyDescent="0.25">
      <c r="B75" s="37">
        <v>4</v>
      </c>
      <c r="C75" s="32" t="s">
        <v>661</v>
      </c>
      <c r="D75" s="24" t="s">
        <v>48</v>
      </c>
      <c r="E75" s="24">
        <f>IF(D75="leicht",6,IF(D75="mittel",6,IF(D75="schwer",18,xxx)))</f>
        <v>6</v>
      </c>
      <c r="F75" s="24">
        <f>IF(E75=6,30,IF(E75=18,40,xxx))</f>
        <v>30</v>
      </c>
      <c r="G75" s="23" t="s">
        <v>1243</v>
      </c>
      <c r="H75" s="22" t="s">
        <v>1244</v>
      </c>
      <c r="I75" s="22" t="s">
        <v>1477</v>
      </c>
      <c r="J75" s="22"/>
      <c r="K75" s="21"/>
      <c r="L75" s="71"/>
    </row>
    <row r="76" spans="2:12" x14ac:dyDescent="0.25">
      <c r="B76" s="37">
        <v>4</v>
      </c>
      <c r="C76" s="32" t="s">
        <v>661</v>
      </c>
      <c r="D76" s="24" t="s">
        <v>48</v>
      </c>
      <c r="E76" s="24">
        <f>IF(D76="leicht",6,IF(D76="mittel",6,IF(D76="schwer",18,xxx)))</f>
        <v>6</v>
      </c>
      <c r="F76" s="24">
        <f>IF(E76=6,30,IF(E76=18,40,xxx))</f>
        <v>30</v>
      </c>
      <c r="G76" s="23" t="s">
        <v>1245</v>
      </c>
      <c r="H76" s="22" t="s">
        <v>1246</v>
      </c>
      <c r="I76" s="62" t="s">
        <v>1247</v>
      </c>
      <c r="J76" s="22"/>
      <c r="K76" s="21"/>
      <c r="L76" s="71"/>
    </row>
    <row r="77" spans="2:12" ht="165.75" x14ac:dyDescent="0.25">
      <c r="B77" s="37">
        <v>4</v>
      </c>
      <c r="C77" s="32" t="s">
        <v>661</v>
      </c>
      <c r="D77" s="24" t="s">
        <v>60</v>
      </c>
      <c r="E77" s="24">
        <f>IF(D77="leicht",6,IF(D77="mittel",6,IF(D77="schwer",18,xxx)))</f>
        <v>6</v>
      </c>
      <c r="F77" s="24">
        <f>IF(E77=6,30,IF(E77=18,40,xxx))</f>
        <v>30</v>
      </c>
      <c r="G77" s="23" t="s">
        <v>1248</v>
      </c>
      <c r="H77" s="22" t="s">
        <v>1249</v>
      </c>
      <c r="I77" s="62" t="s">
        <v>1250</v>
      </c>
      <c r="J77" s="67" t="s">
        <v>92</v>
      </c>
      <c r="K77" s="66" t="s">
        <v>1251</v>
      </c>
      <c r="L77" s="69" t="s">
        <v>1252</v>
      </c>
    </row>
    <row r="78" spans="2:12" ht="102" x14ac:dyDescent="0.25">
      <c r="B78" s="37">
        <v>4</v>
      </c>
      <c r="C78" s="32" t="s">
        <v>661</v>
      </c>
      <c r="D78" s="24" t="s">
        <v>60</v>
      </c>
      <c r="E78" s="58">
        <f>IF(D78="leicht",6,IF(D78="mittel",6,IF(D78="schwer",18,xxx)))</f>
        <v>6</v>
      </c>
      <c r="F78" s="24">
        <f>IF(E78=6,30,IF(E78=18,40,xxx))</f>
        <v>30</v>
      </c>
      <c r="G78" s="23" t="s">
        <v>1253</v>
      </c>
      <c r="H78" s="22" t="s">
        <v>1254</v>
      </c>
      <c r="I78" s="64" t="s">
        <v>1255</v>
      </c>
      <c r="J78" s="22"/>
      <c r="K78" s="21"/>
      <c r="L78" s="71"/>
    </row>
    <row r="79" spans="2:12" ht="63.75" x14ac:dyDescent="0.25">
      <c r="B79" s="37">
        <v>4</v>
      </c>
      <c r="C79" s="32" t="s">
        <v>661</v>
      </c>
      <c r="D79" s="24" t="s">
        <v>48</v>
      </c>
      <c r="E79" s="24">
        <f>IF(D79="leicht",6,IF(D79="mittel",6,IF(D79="schwer",18,xxx)))</f>
        <v>6</v>
      </c>
      <c r="F79" s="24">
        <f>IF(E79=6,30,IF(E79=18,40,xxx))</f>
        <v>30</v>
      </c>
      <c r="G79" s="23" t="s">
        <v>1256</v>
      </c>
      <c r="H79" s="22" t="s">
        <v>1257</v>
      </c>
      <c r="I79" s="64" t="s">
        <v>1258</v>
      </c>
      <c r="J79" s="22"/>
      <c r="K79" s="21"/>
      <c r="L79" s="71"/>
    </row>
    <row r="80" spans="2:12" ht="204.75" customHeight="1" x14ac:dyDescent="0.25">
      <c r="B80" s="37">
        <v>4</v>
      </c>
      <c r="C80" s="32" t="s">
        <v>661</v>
      </c>
      <c r="D80" s="24" t="s">
        <v>67</v>
      </c>
      <c r="E80" s="24">
        <f>IF(D80="leicht",6,IF(D80="mittel",6,IF(D80="schwer",18,xxx)))</f>
        <v>18</v>
      </c>
      <c r="F80" s="24">
        <f>IF(E80=6,30,IF(E80=18,40,xxx))</f>
        <v>40</v>
      </c>
      <c r="G80" s="23" t="s">
        <v>1259</v>
      </c>
      <c r="H80" s="22" t="s">
        <v>1478</v>
      </c>
      <c r="I80" s="62" t="s">
        <v>1260</v>
      </c>
      <c r="J80" s="22"/>
      <c r="K80" s="21"/>
      <c r="L80" s="71"/>
    </row>
    <row r="81" spans="2:12" ht="191.25" x14ac:dyDescent="0.25">
      <c r="B81" s="37">
        <v>4</v>
      </c>
      <c r="C81" s="32" t="s">
        <v>661</v>
      </c>
      <c r="D81" s="24" t="s">
        <v>67</v>
      </c>
      <c r="E81" s="24">
        <f>IF(D81="leicht",6,IF(D81="mittel",6,IF(D81="schwer",18,xxx)))</f>
        <v>18</v>
      </c>
      <c r="F81" s="24">
        <f>IF(E81=6,30,IF(E81=18,40,xxx))</f>
        <v>40</v>
      </c>
      <c r="G81" s="23" t="s">
        <v>1261</v>
      </c>
      <c r="H81" s="22" t="s">
        <v>1262</v>
      </c>
      <c r="I81" s="64" t="s">
        <v>1263</v>
      </c>
      <c r="J81" s="22"/>
      <c r="K81" s="21"/>
      <c r="L81" s="71"/>
    </row>
    <row r="82" spans="2:12" ht="102" x14ac:dyDescent="0.25">
      <c r="B82" s="37">
        <v>5</v>
      </c>
      <c r="C82" s="32" t="s">
        <v>710</v>
      </c>
      <c r="D82" s="24" t="s">
        <v>60</v>
      </c>
      <c r="E82" s="24">
        <f>IF(D82="leicht",6,IF(D82="mittel",6,IF(D82="schwer",18,xxx)))</f>
        <v>6</v>
      </c>
      <c r="F82" s="24">
        <f>IF(E82=6,30,IF(E82=18,40,xxx))</f>
        <v>30</v>
      </c>
      <c r="G82" s="23" t="s">
        <v>1264</v>
      </c>
      <c r="H82" s="22" t="s">
        <v>1265</v>
      </c>
      <c r="I82" s="64" t="s">
        <v>1266</v>
      </c>
      <c r="J82" s="22"/>
      <c r="K82" s="21"/>
      <c r="L82" s="71"/>
    </row>
    <row r="83" spans="2:12" ht="191.25" x14ac:dyDescent="0.25">
      <c r="B83" s="37">
        <v>5</v>
      </c>
      <c r="C83" s="32" t="s">
        <v>710</v>
      </c>
      <c r="D83" s="24" t="s">
        <v>67</v>
      </c>
      <c r="E83" s="24">
        <f>IF(D83="leicht",6,IF(D83="mittel",6,IF(D83="schwer",18,xxx)))</f>
        <v>18</v>
      </c>
      <c r="F83" s="24">
        <f>IF(E83=6,30,IF(E83=18,40,xxx))</f>
        <v>40</v>
      </c>
      <c r="G83" s="23" t="s">
        <v>1267</v>
      </c>
      <c r="H83" s="22" t="s">
        <v>1268</v>
      </c>
      <c r="I83" s="62" t="s">
        <v>1269</v>
      </c>
      <c r="J83" s="22"/>
      <c r="K83" s="21"/>
      <c r="L83" s="71"/>
    </row>
    <row r="84" spans="2:12" ht="89.25" x14ac:dyDescent="0.25">
      <c r="B84" s="37">
        <v>5</v>
      </c>
      <c r="C84" s="32" t="s">
        <v>710</v>
      </c>
      <c r="D84" s="24" t="s">
        <v>60</v>
      </c>
      <c r="E84" s="24">
        <f>IF(D84="leicht",6,IF(D84="mittel",6,IF(D84="schwer",18,xxx)))</f>
        <v>6</v>
      </c>
      <c r="F84" s="24">
        <f>IF(E84=6,30,IF(E84=18,40,xxx))</f>
        <v>30</v>
      </c>
      <c r="G84" s="23" t="s">
        <v>1270</v>
      </c>
      <c r="H84" s="22" t="s">
        <v>1271</v>
      </c>
      <c r="I84" s="64" t="s">
        <v>1272</v>
      </c>
      <c r="J84" s="22"/>
      <c r="K84" s="21"/>
      <c r="L84" s="71"/>
    </row>
    <row r="85" spans="2:12" ht="127.5" x14ac:dyDescent="0.25">
      <c r="B85" s="37">
        <v>5</v>
      </c>
      <c r="C85" s="32" t="s">
        <v>710</v>
      </c>
      <c r="D85" s="24" t="s">
        <v>60</v>
      </c>
      <c r="E85" s="24">
        <f>IF(D85="leicht",6,IF(D85="mittel",6,IF(D85="schwer",18,xxx)))</f>
        <v>6</v>
      </c>
      <c r="F85" s="24">
        <f>IF(E85=6,30,IF(E85=18,40,xxx))</f>
        <v>30</v>
      </c>
      <c r="G85" s="23" t="s">
        <v>1273</v>
      </c>
      <c r="H85" s="22" t="s">
        <v>1497</v>
      </c>
      <c r="I85" s="22" t="s">
        <v>1274</v>
      </c>
      <c r="J85" s="22"/>
      <c r="K85" s="21"/>
      <c r="L85" s="71"/>
    </row>
    <row r="86" spans="2:12" ht="204" x14ac:dyDescent="0.25">
      <c r="B86" s="37">
        <v>5</v>
      </c>
      <c r="C86" s="32" t="s">
        <v>710</v>
      </c>
      <c r="D86" s="24" t="s">
        <v>67</v>
      </c>
      <c r="E86" s="24">
        <f>IF(D86="leicht",6,IF(D86="mittel",6,IF(D86="schwer",18,xxx)))</f>
        <v>18</v>
      </c>
      <c r="F86" s="24">
        <f>IF(E86=6,30,IF(E86=18,40,xxx))</f>
        <v>40</v>
      </c>
      <c r="G86" s="23" t="s">
        <v>1275</v>
      </c>
      <c r="H86" s="22" t="s">
        <v>1479</v>
      </c>
      <c r="I86" s="62" t="s">
        <v>1276</v>
      </c>
      <c r="J86" s="67" t="s">
        <v>92</v>
      </c>
      <c r="K86" s="21" t="s">
        <v>1498</v>
      </c>
      <c r="L86" s="69" t="s">
        <v>1277</v>
      </c>
    </row>
    <row r="87" spans="2:12" ht="153" x14ac:dyDescent="0.25">
      <c r="B87" s="37">
        <v>5</v>
      </c>
      <c r="C87" s="32" t="s">
        <v>710</v>
      </c>
      <c r="D87" s="24" t="s">
        <v>67</v>
      </c>
      <c r="E87" s="24">
        <f>IF(D87="leicht",6,IF(D87="mittel",6,IF(D87="schwer",18,xxx)))</f>
        <v>18</v>
      </c>
      <c r="F87" s="24">
        <f>IF(E87=6,30,IF(E87=18,40,xxx))</f>
        <v>40</v>
      </c>
      <c r="G87" s="23" t="s">
        <v>1278</v>
      </c>
      <c r="H87" s="22" t="s">
        <v>1279</v>
      </c>
      <c r="I87" s="22" t="s">
        <v>1280</v>
      </c>
      <c r="J87" s="22"/>
      <c r="K87" s="21"/>
      <c r="L87" s="71"/>
    </row>
    <row r="88" spans="2:12" ht="51" x14ac:dyDescent="0.25">
      <c r="B88" s="37">
        <v>5</v>
      </c>
      <c r="C88" s="32" t="s">
        <v>710</v>
      </c>
      <c r="D88" s="24" t="s">
        <v>48</v>
      </c>
      <c r="E88" s="24">
        <f>IF(D88="leicht",6,IF(D88="mittel",6,IF(D88="schwer",18,xxx)))</f>
        <v>6</v>
      </c>
      <c r="F88" s="24">
        <f>IF(E88=6,30,IF(E88=18,40,xxx))</f>
        <v>30</v>
      </c>
      <c r="G88" s="23" t="s">
        <v>1281</v>
      </c>
      <c r="H88" s="22" t="s">
        <v>1282</v>
      </c>
      <c r="I88" s="72" t="s">
        <v>1283</v>
      </c>
      <c r="J88" s="22"/>
      <c r="K88" s="21"/>
      <c r="L88" s="71"/>
    </row>
    <row r="89" spans="2:12" ht="306" x14ac:dyDescent="0.25">
      <c r="B89" s="37">
        <v>5</v>
      </c>
      <c r="C89" s="32" t="s">
        <v>710</v>
      </c>
      <c r="D89" s="24" t="s">
        <v>67</v>
      </c>
      <c r="E89" s="24">
        <f>IF(D89="leicht",6,IF(D89="mittel",6,IF(D89="schwer",18,xxx)))</f>
        <v>18</v>
      </c>
      <c r="F89" s="24">
        <f>IF(E89=6,30,IF(E89=18,40,xxx))</f>
        <v>40</v>
      </c>
      <c r="G89" s="23" t="s">
        <v>1284</v>
      </c>
      <c r="H89" s="22" t="s">
        <v>1285</v>
      </c>
      <c r="I89" s="62" t="s">
        <v>1286</v>
      </c>
      <c r="J89" s="22"/>
      <c r="K89" s="21"/>
      <c r="L89" s="71"/>
    </row>
    <row r="90" spans="2:12" ht="51" x14ac:dyDescent="0.25">
      <c r="B90" s="37">
        <v>5</v>
      </c>
      <c r="C90" s="32" t="s">
        <v>710</v>
      </c>
      <c r="D90" s="24" t="s">
        <v>48</v>
      </c>
      <c r="E90" s="24">
        <f>IF(D90="leicht",6,IF(D90="mittel",6,IF(D90="schwer",18,xxx)))</f>
        <v>6</v>
      </c>
      <c r="F90" s="24">
        <f>IF(E90=6,30,IF(E90=18,40,xxx))</f>
        <v>30</v>
      </c>
      <c r="G90" s="23" t="s">
        <v>1287</v>
      </c>
      <c r="H90" s="22" t="s">
        <v>1288</v>
      </c>
      <c r="I90" s="62" t="s">
        <v>1289</v>
      </c>
      <c r="J90" s="22"/>
      <c r="K90" s="21"/>
      <c r="L90" s="71"/>
    </row>
    <row r="91" spans="2:12" ht="216.75" x14ac:dyDescent="0.25">
      <c r="B91" s="37">
        <v>5</v>
      </c>
      <c r="C91" s="32" t="s">
        <v>710</v>
      </c>
      <c r="D91" s="24" t="s">
        <v>67</v>
      </c>
      <c r="E91" s="24">
        <f>IF(D91="leicht",6,IF(D91="mittel",6,IF(D91="schwer",18,xxx)))</f>
        <v>18</v>
      </c>
      <c r="F91" s="24">
        <f>IF(E91=6,30,IF(E91=18,40,xxx))</f>
        <v>40</v>
      </c>
      <c r="G91" s="23" t="s">
        <v>1290</v>
      </c>
      <c r="H91" s="61" t="s">
        <v>1291</v>
      </c>
      <c r="I91" s="64" t="s">
        <v>1292</v>
      </c>
      <c r="J91" s="22"/>
      <c r="K91" s="21"/>
      <c r="L91" s="71"/>
    </row>
    <row r="92" spans="2:12" ht="63.75" x14ac:dyDescent="0.25">
      <c r="B92" s="37">
        <v>5</v>
      </c>
      <c r="C92" s="32" t="s">
        <v>757</v>
      </c>
      <c r="D92" s="24" t="s">
        <v>48</v>
      </c>
      <c r="E92" s="24">
        <f>IF(D92="leicht",6,IF(D92="mittel",6,IF(D92="schwer",18,xxx)))</f>
        <v>6</v>
      </c>
      <c r="F92" s="24">
        <f>IF(E92=6,30,IF(E92=18,40,xxx))</f>
        <v>30</v>
      </c>
      <c r="G92" s="23" t="s">
        <v>1293</v>
      </c>
      <c r="H92" s="22" t="s">
        <v>1294</v>
      </c>
      <c r="I92" s="22" t="s">
        <v>1295</v>
      </c>
      <c r="J92" s="22"/>
      <c r="K92" s="21"/>
      <c r="L92" s="71"/>
    </row>
    <row r="93" spans="2:12" ht="178.5" x14ac:dyDescent="0.25">
      <c r="B93" s="37">
        <v>5</v>
      </c>
      <c r="C93" s="32" t="s">
        <v>757</v>
      </c>
      <c r="D93" s="24" t="s">
        <v>67</v>
      </c>
      <c r="E93" s="24">
        <f>IF(D93="leicht",6,IF(D93="mittel",6,IF(D93="schwer",18,xxx)))</f>
        <v>18</v>
      </c>
      <c r="F93" s="24">
        <f>IF(E93=6,30,IF(E93=18,40,xxx))</f>
        <v>40</v>
      </c>
      <c r="G93" s="23" t="s">
        <v>1296</v>
      </c>
      <c r="H93" s="22" t="s">
        <v>1480</v>
      </c>
      <c r="I93" s="72" t="s">
        <v>1297</v>
      </c>
      <c r="J93" s="22"/>
      <c r="K93" s="21"/>
      <c r="L93" s="71"/>
    </row>
    <row r="94" spans="2:12" ht="192" customHeight="1" x14ac:dyDescent="0.25">
      <c r="B94" s="37">
        <v>5</v>
      </c>
      <c r="C94" s="32" t="s">
        <v>757</v>
      </c>
      <c r="D94" s="24" t="s">
        <v>67</v>
      </c>
      <c r="E94" s="24">
        <f>IF(D94="leicht",6,IF(D94="mittel",6,IF(D94="schwer",18,xxx)))</f>
        <v>18</v>
      </c>
      <c r="F94" s="24">
        <f>IF(E94=6,30,IF(E94=18,40,xxx))</f>
        <v>40</v>
      </c>
      <c r="G94" s="23" t="s">
        <v>1298</v>
      </c>
      <c r="H94" s="22" t="s">
        <v>1299</v>
      </c>
      <c r="I94" s="72" t="s">
        <v>1300</v>
      </c>
      <c r="J94" s="22"/>
      <c r="K94" s="21"/>
      <c r="L94" s="71"/>
    </row>
    <row r="95" spans="2:12" ht="76.5" x14ac:dyDescent="0.25">
      <c r="B95" s="37">
        <v>5</v>
      </c>
      <c r="C95" s="32" t="s">
        <v>791</v>
      </c>
      <c r="D95" s="24" t="s">
        <v>60</v>
      </c>
      <c r="E95" s="24">
        <f>IF(D95="leicht",6,IF(D95="mittel",6,IF(D95="schwer",18,xxx)))</f>
        <v>6</v>
      </c>
      <c r="F95" s="24">
        <f>IF(E95=6,30,IF(E95=18,40,xxx))</f>
        <v>30</v>
      </c>
      <c r="G95" s="23" t="s">
        <v>1301</v>
      </c>
      <c r="H95" s="22" t="s">
        <v>1302</v>
      </c>
      <c r="I95" s="62" t="s">
        <v>1303</v>
      </c>
      <c r="J95" s="22"/>
      <c r="K95" s="21"/>
      <c r="L95" s="71"/>
    </row>
    <row r="96" spans="2:12" ht="38.25" x14ac:dyDescent="0.25">
      <c r="B96" s="37">
        <v>5</v>
      </c>
      <c r="C96" s="32" t="s">
        <v>791</v>
      </c>
      <c r="D96" s="24" t="s">
        <v>48</v>
      </c>
      <c r="E96" s="24">
        <f>IF(D96="leicht",6,IF(D96="mittel",6,IF(D96="schwer",18,xxx)))</f>
        <v>6</v>
      </c>
      <c r="F96" s="24">
        <f>IF(E96=6,30,IF(E96=18,40,xxx))</f>
        <v>30</v>
      </c>
      <c r="G96" s="23" t="s">
        <v>1304</v>
      </c>
      <c r="H96" s="22" t="s">
        <v>1305</v>
      </c>
      <c r="I96" s="22" t="s">
        <v>1306</v>
      </c>
      <c r="J96" s="22"/>
      <c r="K96" s="21"/>
      <c r="L96" s="71"/>
    </row>
    <row r="97" spans="2:12" ht="102" x14ac:dyDescent="0.25">
      <c r="B97" s="37">
        <v>5</v>
      </c>
      <c r="C97" s="32" t="s">
        <v>791</v>
      </c>
      <c r="D97" s="24" t="s">
        <v>48</v>
      </c>
      <c r="E97" s="24">
        <f>IF(D97="leicht",6,IF(D97="mittel",6,IF(D97="schwer",18,xxx)))</f>
        <v>6</v>
      </c>
      <c r="F97" s="24">
        <f>IF(E97=6,30,IF(E97=18,40,xxx))</f>
        <v>30</v>
      </c>
      <c r="G97" s="23" t="s">
        <v>1307</v>
      </c>
      <c r="H97" s="22" t="s">
        <v>1308</v>
      </c>
      <c r="I97" s="22" t="s">
        <v>1309</v>
      </c>
      <c r="J97" s="22"/>
      <c r="K97" s="21"/>
      <c r="L97" s="71"/>
    </row>
    <row r="98" spans="2:12" ht="165.75" x14ac:dyDescent="0.25">
      <c r="B98" s="37">
        <v>5</v>
      </c>
      <c r="C98" s="32" t="s">
        <v>809</v>
      </c>
      <c r="D98" s="24" t="s">
        <v>67</v>
      </c>
      <c r="E98" s="24">
        <f>IF(D98="leicht",6,IF(D98="mittel",6,IF(D98="schwer",18,xxx)))</f>
        <v>18</v>
      </c>
      <c r="F98" s="24">
        <f>IF(E98=6,30,IF(E98=18,40,xxx))</f>
        <v>40</v>
      </c>
      <c r="G98" s="23" t="s">
        <v>1310</v>
      </c>
      <c r="H98" s="22" t="s">
        <v>1311</v>
      </c>
      <c r="I98" s="62" t="s">
        <v>1312</v>
      </c>
      <c r="J98" s="22"/>
      <c r="K98" s="21"/>
      <c r="L98" s="71"/>
    </row>
    <row r="99" spans="2:12" ht="267.75" x14ac:dyDescent="0.25">
      <c r="B99" s="37">
        <v>5</v>
      </c>
      <c r="C99" s="32" t="s">
        <v>809</v>
      </c>
      <c r="D99" s="24" t="s">
        <v>67</v>
      </c>
      <c r="E99" s="24">
        <f>IF(D99="leicht",6,IF(D99="mittel",6,IF(D99="schwer",18,xxx)))</f>
        <v>18</v>
      </c>
      <c r="F99" s="24">
        <f>IF(E99=6,30,IF(E99=18,40,xxx))</f>
        <v>40</v>
      </c>
      <c r="G99" s="23" t="s">
        <v>1313</v>
      </c>
      <c r="H99" s="22" t="s">
        <v>1314</v>
      </c>
      <c r="I99" s="72" t="s">
        <v>1414</v>
      </c>
      <c r="J99" s="22"/>
      <c r="K99" s="21"/>
      <c r="L99" s="71"/>
    </row>
    <row r="100" spans="2:12" ht="140.25" x14ac:dyDescent="0.25">
      <c r="B100" s="37">
        <v>5</v>
      </c>
      <c r="C100" s="32" t="s">
        <v>840</v>
      </c>
      <c r="D100" s="24" t="s">
        <v>67</v>
      </c>
      <c r="E100" s="24">
        <f>IF(D100="leicht",6,IF(D100="mittel",6,IF(D100="schwer",18,xxx)))</f>
        <v>18</v>
      </c>
      <c r="F100" s="24">
        <f>IF(E100=6,30,IF(E100=18,40,xxx))</f>
        <v>40</v>
      </c>
      <c r="G100" s="23" t="s">
        <v>1315</v>
      </c>
      <c r="H100" s="22" t="s">
        <v>1316</v>
      </c>
      <c r="I100" s="62" t="s">
        <v>1508</v>
      </c>
      <c r="J100" s="22"/>
      <c r="K100" s="21"/>
      <c r="L100" s="71"/>
    </row>
    <row r="101" spans="2:12" ht="114.75" x14ac:dyDescent="0.25">
      <c r="B101" s="37">
        <v>5</v>
      </c>
      <c r="C101" s="32" t="s">
        <v>840</v>
      </c>
      <c r="D101" s="24" t="s">
        <v>60</v>
      </c>
      <c r="E101" s="24">
        <f>IF(D101="leicht",6,IF(D101="mittel",6,IF(D101="schwer",18,xxx)))</f>
        <v>6</v>
      </c>
      <c r="F101" s="24">
        <f>IF(E101=6,30,IF(E101=18,40,xxx))</f>
        <v>30</v>
      </c>
      <c r="G101" s="23" t="s">
        <v>1317</v>
      </c>
      <c r="H101" s="65" t="s">
        <v>1318</v>
      </c>
      <c r="I101" s="64" t="s">
        <v>1319</v>
      </c>
      <c r="J101" s="22"/>
      <c r="K101" s="21"/>
      <c r="L101" s="71"/>
    </row>
    <row r="102" spans="2:12" s="75" customFormat="1" ht="63.75" x14ac:dyDescent="0.25">
      <c r="B102" s="56">
        <v>6</v>
      </c>
      <c r="C102" s="57" t="s">
        <v>870</v>
      </c>
      <c r="D102" s="58" t="s">
        <v>60</v>
      </c>
      <c r="E102" s="58">
        <f>IF(D102="leicht",6,IF(D102="mittel",6,IF(D102="schwer",18,xxx)))</f>
        <v>6</v>
      </c>
      <c r="F102" s="58">
        <f>IF(E102=6,30,IF(E102=18,40,xxx))</f>
        <v>30</v>
      </c>
      <c r="G102" s="59" t="s">
        <v>1320</v>
      </c>
      <c r="H102" s="61" t="s">
        <v>1321</v>
      </c>
      <c r="I102" s="74" t="s">
        <v>1322</v>
      </c>
      <c r="J102" s="61"/>
      <c r="K102" s="71"/>
      <c r="L102" s="71"/>
    </row>
    <row r="103" spans="2:12" ht="89.25" x14ac:dyDescent="0.25">
      <c r="B103" s="37">
        <v>6</v>
      </c>
      <c r="C103" s="32" t="s">
        <v>870</v>
      </c>
      <c r="D103" s="24" t="s">
        <v>48</v>
      </c>
      <c r="E103" s="24">
        <f>IF(D103="leicht",6,IF(D103="mittel",6,IF(D103="schwer",18,xxx)))</f>
        <v>6</v>
      </c>
      <c r="F103" s="24">
        <f>IF(E103=6,30,IF(E103=18,40,xxx))</f>
        <v>30</v>
      </c>
      <c r="G103" s="23" t="s">
        <v>1323</v>
      </c>
      <c r="H103" s="22" t="s">
        <v>1324</v>
      </c>
      <c r="I103" s="72" t="s">
        <v>1325</v>
      </c>
      <c r="J103" s="22"/>
      <c r="K103" s="21"/>
      <c r="L103" s="71"/>
    </row>
    <row r="104" spans="2:12" ht="140.25" x14ac:dyDescent="0.25">
      <c r="B104" s="37">
        <v>6</v>
      </c>
      <c r="C104" s="32" t="s">
        <v>870</v>
      </c>
      <c r="D104" s="24" t="s">
        <v>67</v>
      </c>
      <c r="E104" s="58">
        <f>IF(D104="leicht",6,IF(D104="mittel",6,IF(D104="schwer",18,xxx)))</f>
        <v>18</v>
      </c>
      <c r="F104" s="24">
        <f>IF(E104=6,30,IF(E104=18,40,xxx))</f>
        <v>40</v>
      </c>
      <c r="G104" s="23" t="s">
        <v>1326</v>
      </c>
      <c r="H104" s="22" t="s">
        <v>1327</v>
      </c>
      <c r="I104" s="72" t="s">
        <v>1328</v>
      </c>
      <c r="J104" s="22"/>
      <c r="K104" s="21"/>
      <c r="L104" s="71"/>
    </row>
    <row r="105" spans="2:12" ht="191.25" x14ac:dyDescent="0.25">
      <c r="B105" s="37">
        <v>6</v>
      </c>
      <c r="C105" s="32" t="s">
        <v>870</v>
      </c>
      <c r="D105" s="24" t="s">
        <v>67</v>
      </c>
      <c r="E105" s="24">
        <f>IF(D105="leicht",6,IF(D105="mittel",6,IF(D105="schwer",18,xxx)))</f>
        <v>18</v>
      </c>
      <c r="F105" s="24">
        <f>IF(E105=6,30,IF(E105=18,40,xxx))</f>
        <v>40</v>
      </c>
      <c r="G105" s="23" t="s">
        <v>1329</v>
      </c>
      <c r="H105" s="22" t="s">
        <v>1330</v>
      </c>
      <c r="I105" s="72" t="s">
        <v>1331</v>
      </c>
      <c r="J105" s="22"/>
      <c r="K105" s="21"/>
      <c r="L105" s="71"/>
    </row>
    <row r="106" spans="2:12" ht="51" x14ac:dyDescent="0.25">
      <c r="B106" s="37">
        <v>6</v>
      </c>
      <c r="C106" s="32" t="s">
        <v>870</v>
      </c>
      <c r="D106" s="24" t="s">
        <v>48</v>
      </c>
      <c r="E106" s="24">
        <f>IF(D106="leicht",6,IF(D106="mittel",6,IF(D106="schwer",18,xxx)))</f>
        <v>6</v>
      </c>
      <c r="F106" s="24">
        <f>IF(E106=6,30,IF(E106=18,40,xxx))</f>
        <v>30</v>
      </c>
      <c r="G106" s="23" t="s">
        <v>1332</v>
      </c>
      <c r="H106" s="22" t="s">
        <v>1481</v>
      </c>
      <c r="I106" s="76" t="s">
        <v>1333</v>
      </c>
      <c r="J106" s="22"/>
      <c r="K106" s="21"/>
      <c r="L106" s="71"/>
    </row>
    <row r="107" spans="2:12" ht="38.25" x14ac:dyDescent="0.25">
      <c r="B107" s="37">
        <v>6</v>
      </c>
      <c r="C107" s="32" t="s">
        <v>870</v>
      </c>
      <c r="D107" s="24" t="s">
        <v>48</v>
      </c>
      <c r="E107" s="24">
        <f>IF(D107="leicht",6,IF(D107="mittel",6,IF(D107="schwer",18,xxx)))</f>
        <v>6</v>
      </c>
      <c r="F107" s="24">
        <f>IF(E107=6,30,IF(E107=18,40,xxx))</f>
        <v>30</v>
      </c>
      <c r="G107" s="23" t="s">
        <v>1334</v>
      </c>
      <c r="H107" s="22" t="s">
        <v>1335</v>
      </c>
      <c r="I107" s="62" t="s">
        <v>1336</v>
      </c>
      <c r="J107" s="22"/>
      <c r="K107" s="21"/>
      <c r="L107" s="71"/>
    </row>
    <row r="108" spans="2:12" ht="153" customHeight="1" x14ac:dyDescent="0.25">
      <c r="B108" s="37">
        <v>6</v>
      </c>
      <c r="C108" s="32" t="s">
        <v>870</v>
      </c>
      <c r="D108" s="24" t="s">
        <v>67</v>
      </c>
      <c r="E108" s="24">
        <f>IF(D108="leicht",6,IF(D108="mittel",6,IF(D108="schwer",18,xxx)))</f>
        <v>18</v>
      </c>
      <c r="F108" s="24">
        <f>IF(E108=6,30,IF(E108=18,40,xxx))</f>
        <v>40</v>
      </c>
      <c r="G108" s="23" t="s">
        <v>1337</v>
      </c>
      <c r="H108" s="22" t="s">
        <v>1338</v>
      </c>
      <c r="I108" s="62" t="s">
        <v>1339</v>
      </c>
      <c r="J108" s="22"/>
      <c r="K108" s="21"/>
      <c r="L108" s="71"/>
    </row>
    <row r="109" spans="2:12" ht="102" x14ac:dyDescent="0.25">
      <c r="B109" s="37">
        <v>6</v>
      </c>
      <c r="C109" s="32" t="s">
        <v>870</v>
      </c>
      <c r="D109" s="24" t="s">
        <v>67</v>
      </c>
      <c r="E109" s="24">
        <f>IF(D109="leicht",6,IF(D109="mittel",6,IF(D109="schwer",18,xxx)))</f>
        <v>18</v>
      </c>
      <c r="F109" s="24">
        <f>IF(E109=6,30,IF(E109=18,40,xxx))</f>
        <v>40</v>
      </c>
      <c r="G109" s="23" t="s">
        <v>1340</v>
      </c>
      <c r="H109" s="22" t="s">
        <v>1341</v>
      </c>
      <c r="I109" s="72" t="s">
        <v>1342</v>
      </c>
      <c r="J109" s="22"/>
      <c r="K109" s="63"/>
      <c r="L109" s="71"/>
    </row>
    <row r="110" spans="2:12" ht="76.5" x14ac:dyDescent="0.25">
      <c r="B110" s="37">
        <v>6</v>
      </c>
      <c r="C110" s="32" t="s">
        <v>870</v>
      </c>
      <c r="D110" s="24" t="s">
        <v>60</v>
      </c>
      <c r="E110" s="24">
        <f>IF(D110="leicht",6,IF(D110="mittel",6,IF(D110="schwer",18,xxx)))</f>
        <v>6</v>
      </c>
      <c r="F110" s="24">
        <f>IF(E110=6,30,IF(E110=18,40,xxx))</f>
        <v>30</v>
      </c>
      <c r="G110" s="23" t="s">
        <v>1343</v>
      </c>
      <c r="H110" s="22" t="s">
        <v>1344</v>
      </c>
      <c r="I110" s="22" t="s">
        <v>1345</v>
      </c>
      <c r="J110" s="22"/>
      <c r="K110" s="21"/>
      <c r="L110" s="71"/>
    </row>
    <row r="111" spans="2:12" ht="178.5" x14ac:dyDescent="0.25">
      <c r="B111" s="37">
        <v>6</v>
      </c>
      <c r="C111" s="32" t="s">
        <v>870</v>
      </c>
      <c r="D111" s="24" t="s">
        <v>67</v>
      </c>
      <c r="E111" s="24">
        <f>IF(D111="leicht",6,IF(D111="mittel",6,IF(D111="schwer",18,xxx)))</f>
        <v>18</v>
      </c>
      <c r="F111" s="24">
        <f>IF(E111=6,30,IF(E111=18,40,xxx))</f>
        <v>40</v>
      </c>
      <c r="G111" s="23" t="s">
        <v>1346</v>
      </c>
      <c r="H111" s="22" t="s">
        <v>1482</v>
      </c>
      <c r="I111" s="64" t="s">
        <v>1347</v>
      </c>
      <c r="J111" s="22"/>
      <c r="K111" s="21"/>
      <c r="L111" s="71"/>
    </row>
    <row r="112" spans="2:12" ht="38.25" x14ac:dyDescent="0.25">
      <c r="B112" s="37">
        <v>6</v>
      </c>
      <c r="C112" s="32" t="s">
        <v>870</v>
      </c>
      <c r="D112" s="24" t="s">
        <v>60</v>
      </c>
      <c r="E112" s="24">
        <f>IF(D112="leicht",6,IF(D112="mittel",6,IF(D112="schwer",18,xxx)))</f>
        <v>6</v>
      </c>
      <c r="F112" s="24">
        <f>IF(E112=6,30,IF(E112=18,40,xxx))</f>
        <v>30</v>
      </c>
      <c r="G112" s="23" t="s">
        <v>1348</v>
      </c>
      <c r="H112" s="22" t="s">
        <v>1349</v>
      </c>
      <c r="I112" s="62" t="s">
        <v>1350</v>
      </c>
      <c r="J112" s="22"/>
      <c r="K112" s="21"/>
      <c r="L112" s="71"/>
    </row>
    <row r="113" spans="2:12" ht="38.25" x14ac:dyDescent="0.25">
      <c r="B113" s="37">
        <v>6</v>
      </c>
      <c r="C113" s="32" t="s">
        <v>870</v>
      </c>
      <c r="D113" s="24" t="s">
        <v>60</v>
      </c>
      <c r="E113" s="24">
        <f>IF(D113="leicht",6,IF(D113="mittel",6,IF(D113="schwer",18,xxx)))</f>
        <v>6</v>
      </c>
      <c r="F113" s="24">
        <f>IF(E113=6,30,IF(E113=18,40,xxx))</f>
        <v>30</v>
      </c>
      <c r="G113" s="23" t="s">
        <v>1351</v>
      </c>
      <c r="H113" s="22" t="s">
        <v>1352</v>
      </c>
      <c r="I113" s="22" t="s">
        <v>1353</v>
      </c>
      <c r="J113" s="22"/>
      <c r="K113" s="21"/>
      <c r="L113" s="71"/>
    </row>
    <row r="114" spans="2:12" ht="63.75" x14ac:dyDescent="0.25">
      <c r="B114" s="37">
        <v>6</v>
      </c>
      <c r="C114" s="32" t="s">
        <v>979</v>
      </c>
      <c r="D114" s="24" t="s">
        <v>60</v>
      </c>
      <c r="E114" s="24">
        <f>IF(D114="leicht",6,IF(D114="mittel",6,IF(D114="schwer",18,xxx)))</f>
        <v>6</v>
      </c>
      <c r="F114" s="24">
        <f>IF(E114=6,30,IF(E114=18,40,xxx))</f>
        <v>30</v>
      </c>
      <c r="G114" s="23" t="s">
        <v>1354</v>
      </c>
      <c r="H114" s="22" t="s">
        <v>1355</v>
      </c>
      <c r="I114" s="62" t="s">
        <v>1356</v>
      </c>
      <c r="J114" s="22"/>
      <c r="K114" s="21"/>
      <c r="L114" s="71"/>
    </row>
    <row r="115" spans="2:12" ht="38.25" x14ac:dyDescent="0.25">
      <c r="B115" s="37">
        <v>6</v>
      </c>
      <c r="C115" s="32" t="s">
        <v>979</v>
      </c>
      <c r="D115" s="24" t="s">
        <v>48</v>
      </c>
      <c r="E115" s="24">
        <f>IF(D115="leicht",6,IF(D115="mittel",6,IF(D115="schwer",18,xxx)))</f>
        <v>6</v>
      </c>
      <c r="F115" s="24">
        <f>IF(E115=6,30,IF(E115=18,40,xxx))</f>
        <v>30</v>
      </c>
      <c r="G115" s="23" t="s">
        <v>1357</v>
      </c>
      <c r="H115" s="22" t="s">
        <v>1358</v>
      </c>
      <c r="I115" s="22" t="s">
        <v>1359</v>
      </c>
      <c r="J115" s="22"/>
      <c r="K115" s="21"/>
      <c r="L115" s="71"/>
    </row>
    <row r="116" spans="2:12" ht="51" x14ac:dyDescent="0.25">
      <c r="B116" s="37">
        <v>6</v>
      </c>
      <c r="C116" s="32" t="s">
        <v>979</v>
      </c>
      <c r="D116" s="24" t="s">
        <v>48</v>
      </c>
      <c r="E116" s="24">
        <f>IF(D116="leicht",6,IF(D116="mittel",6,IF(D116="schwer",18,xxx)))</f>
        <v>6</v>
      </c>
      <c r="F116" s="24">
        <f>IF(E116=6,30,IF(E116=18,40,xxx))</f>
        <v>30</v>
      </c>
      <c r="G116" s="23" t="s">
        <v>1360</v>
      </c>
      <c r="H116" s="22" t="s">
        <v>1361</v>
      </c>
      <c r="I116" s="22" t="s">
        <v>1362</v>
      </c>
      <c r="J116" s="22"/>
      <c r="K116" s="21"/>
      <c r="L116" s="71"/>
    </row>
    <row r="117" spans="2:12" ht="204" x14ac:dyDescent="0.25">
      <c r="B117" s="37">
        <v>6</v>
      </c>
      <c r="C117" s="32" t="s">
        <v>979</v>
      </c>
      <c r="D117" s="24" t="s">
        <v>67</v>
      </c>
      <c r="E117" s="58">
        <f>IF(D117="leicht",6,IF(D117="mittel",6,IF(D117="schwer",18,xxx)))</f>
        <v>18</v>
      </c>
      <c r="F117" s="24">
        <f>IF(E117=6,30,IF(E117=18,40,xxx))</f>
        <v>40</v>
      </c>
      <c r="G117" s="23" t="s">
        <v>1363</v>
      </c>
      <c r="H117" s="22" t="s">
        <v>1364</v>
      </c>
      <c r="I117" s="62" t="s">
        <v>1365</v>
      </c>
      <c r="J117" s="22"/>
      <c r="K117" s="71"/>
      <c r="L117" s="71"/>
    </row>
    <row r="118" spans="2:12" ht="127.5" x14ac:dyDescent="0.25">
      <c r="B118" s="37">
        <v>6</v>
      </c>
      <c r="C118" s="32" t="s">
        <v>979</v>
      </c>
      <c r="D118" s="24" t="s">
        <v>67</v>
      </c>
      <c r="E118" s="24">
        <f>IF(D118="leicht",6,IF(D118="mittel",6,IF(D118="schwer",18,xxx)))</f>
        <v>18</v>
      </c>
      <c r="F118" s="24">
        <f>IF(E118=6,30,IF(E118=18,40,xxx))</f>
        <v>40</v>
      </c>
      <c r="G118" s="23" t="s">
        <v>1366</v>
      </c>
      <c r="H118" s="67" t="s">
        <v>1367</v>
      </c>
      <c r="I118" s="72" t="s">
        <v>1368</v>
      </c>
      <c r="J118" s="22"/>
      <c r="K118" s="21"/>
      <c r="L118" s="71"/>
    </row>
    <row r="119" spans="2:12" ht="102" x14ac:dyDescent="0.25">
      <c r="B119" s="37">
        <v>6</v>
      </c>
      <c r="C119" s="32" t="s">
        <v>979</v>
      </c>
      <c r="D119" s="24" t="s">
        <v>67</v>
      </c>
      <c r="E119" s="24">
        <f>IF(D119="leicht",6,IF(D119="mittel",6,IF(D119="schwer",18,xxx)))</f>
        <v>18</v>
      </c>
      <c r="F119" s="24">
        <f>IF(E119=6,30,IF(E119=18,40,xxx))</f>
        <v>40</v>
      </c>
      <c r="G119" s="23" t="s">
        <v>1369</v>
      </c>
      <c r="H119" s="22" t="s">
        <v>1370</v>
      </c>
      <c r="I119" s="62" t="s">
        <v>1483</v>
      </c>
      <c r="J119" s="22"/>
      <c r="K119" s="21"/>
      <c r="L119" s="71"/>
    </row>
    <row r="120" spans="2:12" ht="153" x14ac:dyDescent="0.25">
      <c r="B120" s="37">
        <v>6</v>
      </c>
      <c r="C120" s="32" t="s">
        <v>979</v>
      </c>
      <c r="D120" s="24" t="s">
        <v>67</v>
      </c>
      <c r="E120" s="24">
        <f>IF(D120="leicht",6,IF(D120="mittel",6,IF(D120="schwer",18,xxx)))</f>
        <v>18</v>
      </c>
      <c r="F120" s="24">
        <f>IF(E120=6,30,IF(E120=18,40,xxx))</f>
        <v>40</v>
      </c>
      <c r="G120" s="23" t="s">
        <v>1371</v>
      </c>
      <c r="H120" s="22" t="s">
        <v>1372</v>
      </c>
      <c r="I120" s="64" t="s">
        <v>1373</v>
      </c>
      <c r="J120" s="22"/>
      <c r="K120" s="21"/>
      <c r="L120" s="71"/>
    </row>
    <row r="121" spans="2:12" ht="140.25" x14ac:dyDescent="0.25">
      <c r="B121" s="37">
        <v>6</v>
      </c>
      <c r="C121" s="32" t="s">
        <v>979</v>
      </c>
      <c r="D121" s="24" t="s">
        <v>67</v>
      </c>
      <c r="E121" s="24">
        <f>IF(D121="leicht",6,IF(D121="mittel",6,IF(D121="schwer",18,xxx)))</f>
        <v>18</v>
      </c>
      <c r="F121" s="24">
        <f>IF(E121=6,30,IF(E121=18,40,xxx))</f>
        <v>40</v>
      </c>
      <c r="G121" s="23" t="s">
        <v>1374</v>
      </c>
      <c r="H121" s="22" t="s">
        <v>1375</v>
      </c>
      <c r="I121" s="62" t="s">
        <v>1376</v>
      </c>
      <c r="J121" s="22"/>
      <c r="K121" s="21"/>
      <c r="L121" s="71"/>
    </row>
    <row r="122" spans="2:12" x14ac:dyDescent="0.25">
      <c r="B122" s="37"/>
      <c r="C122" s="32"/>
      <c r="D122" s="24"/>
      <c r="E122" s="24" t="e">
        <f>IF(D122="leicht",6,IF(D122="mittel",6,IF(D122="schwer",18,xxx)))</f>
        <v>#NAME?</v>
      </c>
      <c r="F122" s="24" t="e">
        <f>IF(E122=6,30,IF(E122=18,40,xxx))</f>
        <v>#NAME?</v>
      </c>
      <c r="G122" s="23" t="s">
        <v>1377</v>
      </c>
      <c r="H122" s="22"/>
      <c r="I122" s="22"/>
      <c r="J122" s="22"/>
      <c r="K122" s="21"/>
    </row>
    <row r="123" spans="2:12" x14ac:dyDescent="0.25">
      <c r="B123" s="37"/>
      <c r="C123" s="32"/>
      <c r="D123" s="24"/>
      <c r="E123" s="24" t="e">
        <f>IF(D123="leicht",6,IF(D123="mittel",6,IF(D123="schwer",18,xxx)))</f>
        <v>#NAME?</v>
      </c>
      <c r="F123" s="24" t="e">
        <f>IF(E123=6,30,IF(E123=18,40,xxx))</f>
        <v>#NAME?</v>
      </c>
      <c r="G123" s="23" t="s">
        <v>1378</v>
      </c>
      <c r="H123" s="22"/>
      <c r="I123" s="22"/>
      <c r="J123" s="22"/>
      <c r="K123" s="21"/>
    </row>
    <row r="124" spans="2:12" x14ac:dyDescent="0.25">
      <c r="B124" s="37"/>
      <c r="C124" s="32"/>
      <c r="D124" s="24"/>
      <c r="E124" s="24" t="e">
        <f>IF(D124="leicht",6,IF(D124="mittel",6,IF(D124="schwer",18,xxx)))</f>
        <v>#NAME?</v>
      </c>
      <c r="F124" s="24" t="e">
        <f>IF(E124=6,30,IF(E124=18,40,xxx))</f>
        <v>#NAME?</v>
      </c>
      <c r="G124" s="23" t="s">
        <v>1379</v>
      </c>
      <c r="H124" s="22"/>
      <c r="I124" s="22"/>
      <c r="J124" s="22"/>
      <c r="K124" s="21"/>
    </row>
    <row r="125" spans="2:12" x14ac:dyDescent="0.25">
      <c r="B125" s="37"/>
      <c r="C125" s="32"/>
      <c r="D125" s="24"/>
      <c r="E125" s="24" t="e">
        <f>IF(D125="leicht",6,IF(D125="mittel",6,IF(D125="schwer",18,xxx)))</f>
        <v>#NAME?</v>
      </c>
      <c r="F125" s="24" t="e">
        <f>IF(E125=6,30,IF(E125=18,40,xxx))</f>
        <v>#NAME?</v>
      </c>
      <c r="G125" s="23" t="s">
        <v>1380</v>
      </c>
      <c r="H125" s="22"/>
      <c r="I125" s="22"/>
      <c r="J125" s="22"/>
      <c r="K125" s="21"/>
    </row>
    <row r="126" spans="2:12" x14ac:dyDescent="0.25">
      <c r="B126" s="37"/>
      <c r="C126" s="32"/>
      <c r="D126" s="24"/>
      <c r="E126" s="24" t="e">
        <f>IF(D126="leicht",6,IF(D126="mittel",6,IF(D126="schwer",18,xxx)))</f>
        <v>#NAME?</v>
      </c>
      <c r="F126" s="24" t="e">
        <f>IF(E126=6,30,IF(E126=18,40,xxx))</f>
        <v>#NAME?</v>
      </c>
      <c r="G126" s="23" t="s">
        <v>1381</v>
      </c>
      <c r="H126" s="22"/>
      <c r="I126" s="22"/>
      <c r="J126" s="22"/>
      <c r="K126" s="21"/>
    </row>
    <row r="127" spans="2:12" x14ac:dyDescent="0.25">
      <c r="B127" s="37"/>
      <c r="C127" s="32"/>
      <c r="D127" s="24"/>
      <c r="E127" s="24" t="e">
        <f>IF(D127="leicht",6,IF(D127="mittel",6,IF(D127="schwer",18,xxx)))</f>
        <v>#NAME?</v>
      </c>
      <c r="F127" s="24" t="e">
        <f>IF(E127=6,30,IF(E127=18,40,xxx))</f>
        <v>#NAME?</v>
      </c>
      <c r="G127" s="23" t="s">
        <v>1382</v>
      </c>
      <c r="H127" s="22"/>
      <c r="I127" s="22"/>
      <c r="J127" s="22"/>
      <c r="K127" s="21"/>
    </row>
    <row r="128" spans="2:12" x14ac:dyDescent="0.25">
      <c r="B128" s="37"/>
      <c r="C128" s="32"/>
      <c r="D128" s="24"/>
      <c r="E128" s="24" t="e">
        <f>IF(D128="leicht",6,IF(D128="mittel",6,IF(D128="schwer",18,xxx)))</f>
        <v>#NAME?</v>
      </c>
      <c r="F128" s="24" t="e">
        <f>IF(E128=6,30,IF(E128=18,40,xxx))</f>
        <v>#NAME?</v>
      </c>
      <c r="G128" s="23" t="s">
        <v>1383</v>
      </c>
      <c r="H128" s="22"/>
      <c r="I128" s="22"/>
      <c r="J128" s="22"/>
      <c r="K128" s="21"/>
    </row>
    <row r="129" spans="2:11" x14ac:dyDescent="0.25">
      <c r="B129" s="37"/>
      <c r="C129" s="32"/>
      <c r="D129" s="24"/>
      <c r="E129" s="24" t="e">
        <f>IF(D129="leicht",6,IF(D129="mittel",6,IF(D129="schwer",18,xxx)))</f>
        <v>#NAME?</v>
      </c>
      <c r="F129" s="24" t="e">
        <f>IF(E129=6,30,IF(E129=18,40,xxx))</f>
        <v>#NAME?</v>
      </c>
      <c r="G129" s="23" t="s">
        <v>1384</v>
      </c>
      <c r="H129" s="22"/>
      <c r="I129" s="22"/>
      <c r="J129" s="22"/>
      <c r="K129" s="21"/>
    </row>
    <row r="130" spans="2:11" x14ac:dyDescent="0.25">
      <c r="B130" s="37"/>
      <c r="C130" s="32"/>
      <c r="D130" s="24"/>
      <c r="E130" s="24" t="e">
        <f>IF(D130="leicht",6,IF(D130="mittel",6,IF(D130="schwer",18,xxx)))</f>
        <v>#NAME?</v>
      </c>
      <c r="F130" s="24" t="e">
        <f>IF(E130=6,30,IF(E130=18,40,xxx))</f>
        <v>#NAME?</v>
      </c>
      <c r="G130" s="23" t="s">
        <v>1385</v>
      </c>
      <c r="H130" s="22"/>
      <c r="I130" s="22"/>
      <c r="J130" s="22"/>
      <c r="K130" s="21"/>
    </row>
    <row r="131" spans="2:11" x14ac:dyDescent="0.25">
      <c r="B131" s="37"/>
      <c r="C131" s="32"/>
      <c r="D131" s="24"/>
      <c r="E131" s="24" t="e">
        <f>IF(D131="leicht",6,IF(D131="mittel",6,IF(D131="schwer",18,xxx)))</f>
        <v>#NAME?</v>
      </c>
      <c r="F131" s="24" t="e">
        <f>IF(E131=6,30,IF(E131=18,40,xxx))</f>
        <v>#NAME?</v>
      </c>
      <c r="G131" s="23" t="s">
        <v>1386</v>
      </c>
      <c r="H131" s="22"/>
      <c r="I131" s="22"/>
      <c r="J131" s="22"/>
      <c r="K131" s="21"/>
    </row>
    <row r="132" spans="2:11" x14ac:dyDescent="0.25">
      <c r="B132" s="37"/>
      <c r="C132" s="32"/>
      <c r="D132" s="24"/>
      <c r="E132" s="24" t="e">
        <f>IF(D132="leicht",6,IF(D132="mittel",6,IF(D132="schwer",18,xxx)))</f>
        <v>#NAME?</v>
      </c>
      <c r="F132" s="24" t="e">
        <f>IF(E132=6,30,IF(E132=18,40,xxx))</f>
        <v>#NAME?</v>
      </c>
      <c r="G132" s="23" t="s">
        <v>1387</v>
      </c>
      <c r="H132" s="22"/>
      <c r="I132" s="22"/>
      <c r="J132" s="22"/>
      <c r="K132" s="21"/>
    </row>
    <row r="133" spans="2:11" x14ac:dyDescent="0.25">
      <c r="B133" s="37"/>
      <c r="C133" s="32"/>
      <c r="D133" s="24"/>
      <c r="E133" s="24" t="e">
        <f>IF(D133="leicht",6,IF(D133="mittel",6,IF(D133="schwer",18,xxx)))</f>
        <v>#NAME?</v>
      </c>
      <c r="F133" s="24" t="e">
        <f>IF(E133=6,30,IF(E133=18,40,xxx))</f>
        <v>#NAME?</v>
      </c>
      <c r="G133" s="23" t="s">
        <v>1388</v>
      </c>
      <c r="H133" s="22"/>
      <c r="I133" s="22"/>
      <c r="J133" s="22"/>
      <c r="K133" s="21"/>
    </row>
    <row r="134" spans="2:11" x14ac:dyDescent="0.25">
      <c r="B134" s="37"/>
      <c r="C134" s="32"/>
      <c r="D134" s="24"/>
      <c r="E134" s="24" t="e">
        <f>IF(D134="leicht",6,IF(D134="mittel",6,IF(D134="schwer",18,xxx)))</f>
        <v>#NAME?</v>
      </c>
      <c r="F134" s="24" t="e">
        <f>IF(E134=6,30,IF(E134=18,40,xxx))</f>
        <v>#NAME?</v>
      </c>
      <c r="G134" s="23" t="s">
        <v>1389</v>
      </c>
      <c r="H134" s="22"/>
      <c r="I134" s="22"/>
      <c r="J134" s="22"/>
      <c r="K134" s="21"/>
    </row>
    <row r="135" spans="2:11" x14ac:dyDescent="0.25">
      <c r="B135" s="37"/>
      <c r="C135" s="32"/>
      <c r="D135" s="24"/>
      <c r="E135" s="24" t="e">
        <f>IF(D135="leicht",6,IF(D135="mittel",6,IF(D135="schwer",18,xxx)))</f>
        <v>#NAME?</v>
      </c>
      <c r="F135" s="24" t="e">
        <f>IF(E135=6,30,IF(E135=18,40,xxx))</f>
        <v>#NAME?</v>
      </c>
      <c r="G135" s="23" t="s">
        <v>1390</v>
      </c>
      <c r="H135" s="22"/>
      <c r="I135" s="22"/>
      <c r="J135" s="22"/>
      <c r="K135" s="21"/>
    </row>
    <row r="136" spans="2:11" x14ac:dyDescent="0.25">
      <c r="B136" s="37"/>
      <c r="C136" s="32"/>
      <c r="D136" s="24"/>
      <c r="E136" s="24" t="e">
        <f>IF(D136="leicht",6,IF(D136="mittel",6,IF(D136="schwer",18,xxx)))</f>
        <v>#NAME?</v>
      </c>
      <c r="F136" s="24" t="e">
        <f>IF(E136=6,30,IF(E136=18,40,xxx))</f>
        <v>#NAME?</v>
      </c>
      <c r="G136" s="23" t="s">
        <v>1391</v>
      </c>
      <c r="H136" s="22"/>
      <c r="I136" s="22"/>
      <c r="J136" s="22"/>
      <c r="K136" s="21"/>
    </row>
    <row r="137" spans="2:11" ht="15" customHeight="1" x14ac:dyDescent="0.25">
      <c r="B137" s="38"/>
    </row>
    <row r="138" spans="2:11" ht="15" customHeight="1" x14ac:dyDescent="0.25">
      <c r="B138" s="38"/>
    </row>
    <row r="139" spans="2:11" ht="15" customHeight="1" x14ac:dyDescent="0.25">
      <c r="B139" s="38"/>
    </row>
    <row r="140" spans="2:11" ht="15" customHeight="1" x14ac:dyDescent="0.25">
      <c r="B140" s="38"/>
    </row>
    <row r="141" spans="2:11" ht="15" customHeight="1" x14ac:dyDescent="0.25">
      <c r="B141" s="38"/>
    </row>
    <row r="142" spans="2:11" ht="15" customHeight="1" x14ac:dyDescent="0.25">
      <c r="B142" s="38"/>
    </row>
    <row r="143" spans="2:11" ht="15" customHeight="1" x14ac:dyDescent="0.25">
      <c r="B143" s="38"/>
    </row>
    <row r="144" spans="2:11" ht="15" customHeight="1" x14ac:dyDescent="0.25">
      <c r="B144" s="38"/>
    </row>
    <row r="145" spans="2:2" ht="15" customHeight="1" x14ac:dyDescent="0.25">
      <c r="B145" s="38"/>
    </row>
    <row r="146" spans="2:2" ht="15" customHeight="1" x14ac:dyDescent="0.25">
      <c r="B146" s="38"/>
    </row>
    <row r="147" spans="2:2" ht="15" customHeight="1" x14ac:dyDescent="0.25">
      <c r="B147" s="38"/>
    </row>
    <row r="148" spans="2:2" ht="15" customHeight="1" x14ac:dyDescent="0.25">
      <c r="B148" s="38"/>
    </row>
    <row r="149" spans="2:2" ht="15" customHeight="1" x14ac:dyDescent="0.25">
      <c r="B149" s="38"/>
    </row>
    <row r="150" spans="2:2" ht="15" customHeight="1" x14ac:dyDescent="0.25">
      <c r="B150" s="38"/>
    </row>
    <row r="151" spans="2:2" ht="15" customHeight="1" x14ac:dyDescent="0.25">
      <c r="B151" s="38"/>
    </row>
    <row r="152" spans="2:2" ht="15" customHeight="1" x14ac:dyDescent="0.25">
      <c r="B152" s="38"/>
    </row>
    <row r="153" spans="2:2" ht="15" customHeight="1" x14ac:dyDescent="0.25">
      <c r="B153" s="38"/>
    </row>
    <row r="154" spans="2:2" ht="15" customHeight="1" x14ac:dyDescent="0.25">
      <c r="B154" s="38"/>
    </row>
    <row r="155" spans="2:2" ht="15" customHeight="1" x14ac:dyDescent="0.25">
      <c r="B155" s="38"/>
    </row>
    <row r="156" spans="2:2" ht="15" customHeight="1" x14ac:dyDescent="0.25">
      <c r="B156" s="38"/>
    </row>
    <row r="157" spans="2:2" ht="15" customHeight="1" x14ac:dyDescent="0.25">
      <c r="B157" s="38"/>
    </row>
    <row r="158" spans="2:2" ht="15" customHeight="1" x14ac:dyDescent="0.25">
      <c r="B158" s="38"/>
    </row>
    <row r="159" spans="2:2" ht="15" customHeight="1" x14ac:dyDescent="0.25">
      <c r="B159" s="38"/>
    </row>
    <row r="160" spans="2:2" ht="15" customHeight="1" x14ac:dyDescent="0.25">
      <c r="B160" s="38"/>
    </row>
    <row r="161" spans="2:2" ht="15" customHeight="1" x14ac:dyDescent="0.25">
      <c r="B161" s="38"/>
    </row>
    <row r="162" spans="2:2" ht="15" customHeight="1" x14ac:dyDescent="0.25">
      <c r="B162" s="38"/>
    </row>
    <row r="163" spans="2:2" ht="15" customHeight="1" x14ac:dyDescent="0.25">
      <c r="B163" s="38"/>
    </row>
    <row r="164" spans="2:2" ht="15" customHeight="1" x14ac:dyDescent="0.25">
      <c r="B164" s="38"/>
    </row>
    <row r="165" spans="2:2" ht="15" customHeight="1" x14ac:dyDescent="0.25">
      <c r="B165" s="38"/>
    </row>
    <row r="166" spans="2:2" ht="15" customHeight="1" x14ac:dyDescent="0.25">
      <c r="B166" s="38"/>
    </row>
    <row r="167" spans="2:2" ht="15" customHeight="1" x14ac:dyDescent="0.25">
      <c r="B167" s="38"/>
    </row>
  </sheetData>
  <sheetProtection formatCells="0" formatColumns="0" formatRows="0" sort="0"/>
  <autoFilter ref="K1:K167" xr:uid="{00000000-0001-0000-0200-000000000000}"/>
  <phoneticPr fontId="16" type="noConversion"/>
  <dataValidations count="1">
    <dataValidation showInputMessage="1" showErrorMessage="1" sqref="J1:J1048576"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D5:D136</xm:sqref>
        </x14:dataValidation>
        <x14:dataValidation type="list" allowBlank="1" showInputMessage="1" showErrorMessage="1" xr:uid="{00000000-0002-0000-0200-000002000000}">
          <x14:formula1>
            <xm:f>'\Users\michaelthiede\Library\Containers\com.microsoft.Excel\Data\Documents\C:\Users\s.wadispointner\Dropbox\FS_KFK\02_Vorlagen für Autoren\Templates\[TEST_Template_MA.xlsx]Tabelle2'!#REF!</xm:f>
          </x14:formula1>
          <xm:sqref>D2:D4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1" sqref="G21"/>
    </sheetView>
  </sheetViews>
  <sheetFormatPr defaultColWidth="11.42578125" defaultRowHeight="15" x14ac:dyDescent="0.25"/>
  <cols>
    <col min="2" max="2" width="20.7109375" bestFit="1" customWidth="1"/>
  </cols>
  <sheetData>
    <row r="1" spans="1:5" x14ac:dyDescent="0.25">
      <c r="A1" t="s">
        <v>1392</v>
      </c>
      <c r="C1" t="s">
        <v>1393</v>
      </c>
    </row>
    <row r="3" spans="1:5" x14ac:dyDescent="0.25">
      <c r="A3" t="s">
        <v>1394</v>
      </c>
      <c r="C3" t="s">
        <v>1395</v>
      </c>
    </row>
    <row r="4" spans="1:5" x14ac:dyDescent="0.25">
      <c r="A4" t="s">
        <v>1396</v>
      </c>
      <c r="C4" t="s">
        <v>1397</v>
      </c>
    </row>
    <row r="5" spans="1:5" x14ac:dyDescent="0.25">
      <c r="A5" t="s">
        <v>1398</v>
      </c>
    </row>
    <row r="7" spans="1:5" x14ac:dyDescent="0.25">
      <c r="B7" t="s">
        <v>1399</v>
      </c>
      <c r="C7" t="s">
        <v>1400</v>
      </c>
      <c r="D7" t="s">
        <v>1401</v>
      </c>
      <c r="E7" t="s">
        <v>1402</v>
      </c>
    </row>
    <row r="8" spans="1:5" x14ac:dyDescent="0.25">
      <c r="A8">
        <v>3</v>
      </c>
      <c r="B8" s="25">
        <f>SUM(C8:E8)</f>
        <v>63</v>
      </c>
      <c r="C8" s="26">
        <v>27</v>
      </c>
      <c r="D8" s="26">
        <v>18</v>
      </c>
      <c r="E8" s="26">
        <v>18</v>
      </c>
    </row>
    <row r="9" spans="1:5" x14ac:dyDescent="0.25">
      <c r="A9">
        <v>4</v>
      </c>
      <c r="B9" s="25">
        <f t="shared" ref="B9:B17" si="0">SUM(C9:E9)</f>
        <v>49</v>
      </c>
      <c r="C9" s="26">
        <v>21</v>
      </c>
      <c r="D9" s="26">
        <v>14</v>
      </c>
      <c r="E9" s="26">
        <v>14</v>
      </c>
    </row>
    <row r="10" spans="1:5" x14ac:dyDescent="0.25">
      <c r="A10">
        <v>5</v>
      </c>
      <c r="B10" s="25">
        <f t="shared" si="0"/>
        <v>39</v>
      </c>
      <c r="C10" s="26">
        <v>17</v>
      </c>
      <c r="D10" s="26">
        <v>11</v>
      </c>
      <c r="E10" s="26">
        <v>11</v>
      </c>
    </row>
    <row r="11" spans="1:5" x14ac:dyDescent="0.25">
      <c r="A11">
        <v>6</v>
      </c>
      <c r="B11" s="25">
        <f t="shared" si="0"/>
        <v>32</v>
      </c>
      <c r="C11" s="26">
        <v>14</v>
      </c>
      <c r="D11" s="26">
        <v>9</v>
      </c>
      <c r="E11" s="26">
        <v>9</v>
      </c>
    </row>
    <row r="12" spans="1:5" x14ac:dyDescent="0.25">
      <c r="A12">
        <v>7</v>
      </c>
      <c r="B12" s="25">
        <f t="shared" si="0"/>
        <v>28</v>
      </c>
      <c r="C12" s="26">
        <v>12</v>
      </c>
      <c r="D12" s="26">
        <v>8</v>
      </c>
      <c r="E12" s="26">
        <v>8</v>
      </c>
    </row>
    <row r="13" spans="1:5" x14ac:dyDescent="0.25">
      <c r="A13">
        <v>8</v>
      </c>
      <c r="B13" s="25">
        <f t="shared" si="0"/>
        <v>25</v>
      </c>
      <c r="C13" s="26">
        <v>11</v>
      </c>
      <c r="D13" s="26">
        <v>7</v>
      </c>
      <c r="E13" s="26">
        <v>7</v>
      </c>
    </row>
    <row r="14" spans="1:5" x14ac:dyDescent="0.25">
      <c r="A14">
        <v>9</v>
      </c>
      <c r="B14" s="25">
        <f t="shared" si="0"/>
        <v>21</v>
      </c>
      <c r="C14" s="26">
        <v>9</v>
      </c>
      <c r="D14" s="26">
        <v>6</v>
      </c>
      <c r="E14" s="26">
        <v>6</v>
      </c>
    </row>
    <row r="15" spans="1:5" x14ac:dyDescent="0.25">
      <c r="A15">
        <v>10</v>
      </c>
      <c r="B15" s="25">
        <f t="shared" si="0"/>
        <v>21</v>
      </c>
      <c r="C15" s="26">
        <v>9</v>
      </c>
      <c r="D15" s="26">
        <v>6</v>
      </c>
      <c r="E15" s="26">
        <v>6</v>
      </c>
    </row>
    <row r="16" spans="1:5" x14ac:dyDescent="0.25">
      <c r="A16">
        <v>11</v>
      </c>
      <c r="B16" s="25">
        <f t="shared" si="0"/>
        <v>18</v>
      </c>
      <c r="C16" s="26">
        <v>8</v>
      </c>
      <c r="D16" s="26">
        <v>5</v>
      </c>
      <c r="E16" s="26">
        <v>5</v>
      </c>
    </row>
    <row r="17" spans="1:5" x14ac:dyDescent="0.25">
      <c r="A17">
        <v>12</v>
      </c>
      <c r="B17" s="27">
        <f t="shared" si="0"/>
        <v>17</v>
      </c>
      <c r="C17" s="28">
        <v>7</v>
      </c>
      <c r="D17" s="28">
        <v>5</v>
      </c>
      <c r="E17" s="28">
        <v>5</v>
      </c>
    </row>
    <row r="19" spans="1:5" x14ac:dyDescent="0.25">
      <c r="B19" t="s">
        <v>1403</v>
      </c>
      <c r="C19" t="s">
        <v>1404</v>
      </c>
      <c r="D19" t="s">
        <v>1405</v>
      </c>
      <c r="E19" t="s">
        <v>1406</v>
      </c>
    </row>
    <row r="20" spans="1:5" x14ac:dyDescent="0.25">
      <c r="A20">
        <v>3</v>
      </c>
      <c r="B20" s="29">
        <f>SUM(C20:E20)</f>
        <v>40</v>
      </c>
      <c r="C20" s="26">
        <v>10</v>
      </c>
      <c r="D20" s="26">
        <v>10</v>
      </c>
      <c r="E20" s="26">
        <v>20</v>
      </c>
    </row>
    <row r="21" spans="1:5" x14ac:dyDescent="0.25">
      <c r="A21">
        <v>4</v>
      </c>
      <c r="B21" s="29">
        <f t="shared" ref="B21:B29" si="1">SUM(C21:E21)</f>
        <v>30</v>
      </c>
      <c r="C21" s="26">
        <v>8</v>
      </c>
      <c r="D21" s="26">
        <v>8</v>
      </c>
      <c r="E21" s="26">
        <v>14</v>
      </c>
    </row>
    <row r="22" spans="1:5" x14ac:dyDescent="0.25">
      <c r="A22">
        <v>5</v>
      </c>
      <c r="B22" s="29">
        <f t="shared" si="1"/>
        <v>24</v>
      </c>
      <c r="C22" s="26">
        <v>6</v>
      </c>
      <c r="D22" s="26">
        <v>6</v>
      </c>
      <c r="E22" s="26">
        <v>12</v>
      </c>
    </row>
    <row r="23" spans="1:5" x14ac:dyDescent="0.25">
      <c r="A23">
        <v>6</v>
      </c>
      <c r="B23" s="29">
        <f t="shared" si="1"/>
        <v>20</v>
      </c>
      <c r="C23" s="26">
        <v>5</v>
      </c>
      <c r="D23" s="26">
        <v>5</v>
      </c>
      <c r="E23" s="26">
        <v>10</v>
      </c>
    </row>
    <row r="24" spans="1:5" x14ac:dyDescent="0.25">
      <c r="A24">
        <v>7</v>
      </c>
      <c r="B24" s="29">
        <f t="shared" si="1"/>
        <v>17</v>
      </c>
      <c r="C24" s="26">
        <v>4</v>
      </c>
      <c r="D24" s="26">
        <v>4</v>
      </c>
      <c r="E24" s="26">
        <v>9</v>
      </c>
    </row>
    <row r="25" spans="1:5" x14ac:dyDescent="0.25">
      <c r="A25">
        <v>8</v>
      </c>
      <c r="B25" s="29">
        <f t="shared" si="1"/>
        <v>15</v>
      </c>
      <c r="C25" s="26">
        <v>4</v>
      </c>
      <c r="D25" s="26">
        <v>4</v>
      </c>
      <c r="E25" s="26">
        <v>7</v>
      </c>
    </row>
    <row r="26" spans="1:5" x14ac:dyDescent="0.25">
      <c r="A26">
        <v>9</v>
      </c>
      <c r="B26" s="29">
        <f t="shared" si="1"/>
        <v>13</v>
      </c>
      <c r="C26" s="26">
        <v>3</v>
      </c>
      <c r="D26" s="26">
        <v>3</v>
      </c>
      <c r="E26" s="26">
        <v>7</v>
      </c>
    </row>
    <row r="27" spans="1:5" x14ac:dyDescent="0.25">
      <c r="A27">
        <v>10</v>
      </c>
      <c r="B27" s="29">
        <f t="shared" si="1"/>
        <v>12</v>
      </c>
      <c r="C27" s="26">
        <v>3</v>
      </c>
      <c r="D27" s="26">
        <v>3</v>
      </c>
      <c r="E27" s="26">
        <v>6</v>
      </c>
    </row>
    <row r="28" spans="1:5" x14ac:dyDescent="0.25">
      <c r="A28">
        <v>11</v>
      </c>
      <c r="B28" s="29">
        <f t="shared" si="1"/>
        <v>11</v>
      </c>
      <c r="C28" s="26">
        <v>3</v>
      </c>
      <c r="D28" s="26">
        <v>3</v>
      </c>
      <c r="E28" s="26">
        <v>5</v>
      </c>
    </row>
    <row r="29" spans="1:5" x14ac:dyDescent="0.25">
      <c r="A29">
        <v>12</v>
      </c>
      <c r="B29" s="30">
        <f t="shared" si="1"/>
        <v>10</v>
      </c>
      <c r="C29" s="28">
        <v>2</v>
      </c>
      <c r="D29" s="28">
        <v>3</v>
      </c>
      <c r="E29" s="28">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CD694CFA29F041911A0C269AAD47C9" ma:contentTypeVersion="18" ma:contentTypeDescription="Create a new document." ma:contentTypeScope="" ma:versionID="1eae2dbcfb44fcfa2ac225d1dee2137b">
  <xsd:schema xmlns:xsd="http://www.w3.org/2001/XMLSchema" xmlns:xs="http://www.w3.org/2001/XMLSchema" xmlns:p="http://schemas.microsoft.com/office/2006/metadata/properties" xmlns:ns2="fdcda4cf-818f-4fb0-a020-a6c6ed1b562f" xmlns:ns3="4efbf2f3-4682-420d-be63-d90ae4b325f2" targetNamespace="http://schemas.microsoft.com/office/2006/metadata/properties" ma:root="true" ma:fieldsID="d502bc0510303013519fd32cf0713a63" ns2:_="" ns3:_="">
    <xsd:import namespace="fdcda4cf-818f-4fb0-a020-a6c6ed1b562f"/>
    <xsd:import namespace="4efbf2f3-4682-420d-be63-d90ae4b325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Kommenta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da4cf-818f-4fb0-a020-a6c6ed1b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Kommentar" ma:index="21" nillable="true" ma:displayName="Kommentar" ma:format="Dropdown" ma:internalName="Kommentar">
      <xsd:simpleType>
        <xsd:union memberTypes="dms:Text">
          <xsd:simpleType>
            <xsd:restriction base="dms:Choice">
              <xsd:enumeration value="Bilder fehlen noch"/>
            </xsd:restriction>
          </xsd:simpleType>
        </xsd:un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fbf2f3-4682-420d-be63-d90ae4b325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0adda69-1728-4703-a00b-595dc9fee89c}" ma:internalName="TaxCatchAll" ma:showField="CatchAllData" ma:web="4efbf2f3-4682-420d-be63-d90ae4b325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ommentar xmlns="fdcda4cf-818f-4fb0-a020-a6c6ed1b562f" xsi:nil="true"/>
    <lcf76f155ced4ddcb4097134ff3c332f xmlns="fdcda4cf-818f-4fb0-a020-a6c6ed1b562f">
      <Terms xmlns="http://schemas.microsoft.com/office/infopath/2007/PartnerControls"/>
    </lcf76f155ced4ddcb4097134ff3c332f>
    <TaxCatchAll xmlns="4efbf2f3-4682-420d-be63-d90ae4b325f2" xsi:nil="true"/>
  </documentManagement>
</p:properties>
</file>

<file path=customXml/itemProps1.xml><?xml version="1.0" encoding="utf-8"?>
<ds:datastoreItem xmlns:ds="http://schemas.openxmlformats.org/officeDocument/2006/customXml" ds:itemID="{EDB05F2F-F754-4682-83D8-283E65A8A1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da4cf-818f-4fb0-a020-a6c6ed1b562f"/>
    <ds:schemaRef ds:uri="4efbf2f3-4682-420d-be63-d90ae4b32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155E6-C288-4CFC-B2FA-F715B5D6A588}">
  <ds:schemaRefs>
    <ds:schemaRef ds:uri="http://schemas.microsoft.com/sharepoint/v3/contenttype/forms"/>
  </ds:schemaRefs>
</ds:datastoreItem>
</file>

<file path=customXml/itemProps3.xml><?xml version="1.0" encoding="utf-8"?>
<ds:datastoreItem xmlns:ds="http://schemas.openxmlformats.org/officeDocument/2006/customXml" ds:itemID="{70602858-19F3-4430-B512-1C6BFD9296B2}">
  <ds:schemaRefs>
    <ds:schemaRef ds:uri="http://purl.org/dc/terms/"/>
    <ds:schemaRef ds:uri="http://schemas.microsoft.com/office/2006/documentManagement/types"/>
    <ds:schemaRef ds:uri="4efbf2f3-4682-420d-be63-d90ae4b325f2"/>
    <ds:schemaRef ds:uri="http://purl.org/dc/elements/1.1/"/>
    <ds:schemaRef ds:uri="http://schemas.microsoft.com/office/infopath/2007/PartnerControls"/>
    <ds:schemaRef ds:uri="fdcda4cf-818f-4fb0-a020-a6c6ed1b562f"/>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Übersicht</vt:lpstr>
      <vt:lpstr>Multiple Choice</vt:lpstr>
      <vt:lpstr>Offene Fragen</vt:lpstr>
      <vt:lpstr>Tabelle2</vt:lpstr>
      <vt:lpstr>'Offene Fragen'!_Hlk92959560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Anne Pabel</cp:lastModifiedBy>
  <cp:revision/>
  <dcterms:created xsi:type="dcterms:W3CDTF">2015-01-30T14:58:41Z</dcterms:created>
  <dcterms:modified xsi:type="dcterms:W3CDTF">2022-12-07T04:36:32Z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0x010100BCCD694CFA29F041911A0C269AAD47C9</vt:lpwstr>
  </property>
  <property fmtid="{D5CDD505-2E9C-101B-9397-08002B2CF9AE}" pid="3" name="MediaServiceImageTags">
    <vt:lpwstr/>
  </property>
</Properties>
</file>