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2"/>
  <workbookPr/>
  <mc:AlternateContent xmlns:mc="http://schemas.openxmlformats.org/markup-compatibility/2006">
    <mc:Choice Requires="x15">
      <x15ac:absPath xmlns:x15ac="http://schemas.microsoft.com/office/spreadsheetml/2010/11/ac" url="/Users/annepabel/Downloads/18 Feb 2023/ALE/13223/"/>
    </mc:Choice>
  </mc:AlternateContent>
  <xr:revisionPtr revIDLastSave="0" documentId="13_ncr:1_{95A5F3D4-3440-F04E-B70F-7BDEFDD8816D}" xr6:coauthVersionLast="47" xr6:coauthVersionMax="47" xr10:uidLastSave="{00000000-0000-0000-0000-000000000000}"/>
  <bookViews>
    <workbookView xWindow="1000" yWindow="1060" windowWidth="29400" windowHeight="17040" activeTab="1" xr2:uid="{00000000-000D-0000-FFFF-FFFF00000000}"/>
  </bookViews>
  <sheets>
    <sheet name="Übersicht" sheetId="4" r:id="rId1"/>
    <sheet name="Multiple Choice" sheetId="1" r:id="rId2"/>
    <sheet name="Offene Fragen" sheetId="2" r:id="rId3"/>
    <sheet name="Tabelle2" sheetId="3" state="hidden" r:id="rId4"/>
  </sheets>
  <externalReferences>
    <externalReference r:id="rId5"/>
  </externalReferences>
  <definedNames>
    <definedName name="_xlnm._FilterDatabase" localSheetId="1" hidden="1">'Multiple Choice'!$A$1:$IB$378</definedName>
    <definedName name="_xlnm._FilterDatabase" localSheetId="2" hidden="1">'Offene Fragen'!$B$1:$K$145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74" i="1" l="1"/>
  <c r="J74" i="1" l="1"/>
  <c r="H123" i="1" l="1"/>
  <c r="G123" i="1"/>
  <c r="F7" i="2"/>
  <c r="F70" i="2"/>
  <c r="F8" i="2"/>
  <c r="H84" i="1"/>
  <c r="I187" i="1" l="1"/>
  <c r="H187" i="1"/>
  <c r="I84" i="1" l="1"/>
  <c r="I74" i="1"/>
  <c r="F20" i="2" l="1"/>
  <c r="F21" i="2"/>
  <c r="F103" i="2"/>
  <c r="F88" i="2"/>
  <c r="F89" i="2"/>
  <c r="F95" i="2"/>
  <c r="F17" i="2"/>
  <c r="F18" i="2"/>
  <c r="F99" i="2"/>
  <c r="F90" i="2"/>
  <c r="F110" i="2"/>
  <c r="F112" i="2"/>
  <c r="F113" i="2"/>
  <c r="F92" i="2"/>
  <c r="F25" i="2"/>
  <c r="F116" i="2"/>
  <c r="F98" i="2"/>
  <c r="F59" i="2"/>
  <c r="F121" i="2"/>
  <c r="F61" i="2"/>
  <c r="F115" i="2"/>
  <c r="F26" i="2"/>
  <c r="F65" i="2"/>
  <c r="F3" i="2"/>
  <c r="F2" i="2"/>
  <c r="F6" i="2"/>
  <c r="F35" i="2"/>
  <c r="F66" i="2"/>
  <c r="F33" i="2"/>
  <c r="F34" i="2"/>
  <c r="F67" i="2"/>
  <c r="F11" i="2"/>
  <c r="F36" i="2"/>
  <c r="F69" i="2"/>
  <c r="F19" i="2"/>
  <c r="F23" i="2"/>
  <c r="F73" i="2"/>
  <c r="F38" i="2"/>
  <c r="F9" i="2"/>
  <c r="F10" i="2"/>
  <c r="F39" i="2"/>
  <c r="F40" i="2"/>
  <c r="F75" i="2"/>
  <c r="F41" i="2"/>
  <c r="F52" i="2"/>
  <c r="F44" i="2"/>
  <c r="F79" i="2"/>
  <c r="F78" i="2"/>
  <c r="F72" i="2"/>
  <c r="F47" i="2"/>
  <c r="F77" i="2"/>
  <c r="F14" i="2"/>
  <c r="F80" i="2"/>
  <c r="F81" i="2"/>
  <c r="F86" i="2"/>
  <c r="F16" i="2"/>
  <c r="F51" i="2"/>
  <c r="E29" i="2"/>
  <c r="F29" i="2" s="1"/>
  <c r="E30" i="2"/>
  <c r="F30" i="2" s="1"/>
  <c r="E31" i="2"/>
  <c r="F31" i="2" s="1"/>
  <c r="E45" i="2"/>
  <c r="F45" i="2" s="1"/>
  <c r="E32" i="2"/>
  <c r="F32" i="2" s="1"/>
  <c r="E37" i="2"/>
  <c r="F37" i="2" s="1"/>
  <c r="E53" i="2"/>
  <c r="F53" i="2" s="1"/>
  <c r="E57" i="2"/>
  <c r="F57" i="2" s="1"/>
  <c r="E58" i="2"/>
  <c r="F58" i="2" s="1"/>
  <c r="E60" i="2"/>
  <c r="F60" i="2" s="1"/>
  <c r="F46" i="2"/>
  <c r="F48" i="2"/>
  <c r="E49" i="2"/>
  <c r="F49" i="2" s="1"/>
  <c r="F54" i="2"/>
  <c r="E55" i="2"/>
  <c r="F55" i="2" s="1"/>
  <c r="E134" i="2"/>
  <c r="F134" i="2" s="1"/>
  <c r="E135" i="2"/>
  <c r="F135" i="2" s="1"/>
  <c r="E136" i="2"/>
  <c r="F136" i="2" s="1"/>
  <c r="E137" i="2"/>
  <c r="F137" i="2" s="1"/>
  <c r="E138" i="2"/>
  <c r="F138" i="2" s="1"/>
  <c r="E139" i="2"/>
  <c r="F139" i="2" s="1"/>
  <c r="E140" i="2"/>
  <c r="F140" i="2" s="1"/>
  <c r="E141" i="2"/>
  <c r="F141" i="2" s="1"/>
  <c r="E142" i="2"/>
  <c r="F142" i="2" s="1"/>
  <c r="E143" i="2"/>
  <c r="F143" i="2" s="1"/>
  <c r="E144" i="2"/>
  <c r="F144" i="2" s="1"/>
  <c r="E145" i="2"/>
  <c r="F145" i="2" s="1"/>
  <c r="B29" i="3"/>
  <c r="B28" i="3"/>
  <c r="B27" i="3"/>
  <c r="B26" i="3"/>
  <c r="B25" i="3"/>
  <c r="B24" i="3"/>
  <c r="B23" i="3"/>
  <c r="B22" i="3"/>
  <c r="B21" i="3"/>
  <c r="B20" i="3"/>
  <c r="B17" i="3"/>
  <c r="B16" i="3"/>
  <c r="B15" i="3"/>
  <c r="B14" i="3"/>
  <c r="B13" i="3"/>
  <c r="B12" i="3"/>
  <c r="B11" i="3"/>
  <c r="B10" i="3"/>
  <c r="B9" i="3"/>
  <c r="B8" i="3"/>
  <c r="B9" i="4"/>
  <c r="B13" i="4" s="1"/>
  <c r="B17" i="4"/>
  <c r="B16" i="4"/>
  <c r="B15" i="4"/>
  <c r="B14" i="4"/>
  <c r="B18" i="4" s="1"/>
  <c r="A49" i="4"/>
  <c r="A48" i="4"/>
  <c r="A47" i="4"/>
  <c r="A33" i="4"/>
  <c r="F33" i="4" s="1"/>
  <c r="E22" i="4"/>
  <c r="G24" i="4"/>
  <c r="G23" i="4"/>
  <c r="G22" i="4"/>
  <c r="F24" i="4"/>
  <c r="F40" i="4" s="1"/>
  <c r="F23" i="4"/>
  <c r="F22" i="4"/>
  <c r="E24" i="4"/>
  <c r="E23" i="4"/>
  <c r="A32" i="4"/>
  <c r="D32" i="4" s="1"/>
  <c r="A31" i="4"/>
  <c r="E31" i="4" s="1"/>
  <c r="A46" i="4"/>
  <c r="A45" i="4"/>
  <c r="F45" i="4" s="1"/>
  <c r="A44" i="4"/>
  <c r="A43" i="4"/>
  <c r="A42" i="4"/>
  <c r="A41" i="4"/>
  <c r="D24" i="4"/>
  <c r="D23" i="4"/>
  <c r="D22" i="4"/>
  <c r="C24" i="4"/>
  <c r="C23" i="4"/>
  <c r="C22" i="4"/>
  <c r="A30" i="4"/>
  <c r="G30" i="4" s="1"/>
  <c r="A29" i="4"/>
  <c r="B29" i="4" s="1"/>
  <c r="A28" i="4"/>
  <c r="G28" i="4" s="1"/>
  <c r="A27" i="4"/>
  <c r="B27" i="4" s="1"/>
  <c r="A26" i="4"/>
  <c r="D26" i="4" s="1"/>
  <c r="A25" i="4"/>
  <c r="C25" i="4" s="1"/>
  <c r="B11" i="4"/>
  <c r="B12" i="4"/>
  <c r="B10" i="4"/>
  <c r="B23" i="4"/>
  <c r="B22" i="4"/>
  <c r="B24" i="4"/>
  <c r="B31" i="4"/>
  <c r="F31" i="4"/>
  <c r="F47" i="4" s="1"/>
  <c r="C31" i="4"/>
  <c r="C47" i="4" s="1"/>
  <c r="G31" i="4"/>
  <c r="C29" i="4" l="1"/>
  <c r="D30" i="4"/>
  <c r="B33" i="4"/>
  <c r="G29" i="4"/>
  <c r="E29" i="4"/>
  <c r="D29" i="4"/>
  <c r="F29" i="4"/>
  <c r="D39" i="4"/>
  <c r="C39" i="4"/>
  <c r="D38" i="4"/>
  <c r="C40" i="4"/>
  <c r="F38" i="4"/>
  <c r="F30" i="4"/>
  <c r="F28" i="4"/>
  <c r="F44" i="4" s="1"/>
  <c r="F39" i="4"/>
  <c r="E47" i="4"/>
  <c r="B25" i="4"/>
  <c r="B41" i="4" s="1"/>
  <c r="D46" i="4"/>
  <c r="E25" i="4"/>
  <c r="E41" i="4" s="1"/>
  <c r="F49" i="4"/>
  <c r="B39" i="4"/>
  <c r="E26" i="4"/>
  <c r="E42" i="4" s="1"/>
  <c r="B26" i="4"/>
  <c r="B42" i="4" s="1"/>
  <c r="F26" i="4"/>
  <c r="F42" i="4" s="1"/>
  <c r="G26" i="4"/>
  <c r="G42" i="4" s="1"/>
  <c r="D40" i="4"/>
  <c r="D31" i="4"/>
  <c r="D47" i="4" s="1"/>
  <c r="C27" i="4"/>
  <c r="C43" i="4" s="1"/>
  <c r="E38" i="4"/>
  <c r="E39" i="4"/>
  <c r="D42" i="4"/>
  <c r="E30" i="4"/>
  <c r="E46" i="4" s="1"/>
  <c r="B32" i="4"/>
  <c r="B48" i="4" s="1"/>
  <c r="G27" i="4"/>
  <c r="G43" i="4" s="1"/>
  <c r="B38" i="4"/>
  <c r="C28" i="4"/>
  <c r="C44" i="4" s="1"/>
  <c r="E28" i="4"/>
  <c r="E44" i="4" s="1"/>
  <c r="F27" i="4"/>
  <c r="F43" i="4" s="1"/>
  <c r="E27" i="4"/>
  <c r="E43" i="4" s="1"/>
  <c r="C38" i="4"/>
  <c r="E40" i="4"/>
  <c r="D27" i="4"/>
  <c r="D43" i="4" s="1"/>
  <c r="B45" i="4"/>
  <c r="F32" i="4"/>
  <c r="F48" i="4" s="1"/>
  <c r="B19" i="4"/>
  <c r="G40" i="4"/>
  <c r="E45" i="4"/>
  <c r="F46" i="4"/>
  <c r="B47" i="4"/>
  <c r="D25" i="4"/>
  <c r="E33" i="4"/>
  <c r="E49" i="4" s="1"/>
  <c r="D45" i="4"/>
  <c r="G32" i="4"/>
  <c r="G48" i="4" s="1"/>
  <c r="D48" i="4"/>
  <c r="D33" i="4"/>
  <c r="D49" i="4" s="1"/>
  <c r="C30" i="4"/>
  <c r="C46" i="4" s="1"/>
  <c r="G47" i="4"/>
  <c r="B43" i="4"/>
  <c r="G38" i="4"/>
  <c r="B30" i="4"/>
  <c r="B46" i="4" s="1"/>
  <c r="C26" i="4"/>
  <c r="C42" i="4" s="1"/>
  <c r="E32" i="4"/>
  <c r="E48" i="4" s="1"/>
  <c r="F25" i="4"/>
  <c r="C32" i="4"/>
  <c r="C48" i="4" s="1"/>
  <c r="G44" i="4"/>
  <c r="B28" i="4"/>
  <c r="G46" i="4"/>
  <c r="B40" i="4"/>
  <c r="C41" i="4"/>
  <c r="G25" i="4"/>
  <c r="B49" i="4"/>
  <c r="G39" i="4"/>
  <c r="C33" i="4"/>
  <c r="C49" i="4" s="1"/>
  <c r="C45" i="4"/>
  <c r="G33" i="4"/>
  <c r="G49" i="4" s="1"/>
  <c r="G45" i="4"/>
  <c r="D28" i="4"/>
  <c r="D44" i="4" s="1"/>
  <c r="E50" i="4" l="1"/>
  <c r="C50" i="4"/>
  <c r="F34" i="4"/>
  <c r="B34" i="4"/>
  <c r="B44" i="4"/>
  <c r="B50" i="4" s="1"/>
  <c r="D41" i="4"/>
  <c r="D50" i="4" s="1"/>
  <c r="D34" i="4"/>
  <c r="G34" i="4"/>
  <c r="G41" i="4"/>
  <c r="G50" i="4" s="1"/>
  <c r="F41" i="4"/>
  <c r="F50" i="4" s="1"/>
  <c r="C34" i="4"/>
  <c r="E34" i="4"/>
  <c r="H50" i="4" l="1"/>
  <c r="H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F1" authorId="0" shapeId="0" xr:uid="{00000000-0006-0000-0100-000001000000}">
      <text>
        <r>
          <rPr>
            <b/>
            <sz val="9"/>
            <color rgb="FF000000"/>
            <rFont val="Segoe UI"/>
            <family val="2"/>
            <charset val="1"/>
          </rPr>
          <t>Thoma, Carmen:</t>
        </r>
        <r>
          <rPr>
            <sz val="9"/>
            <color rgb="FF000000"/>
            <rFont val="Segoe UI"/>
            <family val="2"/>
            <charset val="1"/>
          </rPr>
          <t xml:space="preserve">
</t>
        </r>
        <r>
          <rPr>
            <sz val="9"/>
            <color rgb="FF000000"/>
            <rFont val="Segoe UI"/>
            <family val="2"/>
            <charset val="1"/>
          </rPr>
          <t>Alt + RETURN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H1" authorId="0" shapeId="0" xr:uid="{00000000-0006-0000-0200-000001000000}">
      <text>
        <r>
          <rPr>
            <b/>
            <sz val="9"/>
            <color indexed="81"/>
            <rFont val="Segoe UI"/>
            <family val="2"/>
          </rPr>
          <t>Thoma, Carmen:</t>
        </r>
        <r>
          <rPr>
            <sz val="9"/>
            <color indexed="81"/>
            <rFont val="Segoe UI"/>
            <family val="2"/>
          </rPr>
          <t xml:space="preserve">
Alt + RETURN</t>
        </r>
      </text>
    </comment>
  </commentList>
</comments>
</file>

<file path=xl/sharedStrings.xml><?xml version="1.0" encoding="utf-8"?>
<sst xmlns="http://schemas.openxmlformats.org/spreadsheetml/2006/main" count="2113" uniqueCount="2110">
  <si>
    <r>
      <rPr>
        <b/>
        <sz val="10"/>
        <color theme="0"/>
        <rFont val="Calibri"/>
        <family val="2"/>
        <scheme val="minor"/>
      </rPr>
      <t>Modulkürzel</t>
    </r>
  </si>
  <si>
    <r>
      <rPr>
        <b/>
        <sz val="10"/>
        <color theme="1"/>
        <rFont val="Calibri"/>
        <family val="2"/>
        <scheme val="minor"/>
      </rPr>
      <t>DLMINTIFM_E</t>
    </r>
  </si>
  <si>
    <r>
      <rPr>
        <b/>
        <sz val="10"/>
        <color theme="0"/>
        <rFont val="Calibri"/>
        <family val="2"/>
        <scheme val="minor"/>
      </rPr>
      <t>Kurskürzel</t>
    </r>
  </si>
  <si>
    <r>
      <rPr>
        <b/>
        <sz val="10"/>
        <color theme="1"/>
        <rFont val="Calibri"/>
        <family val="2"/>
        <scheme val="minor"/>
      </rPr>
      <t>DLMINTUFM01_E</t>
    </r>
  </si>
  <si>
    <r>
      <rPr>
        <b/>
        <sz val="10"/>
        <color theme="0"/>
        <rFont val="Calibri"/>
        <family val="2"/>
        <scheme val="minor"/>
      </rPr>
      <t>Kursname</t>
    </r>
  </si>
  <si>
    <r>
      <rPr>
        <b/>
        <sz val="10"/>
        <color theme="1"/>
        <rFont val="Calibri"/>
        <family val="2"/>
        <scheme val="minor"/>
      </rPr>
      <t>International Financial Management</t>
    </r>
  </si>
  <si>
    <r>
      <rPr>
        <b/>
        <sz val="10"/>
        <color theme="0"/>
        <rFont val="Calibri"/>
        <family val="2"/>
        <scheme val="minor"/>
      </rPr>
      <t>Anzahl Lektionen</t>
    </r>
  </si>
  <si>
    <r>
      <rPr>
        <b/>
        <sz val="10"/>
        <color theme="0"/>
        <rFont val="Calibri"/>
        <family val="2"/>
        <scheme val="minor"/>
      </rPr>
      <t>Autor</t>
    </r>
  </si>
  <si>
    <r>
      <rPr>
        <b/>
        <sz val="10"/>
        <color theme="0"/>
        <rFont val="Calibri"/>
        <family val="2"/>
        <scheme val="minor"/>
      </rPr>
      <t>Klausurdauer in Minuten</t>
    </r>
  </si>
  <si>
    <r>
      <rPr>
        <b/>
        <sz val="10"/>
        <color theme="0"/>
        <rFont val="Calibri"/>
        <family val="2"/>
        <scheme val="minor"/>
      </rPr>
      <t>Kommentar</t>
    </r>
  </si>
  <si>
    <r>
      <rPr>
        <b/>
        <sz val="10"/>
        <color theme="1"/>
        <rFont val="Calibri"/>
        <family val="2"/>
        <scheme val="minor"/>
      </rPr>
      <t>All exam questions</t>
    </r>
  </si>
  <si>
    <r>
      <rPr>
        <sz val="10"/>
        <color theme="1"/>
        <rFont val="Calibri"/>
        <family val="2"/>
        <scheme val="minor"/>
      </rPr>
      <t># MC Fragen/Lektion</t>
    </r>
  </si>
  <si>
    <r>
      <rPr>
        <sz val="10"/>
        <color theme="1"/>
        <rFont val="Calibri"/>
        <family val="2"/>
        <scheme val="minor"/>
      </rPr>
      <t># MC leicht/Lektion</t>
    </r>
  </si>
  <si>
    <r>
      <rPr>
        <sz val="10"/>
        <color theme="1"/>
        <rFont val="Calibri"/>
        <family val="2"/>
        <scheme val="minor"/>
      </rPr>
      <t># MC mittel/Lektion</t>
    </r>
  </si>
  <si>
    <r>
      <rPr>
        <sz val="10"/>
        <color theme="1"/>
        <rFont val="Calibri"/>
        <family val="2"/>
        <scheme val="minor"/>
      </rPr>
      <t># MC schwer/Lektion</t>
    </r>
  </si>
  <si>
    <r>
      <rPr>
        <b/>
        <sz val="10"/>
        <color theme="1"/>
        <rFont val="Calibri"/>
        <family val="2"/>
        <scheme val="minor"/>
      </rPr>
      <t># MC Fragen gesamt</t>
    </r>
  </si>
  <si>
    <r>
      <rPr>
        <sz val="10"/>
        <color theme="1"/>
        <rFont val="Calibri"/>
        <family val="2"/>
        <scheme val="minor"/>
      </rPr>
      <t># Offene Fragen/Lektion</t>
    </r>
  </si>
  <si>
    <r>
      <rPr>
        <sz val="10"/>
        <color theme="1"/>
        <rFont val="Calibri"/>
        <family val="2"/>
        <scheme val="minor"/>
      </rPr>
      <t># Offen leicht/Lektion</t>
    </r>
  </si>
  <si>
    <r>
      <rPr>
        <sz val="10"/>
        <color theme="1"/>
        <rFont val="Calibri"/>
        <family val="2"/>
        <scheme val="minor"/>
      </rPr>
      <t># Offen mittel/Lektion</t>
    </r>
  </si>
  <si>
    <r>
      <rPr>
        <sz val="10"/>
        <color theme="1"/>
        <rFont val="Calibri"/>
        <family val="2"/>
        <scheme val="minor"/>
      </rPr>
      <t># Offen schwer/Lektion</t>
    </r>
  </si>
  <si>
    <r>
      <rPr>
        <b/>
        <sz val="10"/>
        <color theme="1"/>
        <rFont val="Calibri"/>
        <family val="2"/>
        <scheme val="minor"/>
      </rPr>
      <t># Offene Fragen gesamt</t>
    </r>
  </si>
  <si>
    <r>
      <rPr>
        <b/>
        <sz val="10"/>
        <color theme="0"/>
        <rFont val="Calibri"/>
        <family val="2"/>
        <scheme val="minor"/>
      </rPr>
      <t>Fragen insgesamt</t>
    </r>
  </si>
  <si>
    <r>
      <rPr>
        <b/>
        <sz val="10"/>
        <color theme="1"/>
        <rFont val="Calibri"/>
        <family val="2"/>
        <scheme val="minor"/>
      </rPr>
      <t>Already created</t>
    </r>
  </si>
  <si>
    <r>
      <rPr>
        <sz val="10"/>
        <color theme="1"/>
        <rFont val="Calibri"/>
        <family val="2"/>
        <scheme val="minor"/>
      </rPr>
      <t># MC leicht</t>
    </r>
  </si>
  <si>
    <r>
      <rPr>
        <sz val="10"/>
        <color theme="1"/>
        <rFont val="Calibri"/>
        <family val="2"/>
        <scheme val="minor"/>
      </rPr>
      <t># MC mittel</t>
    </r>
  </si>
  <si>
    <r>
      <rPr>
        <sz val="10"/>
        <color theme="1"/>
        <rFont val="Calibri"/>
        <family val="2"/>
        <scheme val="minor"/>
      </rPr>
      <t># MC schwer</t>
    </r>
  </si>
  <si>
    <r>
      <rPr>
        <sz val="10"/>
        <color theme="1"/>
        <rFont val="Calibri"/>
        <family val="2"/>
        <scheme val="minor"/>
      </rPr>
      <t># Offen leicht</t>
    </r>
  </si>
  <si>
    <r>
      <rPr>
        <sz val="10"/>
        <color theme="1"/>
        <rFont val="Calibri"/>
        <family val="2"/>
        <scheme val="minor"/>
      </rPr>
      <t># Offen mittel</t>
    </r>
  </si>
  <si>
    <r>
      <rPr>
        <sz val="10"/>
        <color theme="1"/>
        <rFont val="Calibri"/>
        <family val="2"/>
        <scheme val="minor"/>
      </rPr>
      <t># Offen schwer</t>
    </r>
  </si>
  <si>
    <r>
      <rPr>
        <sz val="10"/>
        <color theme="1"/>
        <rFont val="Calibri"/>
        <family val="2"/>
        <scheme val="minor"/>
      </rPr>
      <t>Lektion 1</t>
    </r>
  </si>
  <si>
    <r>
      <rPr>
        <sz val="10"/>
        <color theme="1"/>
        <rFont val="Calibri"/>
        <family val="2"/>
        <scheme val="minor"/>
      </rPr>
      <t>Lektion 2</t>
    </r>
  </si>
  <si>
    <r>
      <rPr>
        <sz val="10"/>
        <color theme="1"/>
        <rFont val="Calibri"/>
        <family val="2"/>
        <scheme val="minor"/>
      </rPr>
      <t>Lektion 3</t>
    </r>
  </si>
  <si>
    <r>
      <rPr>
        <sz val="10"/>
        <color theme="1"/>
        <rFont val="Calibri"/>
        <family val="2"/>
        <scheme val="minor"/>
      </rPr>
      <t>sum</t>
    </r>
  </si>
  <si>
    <r>
      <rPr>
        <sz val="10"/>
        <color theme="1"/>
        <rFont val="Calibri"/>
        <family val="2"/>
        <scheme val="minor"/>
      </rPr>
      <t>Gesamt</t>
    </r>
  </si>
  <si>
    <r>
      <rPr>
        <b/>
        <sz val="10"/>
        <color theme="1"/>
        <rFont val="Calibri"/>
        <family val="2"/>
        <scheme val="minor"/>
      </rPr>
      <t>Still to create</t>
    </r>
  </si>
  <si>
    <r>
      <rPr>
        <b/>
        <sz val="10"/>
        <rFont val="Calibri"/>
        <family val="2"/>
        <scheme val="minor"/>
      </rPr>
      <t>Unit</t>
    </r>
  </si>
  <si>
    <r>
      <rPr>
        <b/>
        <sz val="10"/>
        <rFont val="Calibri"/>
        <family val="2"/>
        <scheme val="minor"/>
      </rPr>
      <t>Section</t>
    </r>
  </si>
  <si>
    <r>
      <rPr>
        <b/>
        <sz val="10"/>
        <rFont val="Calibri"/>
        <family val="2"/>
        <scheme val="minor"/>
      </rPr>
      <t xml:space="preserve">Level of difficulty </t>
    </r>
    <r>
      <rPr>
        <sz val="10"/>
        <rFont val="Calibri"/>
        <family val="2"/>
        <scheme val="minor"/>
      </rPr>
      <t xml:space="preserve">
</t>
    </r>
    <r>
      <rPr>
        <b/>
        <sz val="10"/>
        <rFont val="Calibri"/>
        <family val="2"/>
        <scheme val="minor"/>
      </rPr>
      <t>leicht (easy)</t>
    </r>
    <r>
      <rPr>
        <sz val="10"/>
        <rFont val="Calibri"/>
        <family val="2"/>
        <scheme val="minor"/>
      </rPr>
      <t xml:space="preserve">
</t>
    </r>
    <r>
      <rPr>
        <b/>
        <sz val="10"/>
        <rFont val="Calibri"/>
        <family val="2"/>
        <scheme val="minor"/>
      </rPr>
      <t>mittel (middle)</t>
    </r>
    <r>
      <rPr>
        <sz val="10"/>
        <rFont val="Calibri"/>
        <family val="2"/>
        <scheme val="minor"/>
      </rPr>
      <t xml:space="preserve">
</t>
    </r>
    <r>
      <rPr>
        <b/>
        <sz val="10"/>
        <rFont val="Calibri"/>
        <family val="2"/>
        <scheme val="minor"/>
      </rPr>
      <t>schwer (hard)</t>
    </r>
    <r>
      <rPr>
        <sz val="10"/>
        <rFont val="Calibri"/>
        <family val="2"/>
        <scheme val="minor"/>
      </rPr>
      <t xml:space="preserve">
</t>
    </r>
    <r>
      <rPr>
        <b/>
        <sz val="10"/>
        <color rgb="FFFF0000"/>
        <rFont val="Calibri"/>
        <family val="2"/>
        <scheme val="minor"/>
      </rPr>
      <t>Please use the German term!</t>
    </r>
  </si>
  <si>
    <r>
      <rPr>
        <b/>
        <sz val="10"/>
        <rFont val="Calibri"/>
        <family val="2"/>
        <scheme val="minor"/>
      </rPr>
      <t>Description</t>
    </r>
  </si>
  <si>
    <r>
      <rPr>
        <b/>
        <sz val="10"/>
        <color theme="1"/>
        <rFont val="Calibri"/>
        <family val="2"/>
        <scheme val="minor"/>
      </rPr>
      <t>Question text</t>
    </r>
  </si>
  <si>
    <r>
      <rPr>
        <b/>
        <sz val="10"/>
        <color theme="0"/>
        <rFont val="Calibri"/>
        <family val="2"/>
        <scheme val="minor"/>
      </rPr>
      <t>Correct answer</t>
    </r>
  </si>
  <si>
    <r>
      <rPr>
        <b/>
        <sz val="10"/>
        <color theme="1"/>
        <rFont val="Calibri"/>
        <family val="2"/>
        <scheme val="minor"/>
      </rPr>
      <t>Incorrect answer</t>
    </r>
  </si>
  <si>
    <r>
      <rPr>
        <b/>
        <sz val="10"/>
        <color theme="1"/>
        <rFont val="Calibri"/>
        <family val="2"/>
        <scheme val="minor"/>
      </rPr>
      <t>Picture?</t>
    </r>
    <r>
      <rPr>
        <sz val="10"/>
        <color theme="1"/>
        <rFont val="Calibri"/>
        <family val="2"/>
        <scheme val="minor"/>
      </rPr>
      <t xml:space="preserve">
</t>
    </r>
    <r>
      <rPr>
        <b/>
        <sz val="10"/>
        <color theme="1"/>
        <rFont val="Calibri"/>
        <family val="2"/>
        <scheme val="minor"/>
      </rPr>
      <t>ja (yes)</t>
    </r>
    <r>
      <rPr>
        <sz val="10"/>
        <color theme="1"/>
        <rFont val="Calibri"/>
        <family val="2"/>
        <scheme val="minor"/>
      </rPr>
      <t xml:space="preserve">
</t>
    </r>
    <r>
      <rPr>
        <b/>
        <sz val="10"/>
        <color rgb="FFFF0000"/>
        <rFont val="Calibri"/>
        <family val="2"/>
        <scheme val="minor"/>
      </rPr>
      <t>Please use the German term!</t>
    </r>
  </si>
  <si>
    <r>
      <rPr>
        <b/>
        <sz val="10"/>
        <color theme="1"/>
        <rFont val="Calibri"/>
        <family val="2"/>
        <scheme val="minor"/>
      </rPr>
      <t>Comments from reviewer</t>
    </r>
  </si>
  <si>
    <r>
      <rPr>
        <sz val="10"/>
        <color theme="1"/>
        <rFont val="Calibri"/>
        <family val="2"/>
        <scheme val="minor"/>
      </rPr>
      <t>1.1</t>
    </r>
  </si>
  <si>
    <r>
      <rPr>
        <sz val="10"/>
        <color theme="1"/>
        <rFont val="Calibri"/>
        <family val="2"/>
        <scheme val="minor"/>
      </rPr>
      <t>leicht</t>
    </r>
  </si>
  <si>
    <r>
      <rPr>
        <sz val="10"/>
        <color theme="1"/>
        <rFont val="Calibri"/>
        <family val="2"/>
        <scheme val="minor"/>
      </rPr>
      <t>MC_001</t>
    </r>
  </si>
  <si>
    <r>
      <rPr>
        <sz val="10"/>
        <color theme="1"/>
        <rFont val="Calibri"/>
        <family val="2"/>
        <scheme val="minor"/>
      </rPr>
      <t>Im Mittelpunkt des internationalen Finanzmanagements stehen welche monetären Interaktionen?</t>
    </r>
  </si>
  <si>
    <r>
      <rPr>
        <sz val="10"/>
        <color theme="1"/>
        <rFont val="Calibri"/>
        <family val="2"/>
        <scheme val="minor"/>
      </rPr>
      <t xml:space="preserve">Zwischen mehreren Ländern
</t>
    </r>
  </si>
  <si>
    <r>
      <rPr>
        <sz val="10"/>
        <color theme="1"/>
        <rFont val="Calibri"/>
        <family val="2"/>
        <scheme val="minor"/>
      </rPr>
      <t>Innerhalb eines Landes</t>
    </r>
  </si>
  <si>
    <r>
      <rPr>
        <sz val="10"/>
        <color theme="1"/>
        <rFont val="Calibri"/>
        <family val="2"/>
        <scheme val="minor"/>
      </rPr>
      <t>Zwischen staatlichen Behörden</t>
    </r>
  </si>
  <si>
    <r>
      <rPr>
        <sz val="10"/>
        <color theme="1"/>
        <rFont val="Calibri"/>
        <family val="2"/>
        <scheme val="minor"/>
      </rPr>
      <t>Zwischen inländischen Firmen</t>
    </r>
  </si>
  <si>
    <r>
      <rPr>
        <sz val="10"/>
        <color theme="1"/>
        <rFont val="Calibri"/>
        <family val="2"/>
        <scheme val="minor"/>
      </rPr>
      <t>MC_002</t>
    </r>
  </si>
  <si>
    <r>
      <rPr>
        <sz val="10"/>
        <color theme="1"/>
        <rFont val="Calibri"/>
        <family val="2"/>
        <scheme val="minor"/>
      </rPr>
      <t xml:space="preserve">Maximierung des Vermögens der Anteilseigner:innen
</t>
    </r>
  </si>
  <si>
    <r>
      <rPr>
        <sz val="10"/>
        <color rgb="FF000000"/>
        <rFont val="Calibri"/>
        <family val="2"/>
        <scheme val="minor"/>
      </rPr>
      <t>Management von Problemen in der Lieferkette</t>
    </r>
  </si>
  <si>
    <r>
      <rPr>
        <sz val="10"/>
        <color rgb="FF000000"/>
        <rFont val="Calibri"/>
        <family val="2"/>
        <scheme val="minor"/>
      </rPr>
      <t xml:space="preserve">Vermarktung von Produkten und Dienstleistungen mithilfe digitaler Technologie
</t>
    </r>
  </si>
  <si>
    <r>
      <rPr>
        <sz val="10"/>
        <color rgb="FF000000"/>
        <rFont val="Calibri"/>
        <family val="2"/>
        <scheme val="minor"/>
      </rPr>
      <t>Optimierung des Geschäftsmodells</t>
    </r>
  </si>
  <si>
    <r>
      <rPr>
        <sz val="10"/>
        <color theme="1"/>
        <rFont val="Calibri"/>
        <family val="2"/>
        <scheme val="minor"/>
      </rPr>
      <t>MC_003</t>
    </r>
  </si>
  <si>
    <r>
      <rPr>
        <sz val="10"/>
        <color theme="1"/>
        <rFont val="Calibri"/>
        <family val="2"/>
        <scheme val="minor"/>
      </rPr>
      <t>Bei der Maximierung des Gewinns pro Aktie geht es um…</t>
    </r>
  </si>
  <si>
    <r>
      <rPr>
        <sz val="10"/>
        <color theme="1"/>
        <rFont val="Calibri"/>
        <family val="2"/>
        <scheme val="minor"/>
      </rPr>
      <t>die Minimierung des Risikos.</t>
    </r>
  </si>
  <si>
    <r>
      <rPr>
        <sz val="10"/>
        <color theme="1"/>
        <rFont val="Calibri"/>
        <family val="2"/>
        <scheme val="minor"/>
      </rPr>
      <t>die Maximierung der immateriellen Vermögenswerte.</t>
    </r>
  </si>
  <si>
    <r>
      <rPr>
        <sz val="10"/>
        <color theme="1"/>
        <rFont val="Calibri"/>
        <family val="2"/>
        <scheme val="minor"/>
      </rPr>
      <t>die Minimierung der Forderungen aus Lieferungen und Leistungen.</t>
    </r>
  </si>
  <si>
    <r>
      <rPr>
        <sz val="10"/>
        <color theme="1"/>
        <rFont val="Calibri"/>
        <family val="2"/>
        <scheme val="minor"/>
      </rPr>
      <t>Diese Frage ist der folgenden Pflichtlektüre entnommen: Apte, P. G., &amp; Kapshe, S. (2020).
International Financial Management. McGraw-Hill Education</t>
    </r>
  </si>
  <si>
    <r>
      <rPr>
        <sz val="10"/>
        <color theme="1"/>
        <rFont val="Calibri"/>
        <family val="2"/>
        <scheme val="minor"/>
      </rPr>
      <t>MC_004</t>
    </r>
  </si>
  <si>
    <r>
      <rPr>
        <sz val="10"/>
        <color theme="1"/>
        <rFont val="Calibri"/>
        <family val="2"/>
        <scheme val="minor"/>
      </rPr>
      <t>Der traditionelle Ansatz des Finanzmanagements umfasst welche der folgenden Bereiche?</t>
    </r>
  </si>
  <si>
    <r>
      <rPr>
        <sz val="10"/>
        <color theme="1"/>
        <rFont val="Calibri"/>
        <family val="2"/>
        <scheme val="minor"/>
      </rPr>
      <t>Kreditaufnahme bei Kreditinstituten</t>
    </r>
  </si>
  <si>
    <r>
      <rPr>
        <sz val="10"/>
        <color theme="1"/>
        <rFont val="Calibri"/>
        <family val="2"/>
        <scheme val="minor"/>
      </rPr>
      <t>Kreditaufnahme bei Risikokapitalgebern</t>
    </r>
  </si>
  <si>
    <r>
      <rPr>
        <sz val="10"/>
        <color theme="1"/>
        <rFont val="Calibri"/>
        <family val="2"/>
        <scheme val="minor"/>
      </rPr>
      <t>Verhandlung von Geschäftsabschlüssen mit Lieferanten</t>
    </r>
  </si>
  <si>
    <r>
      <rPr>
        <sz val="10"/>
        <color theme="1"/>
        <rFont val="Calibri"/>
        <family val="2"/>
        <scheme val="minor"/>
      </rPr>
      <t>Geldbeschaffung durch Crowdfunding</t>
    </r>
  </si>
  <si>
    <r>
      <rPr>
        <sz val="10"/>
        <color theme="1"/>
        <rFont val="Calibri"/>
        <family val="2"/>
        <scheme val="minor"/>
      </rPr>
      <t>MC_005</t>
    </r>
  </si>
  <si>
    <r>
      <rPr>
        <sz val="10"/>
        <color theme="1"/>
        <rFont val="Calibri"/>
        <family val="2"/>
        <scheme val="minor"/>
      </rPr>
      <t>Welche der folgenden Aussagen ist richtig?</t>
    </r>
  </si>
  <si>
    <r>
      <rPr>
        <sz val="10"/>
        <color theme="1"/>
        <rFont val="Calibri"/>
        <family val="2"/>
        <scheme val="minor"/>
      </rPr>
      <t>Stakeholder sind alle Personen, die ein Interesse am Unternehmensgeschehen haben.</t>
    </r>
  </si>
  <si>
    <r>
      <rPr>
        <sz val="10"/>
        <color theme="1"/>
        <rFont val="Calibri"/>
        <family val="2"/>
        <scheme val="minor"/>
      </rPr>
      <t>Anteilseigner:innen sind alle Personen, die ein Interesse am Unternehmensgeschehen haben.</t>
    </r>
  </si>
  <si>
    <r>
      <rPr>
        <sz val="10"/>
        <color theme="1"/>
        <rFont val="Calibri"/>
        <family val="2"/>
        <scheme val="minor"/>
      </rPr>
      <t>Gläubiger:innen sind alle Personen, die ein Interesse am Unternehmensgeschehen haben.</t>
    </r>
  </si>
  <si>
    <r>
      <rPr>
        <sz val="10"/>
        <color theme="1"/>
        <rFont val="Calibri"/>
        <family val="2"/>
        <scheme val="minor"/>
      </rPr>
      <t>MC_006</t>
    </r>
  </si>
  <si>
    <r>
      <rPr>
        <sz val="10"/>
        <color theme="1"/>
        <rFont val="Calibri"/>
        <family val="2"/>
        <scheme val="minor"/>
      </rPr>
      <t>Welcher der folgenden Faktoren ist der wichtigste bei Finanzierungsentscheidungen?</t>
    </r>
  </si>
  <si>
    <r>
      <rPr>
        <sz val="10"/>
        <color theme="1"/>
        <rFont val="Calibri"/>
        <family val="2"/>
        <scheme val="minor"/>
      </rPr>
      <t>Dividenden</t>
    </r>
  </si>
  <si>
    <r>
      <rPr>
        <sz val="10"/>
        <color theme="1"/>
        <rFont val="Calibri"/>
        <family val="2"/>
        <scheme val="minor"/>
      </rPr>
      <t>Steuern</t>
    </r>
  </si>
  <si>
    <r>
      <rPr>
        <sz val="10"/>
        <color theme="1"/>
        <rFont val="Calibri"/>
        <family val="2"/>
        <scheme val="minor"/>
      </rPr>
      <t>Diversifizierung</t>
    </r>
  </si>
  <si>
    <r>
      <rPr>
        <sz val="10"/>
        <color theme="1"/>
        <rFont val="Calibri"/>
        <family val="2"/>
        <scheme val="minor"/>
      </rPr>
      <t>Wechselkurs</t>
    </r>
  </si>
  <si>
    <r>
      <rPr>
        <sz val="10"/>
        <color theme="1"/>
        <rFont val="Calibri"/>
        <family val="2"/>
        <scheme val="minor"/>
      </rPr>
      <t>mittel</t>
    </r>
  </si>
  <si>
    <r>
      <rPr>
        <sz val="10"/>
        <color theme="1"/>
        <rFont val="Calibri"/>
        <family val="2"/>
        <scheme val="minor"/>
      </rPr>
      <t>MC_007</t>
    </r>
  </si>
  <si>
    <r>
      <rPr>
        <sz val="10"/>
        <color theme="1"/>
        <rFont val="Calibri"/>
        <family val="2"/>
        <scheme val="minor"/>
      </rPr>
      <t>Dividende</t>
    </r>
  </si>
  <si>
    <r>
      <rPr>
        <sz val="10"/>
        <color theme="1"/>
        <rFont val="Calibri"/>
        <family val="2"/>
        <scheme val="minor"/>
      </rPr>
      <t>Finanzierung</t>
    </r>
  </si>
  <si>
    <r>
      <rPr>
        <sz val="10"/>
        <color theme="1"/>
        <rFont val="Calibri"/>
        <family val="2"/>
        <scheme val="minor"/>
      </rPr>
      <t>Investition</t>
    </r>
  </si>
  <si>
    <r>
      <rPr>
        <sz val="10"/>
        <color theme="1"/>
        <rFont val="Calibri"/>
        <family val="2"/>
        <scheme val="minor"/>
      </rPr>
      <t>Besteuerung</t>
    </r>
  </si>
  <si>
    <r>
      <rPr>
        <sz val="10"/>
        <color theme="1"/>
        <rFont val="Calibri"/>
        <family val="2"/>
        <scheme val="minor"/>
      </rPr>
      <t>MC_008</t>
    </r>
  </si>
  <si>
    <r>
      <rPr>
        <sz val="10"/>
        <color theme="1"/>
        <rFont val="Calibri"/>
        <family val="2"/>
        <scheme val="minor"/>
      </rPr>
      <t>Investitionsentscheidungen sind in der Regel langfristiger Natur.</t>
    </r>
  </si>
  <si>
    <r>
      <rPr>
        <sz val="10"/>
        <color theme="1"/>
        <rFont val="Calibri"/>
        <family val="2"/>
        <scheme val="minor"/>
      </rPr>
      <t>Investitionsentscheidungen sind in der Regel kurzfristiger Natur.</t>
    </r>
  </si>
  <si>
    <r>
      <rPr>
        <sz val="10"/>
        <color theme="1"/>
        <rFont val="Calibri"/>
        <family val="2"/>
        <scheme val="minor"/>
      </rPr>
      <t>Investitionsentscheidungen erfordern in der Regel keine Cashflow-Prognosen.</t>
    </r>
  </si>
  <si>
    <r>
      <rPr>
        <sz val="10"/>
        <color theme="1"/>
        <rFont val="Calibri"/>
        <family val="2"/>
        <scheme val="minor"/>
      </rPr>
      <t>Investitionsentscheidungen erfordern in der Regel keine Bewertung der Erträge der Projekte des Unternehmens.</t>
    </r>
  </si>
  <si>
    <r>
      <rPr>
        <sz val="10"/>
        <color theme="1"/>
        <rFont val="Calibri"/>
        <family val="2"/>
        <scheme val="minor"/>
      </rPr>
      <t>MC_009</t>
    </r>
  </si>
  <si>
    <r>
      <rPr>
        <sz val="10"/>
        <color theme="1"/>
        <rFont val="Calibri"/>
        <family val="2"/>
        <scheme val="minor"/>
      </rPr>
      <t>Welche der folgenden Entscheidungen erfordert eine sorgfältige Prüfung der Kapitalstruktur des Unternehmens?</t>
    </r>
  </si>
  <si>
    <r>
      <rPr>
        <sz val="10"/>
        <color theme="1"/>
        <rFont val="Calibri"/>
        <family val="2"/>
        <scheme val="minor"/>
      </rPr>
      <t>Finanzen</t>
    </r>
  </si>
  <si>
    <r>
      <rPr>
        <sz val="10"/>
        <color theme="1"/>
        <rFont val="Calibri"/>
        <family val="2"/>
        <scheme val="minor"/>
      </rPr>
      <t>Politik</t>
    </r>
  </si>
  <si>
    <r>
      <rPr>
        <sz val="10"/>
        <color theme="1"/>
        <rFont val="Calibri"/>
        <family val="2"/>
        <scheme val="minor"/>
      </rPr>
      <t>MC_010</t>
    </r>
  </si>
  <si>
    <r>
      <rPr>
        <sz val="10"/>
        <color theme="1"/>
        <rFont val="Calibri"/>
        <family val="2"/>
        <scheme val="minor"/>
      </rPr>
      <t>Welche der folgenden Quellen ist eine externe Finanzierungsquelle?</t>
    </r>
  </si>
  <si>
    <r>
      <rPr>
        <sz val="10"/>
        <color theme="1"/>
        <rFont val="Calibri"/>
        <family val="2"/>
        <scheme val="minor"/>
      </rPr>
      <t>Bankdarlehen</t>
    </r>
  </si>
  <si>
    <r>
      <rPr>
        <sz val="10"/>
        <color theme="1"/>
        <rFont val="Calibri"/>
        <family val="2"/>
        <scheme val="minor"/>
      </rPr>
      <t>Gewinnrücklagen</t>
    </r>
  </si>
  <si>
    <r>
      <rPr>
        <sz val="10"/>
        <color theme="1"/>
        <rFont val="Calibri"/>
        <family val="2"/>
        <scheme val="minor"/>
      </rPr>
      <t>Verkauf von Vermögenswerten</t>
    </r>
  </si>
  <si>
    <r>
      <rPr>
        <sz val="10"/>
        <color theme="1"/>
        <rFont val="Calibri"/>
        <family val="2"/>
        <scheme val="minor"/>
      </rPr>
      <t>MC_011</t>
    </r>
  </si>
  <si>
    <r>
      <rPr>
        <sz val="10"/>
        <color theme="1"/>
        <rFont val="Calibri"/>
        <family val="2"/>
        <scheme val="minor"/>
      </rPr>
      <t>Der moderne Ansatz umfasst welche der folgenden Bereiche des Finanzmanagements?</t>
    </r>
  </si>
  <si>
    <r>
      <rPr>
        <sz val="10"/>
        <color theme="1"/>
        <rFont val="Calibri"/>
        <family val="2"/>
        <scheme val="minor"/>
      </rPr>
      <t>Zuweisung von Ressourcen</t>
    </r>
  </si>
  <si>
    <r>
      <rPr>
        <sz val="10"/>
        <color theme="1"/>
        <rFont val="Calibri"/>
        <family val="2"/>
        <scheme val="minor"/>
      </rPr>
      <t>Zuweisung von Zeit</t>
    </r>
  </si>
  <si>
    <r>
      <rPr>
        <sz val="10"/>
        <color theme="1"/>
        <rFont val="Calibri"/>
        <family val="2"/>
        <scheme val="minor"/>
      </rPr>
      <t>Zuweisung von Personal</t>
    </r>
  </si>
  <si>
    <r>
      <rPr>
        <sz val="10"/>
        <color theme="1"/>
        <rFont val="Calibri"/>
        <family val="2"/>
        <scheme val="minor"/>
      </rPr>
      <t>Politische Bewertung</t>
    </r>
  </si>
  <si>
    <r>
      <rPr>
        <sz val="10"/>
        <color theme="1"/>
        <rFont val="Calibri"/>
        <family val="2"/>
        <scheme val="minor"/>
      </rPr>
      <t>schwer</t>
    </r>
  </si>
  <si>
    <r>
      <rPr>
        <sz val="10"/>
        <color theme="1"/>
        <rFont val="Calibri"/>
        <family val="2"/>
        <scheme val="minor"/>
      </rPr>
      <t>MC_012</t>
    </r>
  </si>
  <si>
    <r>
      <rPr>
        <sz val="10"/>
        <color theme="1"/>
        <rFont val="Calibri"/>
        <family val="2"/>
        <scheme val="minor"/>
      </rPr>
      <t>Zampa PLC hat eine Vereinbarung mit seiner Bank getroffen, wonach die Bank für Zampa zahlt, wenn das Unternehmen nicht über ausreichende Mittel verfügt. Wie lautet die Bezeichnung für diese Finanzierungsvereinbarung?</t>
    </r>
  </si>
  <si>
    <r>
      <rPr>
        <sz val="10"/>
        <color theme="1"/>
        <rFont val="Calibri"/>
        <family val="2"/>
        <scheme val="minor"/>
      </rPr>
      <t>Überziehungskredit</t>
    </r>
  </si>
  <si>
    <r>
      <rPr>
        <sz val="10"/>
        <color theme="1"/>
        <rFont val="Calibri"/>
        <family val="2"/>
        <scheme val="minor"/>
      </rPr>
      <t>Risikokapital</t>
    </r>
  </si>
  <si>
    <r>
      <rPr>
        <sz val="10"/>
        <color theme="1"/>
        <rFont val="Calibri"/>
        <family val="2"/>
        <scheme val="minor"/>
      </rPr>
      <t>Handelskredit</t>
    </r>
  </si>
  <si>
    <r>
      <rPr>
        <sz val="10"/>
        <color theme="1"/>
        <rFont val="Calibri"/>
        <family val="2"/>
        <scheme val="minor"/>
      </rPr>
      <t>Grundkapital</t>
    </r>
  </si>
  <si>
    <r>
      <rPr>
        <sz val="10"/>
        <color theme="1"/>
        <rFont val="Calibri"/>
        <family val="2"/>
        <scheme val="minor"/>
      </rPr>
      <t>MC_013</t>
    </r>
  </si>
  <si>
    <r>
      <rPr>
        <sz val="10"/>
        <color theme="1"/>
        <rFont val="Calibri"/>
        <family val="2"/>
        <scheme val="minor"/>
      </rPr>
      <t>Während der Coronapandemie boten Staaten auf der ganzen Welt kleinen und mittleren Unternehmen einen festen Geldbetrag an. Dieses Angebot des Staates wird wie genannt?</t>
    </r>
  </si>
  <si>
    <r>
      <rPr>
        <sz val="10"/>
        <color theme="1"/>
        <rFont val="Calibri"/>
        <family val="2"/>
        <scheme val="minor"/>
      </rPr>
      <t>MC_014</t>
    </r>
  </si>
  <si>
    <r>
      <rPr>
        <sz val="10"/>
        <color theme="1"/>
        <rFont val="Calibri"/>
        <family val="2"/>
        <scheme val="minor"/>
      </rPr>
      <t>Wenn ein Unternehmen neue Aktien ausgibt, wie wirkt sich das auf seine Kapitalstruktur aus?</t>
    </r>
  </si>
  <si>
    <r>
      <rPr>
        <sz val="10"/>
        <color theme="1"/>
        <rFont val="Calibri"/>
        <family val="2"/>
        <scheme val="minor"/>
      </rPr>
      <t>Seine Eigenkapitalposition wird sich erhöhen.</t>
    </r>
  </si>
  <si>
    <r>
      <rPr>
        <sz val="10"/>
        <color theme="1"/>
        <rFont val="Calibri"/>
        <family val="2"/>
        <scheme val="minor"/>
      </rPr>
      <t>Seine Eigenkapitalposition wird sich verringern.</t>
    </r>
  </si>
  <si>
    <r>
      <rPr>
        <sz val="10"/>
        <color theme="1"/>
        <rFont val="Calibri"/>
        <family val="2"/>
        <scheme val="minor"/>
      </rPr>
      <t>Seine Verbindlichkeiten werden zunehmen.</t>
    </r>
  </si>
  <si>
    <r>
      <rPr>
        <sz val="10"/>
        <color theme="1"/>
        <rFont val="Calibri"/>
        <family val="2"/>
        <scheme val="minor"/>
      </rPr>
      <t>Seine Verbindlichkeiten werden abnehmen.</t>
    </r>
  </si>
  <si>
    <r>
      <rPr>
        <sz val="10"/>
        <color theme="1"/>
        <rFont val="Calibri"/>
        <family val="2"/>
        <scheme val="minor"/>
      </rPr>
      <t>MC_015</t>
    </r>
  </si>
  <si>
    <r>
      <rPr>
        <sz val="10"/>
        <color theme="1"/>
        <rFont val="Calibri"/>
        <family val="2"/>
      </rPr>
      <t>Bei welcher der folgenden Entscheidungen geht es um die Bewertung des Gesamtvermögens, die Zusammensetzung des Vermögens und die Anforderungen an die Eliminierung oder den Ersatz von Vermögenswerten?</t>
    </r>
  </si>
  <si>
    <r>
      <rPr>
        <sz val="10"/>
        <color theme="1"/>
        <rFont val="Calibri"/>
        <family val="2"/>
        <scheme val="minor"/>
      </rPr>
      <t>1.2</t>
    </r>
  </si>
  <si>
    <r>
      <rPr>
        <sz val="10"/>
        <color theme="1"/>
        <rFont val="Calibri"/>
        <family val="2"/>
        <scheme val="minor"/>
      </rPr>
      <t>MC_016</t>
    </r>
  </si>
  <si>
    <r>
      <rPr>
        <sz val="10"/>
        <color theme="1"/>
        <rFont val="Calibri"/>
        <family val="2"/>
        <scheme val="minor"/>
      </rPr>
      <t xml:space="preserve">Money Management bezieht sich auf den Prozess... </t>
    </r>
  </si>
  <si>
    <r>
      <rPr>
        <sz val="10"/>
        <color theme="1"/>
        <rFont val="Calibri"/>
        <family val="2"/>
        <scheme val="minor"/>
      </rPr>
      <t>der Steuerplanung.</t>
    </r>
  </si>
  <si>
    <r>
      <rPr>
        <sz val="10"/>
        <color theme="1"/>
        <rFont val="Calibri"/>
        <family val="2"/>
        <scheme val="minor"/>
      </rPr>
      <t>des Risikomanagements.</t>
    </r>
  </si>
  <si>
    <r>
      <rPr>
        <sz val="10"/>
        <color theme="1"/>
        <rFont val="Calibri"/>
        <family val="2"/>
        <scheme val="minor"/>
      </rPr>
      <t>der Unternehmensführung.</t>
    </r>
  </si>
  <si>
    <r>
      <rPr>
        <sz val="10"/>
        <color theme="1"/>
        <rFont val="Calibri"/>
        <family val="2"/>
        <scheme val="minor"/>
      </rPr>
      <t>MC_017</t>
    </r>
  </si>
  <si>
    <r>
      <rPr>
        <sz val="10"/>
        <color theme="1"/>
        <rFont val="Calibri"/>
        <family val="2"/>
        <scheme val="minor"/>
      </rPr>
      <t>Bei welcher der folgenden Möglichkeiten verpflichten sich zwei oder mehr Parteien, Zeit und Geld zu investieren, um ein neues gemeinsames Unternehmen zu gründen?</t>
    </r>
  </si>
  <si>
    <r>
      <rPr>
        <sz val="10"/>
        <color theme="1"/>
        <rFont val="Calibri"/>
        <family val="2"/>
        <scheme val="minor"/>
      </rPr>
      <t>Joint Venture</t>
    </r>
  </si>
  <si>
    <r>
      <rPr>
        <sz val="10"/>
        <color theme="1"/>
        <rFont val="Calibri"/>
        <family val="2"/>
        <scheme val="minor"/>
      </rPr>
      <t>Lizenzierung</t>
    </r>
  </si>
  <si>
    <r>
      <rPr>
        <sz val="10"/>
        <color theme="1"/>
        <rFont val="Calibri"/>
        <family val="2"/>
        <scheme val="minor"/>
      </rPr>
      <t>Internationaler Handel</t>
    </r>
  </si>
  <si>
    <r>
      <rPr>
        <sz val="10"/>
        <color theme="1"/>
        <rFont val="Calibri"/>
        <family val="2"/>
        <scheme val="minor"/>
      </rPr>
      <t>Franchising</t>
    </r>
  </si>
  <si>
    <r>
      <rPr>
        <sz val="10"/>
        <color theme="1"/>
        <rFont val="Calibri"/>
        <family val="2"/>
        <scheme val="minor"/>
      </rPr>
      <t>MC_018</t>
    </r>
  </si>
  <si>
    <r>
      <rPr>
        <sz val="10"/>
        <color theme="1"/>
        <rFont val="Calibri"/>
        <family val="2"/>
        <scheme val="minor"/>
      </rPr>
      <t>Welche der folgenden Möglichkeiten wird häufig genutzt, um den globalen Markt zu durchdringen und Materialien, Vorräte und Fertigerzeugnisse zu beschaffen oder zu verkaufen?</t>
    </r>
  </si>
  <si>
    <r>
      <rPr>
        <sz val="10"/>
        <color theme="1"/>
        <rFont val="Calibri"/>
        <family val="2"/>
        <scheme val="minor"/>
      </rPr>
      <t>MC_019</t>
    </r>
  </si>
  <si>
    <r>
      <rPr>
        <sz val="10"/>
        <color rgb="FF9C5700"/>
        <rFont val="Calibri"/>
        <family val="2"/>
        <scheme val="minor"/>
      </rPr>
      <t xml:space="preserve">Was gibt Unternehmen die Möglichkeit, auf lokaler Ebene zu operieren und gleichzeitig von den niedrigen Kosten eines ausländischen Marktes zu profitieren? </t>
    </r>
  </si>
  <si>
    <r>
      <rPr>
        <sz val="10"/>
        <color theme="1"/>
        <rFont val="Calibri"/>
        <family val="2"/>
        <scheme val="minor"/>
      </rPr>
      <t>MC_020</t>
    </r>
  </si>
  <si>
    <r>
      <rPr>
        <sz val="10"/>
        <color theme="1"/>
        <rFont val="Calibri"/>
        <family val="2"/>
        <scheme val="minor"/>
      </rPr>
      <t>Welches der folgenden Unternehmen ist ein Beispiel für ein Joint Venture?</t>
    </r>
  </si>
  <si>
    <r>
      <rPr>
        <sz val="10"/>
        <color theme="1"/>
        <rFont val="Calibri"/>
        <family val="2"/>
        <scheme val="minor"/>
      </rPr>
      <t>Verily und GlaxoSmithKline</t>
    </r>
  </si>
  <si>
    <r>
      <rPr>
        <sz val="10"/>
        <color theme="1"/>
        <rFont val="Calibri"/>
        <family val="2"/>
        <scheme val="minor"/>
      </rPr>
      <t>Apple und Google</t>
    </r>
  </si>
  <si>
    <r>
      <rPr>
        <sz val="10"/>
        <color theme="1"/>
        <rFont val="Calibri"/>
        <family val="2"/>
        <scheme val="minor"/>
      </rPr>
      <t>Microsoft und HP</t>
    </r>
  </si>
  <si>
    <r>
      <rPr>
        <sz val="10"/>
        <color theme="1"/>
        <rFont val="Calibri"/>
        <family val="2"/>
        <scheme val="minor"/>
      </rPr>
      <t>Facebook und LinkedIn</t>
    </r>
  </si>
  <si>
    <r>
      <rPr>
        <sz val="10"/>
        <color theme="1"/>
        <rFont val="Calibri"/>
        <family val="2"/>
        <scheme val="minor"/>
      </rPr>
      <t>MC_021</t>
    </r>
  </si>
  <si>
    <r>
      <rPr>
        <sz val="10"/>
        <color rgb="FF9C5700"/>
        <rFont val="Calibri"/>
        <family val="2"/>
        <scheme val="minor"/>
      </rPr>
      <t>Welche der folgenden Aussagen zu einem Handelsbilanzüberschuss trifft zu?</t>
    </r>
  </si>
  <si>
    <r>
      <rPr>
        <sz val="10"/>
        <color theme="1"/>
        <rFont val="Calibri"/>
        <family val="2"/>
        <scheme val="minor"/>
      </rPr>
      <t>Die Exporte sind höher als die Importe.</t>
    </r>
  </si>
  <si>
    <r>
      <rPr>
        <sz val="10"/>
        <color theme="1"/>
        <rFont val="Calibri"/>
        <family val="2"/>
        <scheme val="minor"/>
      </rPr>
      <t>Die Importe sind höher als die Exporte.</t>
    </r>
  </si>
  <si>
    <r>
      <rPr>
        <sz val="10"/>
        <color theme="1"/>
        <rFont val="Calibri"/>
        <family val="2"/>
        <scheme val="minor"/>
      </rPr>
      <t>Die Importe sind gleich den Exporten.</t>
    </r>
  </si>
  <si>
    <r>
      <rPr>
        <sz val="10"/>
        <color theme="1"/>
        <rFont val="Calibri"/>
        <family val="2"/>
        <scheme val="minor"/>
      </rPr>
      <t>Importe und Exporte sind beide vernachlässigbar.</t>
    </r>
  </si>
  <si>
    <r>
      <rPr>
        <sz val="10"/>
        <color theme="1"/>
        <rFont val="Calibri"/>
        <family val="2"/>
        <scheme val="minor"/>
      </rPr>
      <t>MC_022</t>
    </r>
  </si>
  <si>
    <r>
      <rPr>
        <sz val="10"/>
        <color theme="1"/>
        <rFont val="Calibri"/>
        <family val="2"/>
        <scheme val="minor"/>
      </rPr>
      <t>Das markanteste Merkmal des internationalen Finanzmanagements ist das Fremdwährungsrisiko.</t>
    </r>
  </si>
  <si>
    <r>
      <rPr>
        <sz val="10"/>
        <color theme="1"/>
        <rFont val="Calibri"/>
        <family val="2"/>
        <scheme val="minor"/>
      </rPr>
      <t>Das internationale Finanzmanagement konzentriert sich hauptsächlich auf inländische Unternehmen.</t>
    </r>
  </si>
  <si>
    <r>
      <rPr>
        <sz val="10"/>
        <color theme="1"/>
        <rFont val="Calibri"/>
        <family val="2"/>
        <scheme val="minor"/>
      </rPr>
      <t>Das primäre Ziel des Finanzmanagements ist für inländische und internationale Unternehmen unterschiedlich.</t>
    </r>
  </si>
  <si>
    <r>
      <rPr>
        <sz val="10"/>
        <color theme="1"/>
        <rFont val="Calibri"/>
        <family val="2"/>
        <scheme val="minor"/>
      </rPr>
      <t>Das Konzept der Wohlstandsmaximierung im Finanzmanagement gilt nur für inländische Unternehmen.</t>
    </r>
  </si>
  <si>
    <r>
      <rPr>
        <sz val="10"/>
        <color theme="1"/>
        <rFont val="Calibri"/>
        <family val="2"/>
        <scheme val="minor"/>
      </rPr>
      <t>MC_023</t>
    </r>
  </si>
  <si>
    <r>
      <rPr>
        <sz val="10"/>
        <color theme="1"/>
        <rFont val="Calibri"/>
        <family val="2"/>
        <scheme val="minor"/>
      </rPr>
      <t>Auf welche der folgenden Punkte bezieht sich das Money Management?</t>
    </r>
  </si>
  <si>
    <r>
      <rPr>
        <sz val="10"/>
        <color theme="1"/>
        <rFont val="Calibri"/>
        <family val="2"/>
        <scheme val="minor"/>
      </rPr>
      <t xml:space="preserve">Portfolio-/Investitionsmanagement
</t>
    </r>
  </si>
  <si>
    <r>
      <rPr>
        <sz val="10"/>
        <color theme="1"/>
        <rFont val="Calibri"/>
        <family val="2"/>
        <scheme val="minor"/>
      </rPr>
      <t>Steuermanagement</t>
    </r>
  </si>
  <si>
    <r>
      <rPr>
        <sz val="10"/>
        <color theme="1"/>
        <rFont val="Calibri"/>
        <family val="2"/>
        <scheme val="minor"/>
      </rPr>
      <t>Liquiditätsmanagement</t>
    </r>
  </si>
  <si>
    <r>
      <rPr>
        <sz val="10"/>
        <color theme="1"/>
        <rFont val="Calibri"/>
        <family val="2"/>
        <scheme val="minor"/>
      </rPr>
      <t>Cash-Management</t>
    </r>
  </si>
  <si>
    <r>
      <rPr>
        <sz val="10"/>
        <color theme="1"/>
        <rFont val="Calibri"/>
        <family val="2"/>
        <scheme val="minor"/>
      </rPr>
      <t>MC_024</t>
    </r>
  </si>
  <si>
    <r>
      <rPr>
        <sz val="10"/>
        <color rgb="FF9C5700"/>
        <rFont val="Calibri"/>
        <family val="2"/>
        <scheme val="minor"/>
      </rPr>
      <t xml:space="preserve">Welche der folgenden Aufgaben gehören </t>
    </r>
    <r>
      <rPr>
        <b/>
        <sz val="10"/>
        <color rgb="FF9C5700"/>
        <rFont val="Calibri"/>
        <family val="2"/>
        <scheme val="minor"/>
      </rPr>
      <t>nicht</t>
    </r>
    <r>
      <rPr>
        <sz val="10"/>
        <color rgb="FF9C5700"/>
        <rFont val="Calibri"/>
        <family val="2"/>
        <scheme val="minor"/>
      </rPr>
      <t xml:space="preserve"> zu den Hauptaufgaben der internationalen Finanzmärkte?</t>
    </r>
  </si>
  <si>
    <r>
      <rPr>
        <sz val="10"/>
        <color theme="1"/>
        <rFont val="Calibri"/>
        <family val="2"/>
        <scheme val="minor"/>
      </rPr>
      <t>Beseitigung der Unsicherheit und Schaffung von Liquidität auf dem Markt</t>
    </r>
  </si>
  <si>
    <r>
      <rPr>
        <sz val="10"/>
        <color theme="1"/>
        <rFont val="Calibri"/>
        <family val="2"/>
        <scheme val="minor"/>
      </rPr>
      <t>Bereitstellung eines sicheren und transparenten Transaktionsmechanismus</t>
    </r>
  </si>
  <si>
    <r>
      <rPr>
        <sz val="10"/>
        <color theme="1"/>
        <rFont val="Calibri"/>
        <family val="2"/>
        <scheme val="minor"/>
      </rPr>
      <t>Bereitstellung korrekter Daten und Informationen an Privatpersonen und Unternehmen</t>
    </r>
  </si>
  <si>
    <r>
      <rPr>
        <sz val="10"/>
        <color theme="1"/>
        <rFont val="Calibri"/>
        <family val="2"/>
        <scheme val="minor"/>
      </rPr>
      <t>MC_025</t>
    </r>
  </si>
  <si>
    <r>
      <rPr>
        <sz val="10"/>
        <color theme="1"/>
        <rFont val="Calibri"/>
        <family val="2"/>
        <scheme val="minor"/>
      </rPr>
      <t xml:space="preserve">Der internationale Handel bietet eine relativ kostengünstige Möglichkeit, Materialien zu exportieren oder zu importieren. </t>
    </r>
  </si>
  <si>
    <r>
      <rPr>
        <sz val="10"/>
        <color theme="1"/>
        <rFont val="Calibri"/>
        <family val="2"/>
        <scheme val="minor"/>
      </rPr>
      <t>Der faire Handel bietet eine relativ kostengünstige Möglichkeit, Fertigerzeugnisse zu exportieren oder zu importieren.</t>
    </r>
  </si>
  <si>
    <r>
      <rPr>
        <sz val="10"/>
        <color theme="1"/>
        <rFont val="Calibri"/>
        <family val="2"/>
        <scheme val="minor"/>
      </rPr>
      <t xml:space="preserve">Handelsabkommen bieten eine relativ kostengünstige Möglichkeit, Dienstleistungen oder Produkte zu exportieren oder zu importieren. </t>
    </r>
  </si>
  <si>
    <r>
      <rPr>
        <sz val="10"/>
        <color theme="1"/>
        <rFont val="Calibri"/>
        <family val="2"/>
        <scheme val="minor"/>
      </rPr>
      <t xml:space="preserve">Das Portfoliomanagement bietet eine relativ kostengünstige Möglichkeit, Materialien oder Fertigprodukte zu exportieren oder zu importieren. </t>
    </r>
  </si>
  <si>
    <r>
      <rPr>
        <sz val="10"/>
        <color theme="1"/>
        <rFont val="Calibri"/>
        <family val="2"/>
        <scheme val="minor"/>
      </rPr>
      <t>MC_026</t>
    </r>
  </si>
  <si>
    <t>Herr Evans investiert Geld in neue und wachsende Unternehmen und erhält dafür einen vereinbarten Anteil am Gewinn. Welche der folgenden Anlegerkategorien passt am besten zu Herrn Evans?</t>
  </si>
  <si>
    <r>
      <rPr>
        <sz val="10"/>
        <color theme="1"/>
        <rFont val="Calibri"/>
        <family val="2"/>
        <scheme val="minor"/>
      </rPr>
      <t>Risikokapitalgeber</t>
    </r>
  </si>
  <si>
    <r>
      <rPr>
        <sz val="10"/>
        <color theme="1"/>
        <rFont val="Calibri"/>
        <family val="2"/>
        <scheme val="minor"/>
      </rPr>
      <t>Partner</t>
    </r>
  </si>
  <si>
    <r>
      <rPr>
        <sz val="10"/>
        <color theme="1"/>
        <rFont val="Calibri"/>
        <family val="2"/>
        <scheme val="minor"/>
      </rPr>
      <t>Anteilseigner</t>
    </r>
  </si>
  <si>
    <r>
      <rPr>
        <sz val="10"/>
        <color theme="1"/>
        <rFont val="Calibri"/>
        <family val="2"/>
        <scheme val="minor"/>
      </rPr>
      <t>Anbieter</t>
    </r>
  </si>
  <si>
    <r>
      <rPr>
        <sz val="10"/>
        <color theme="1"/>
        <rFont val="Calibri"/>
        <family val="2"/>
        <scheme val="minor"/>
      </rPr>
      <t>1.3</t>
    </r>
  </si>
  <si>
    <r>
      <rPr>
        <sz val="10"/>
        <color theme="1"/>
        <rFont val="Calibri"/>
        <family val="2"/>
        <scheme val="minor"/>
      </rPr>
      <t>MC_027</t>
    </r>
  </si>
  <si>
    <r>
      <rPr>
        <sz val="10"/>
        <color theme="1"/>
        <rFont val="Calibri"/>
        <family val="2"/>
        <scheme val="minor"/>
      </rPr>
      <t xml:space="preserve">Die Praxis des Verkaufs von Forderungen an eine andere Stelle nennt man... </t>
    </r>
  </si>
  <si>
    <r>
      <rPr>
        <sz val="10"/>
        <color theme="1"/>
        <rFont val="Calibri"/>
        <family val="2"/>
        <scheme val="minor"/>
      </rPr>
      <t>Factoring.</t>
    </r>
  </si>
  <si>
    <r>
      <rPr>
        <sz val="10"/>
        <color theme="1"/>
        <rFont val="Calibri"/>
        <family val="2"/>
        <scheme val="minor"/>
      </rPr>
      <t>Forfaitierung.</t>
    </r>
  </si>
  <si>
    <r>
      <rPr>
        <sz val="10"/>
        <rFont val="Calibri"/>
        <family val="2"/>
      </rPr>
      <t>Gegengeschäft.</t>
    </r>
  </si>
  <si>
    <r>
      <rPr>
        <sz val="10"/>
        <color theme="1"/>
        <rFont val="Calibri"/>
        <family val="2"/>
        <scheme val="minor"/>
      </rPr>
      <t>Franchising.</t>
    </r>
  </si>
  <si>
    <r>
      <rPr>
        <sz val="10"/>
        <color theme="1"/>
        <rFont val="Calibri"/>
        <family val="2"/>
        <scheme val="minor"/>
      </rPr>
      <t>MC_028</t>
    </r>
  </si>
  <si>
    <r>
      <rPr>
        <sz val="10"/>
        <color theme="1"/>
        <rFont val="Calibri"/>
        <family val="2"/>
        <scheme val="minor"/>
      </rPr>
      <t>Welches der folgenden Dokumente wird von Exporteuren verwendet, um Importeure zu bitten, einen bestimmten Betrag zu einem bestimmten Zeitpunkt zu zahlen?</t>
    </r>
  </si>
  <si>
    <r>
      <rPr>
        <sz val="10"/>
        <color theme="1"/>
        <rFont val="Calibri"/>
        <family val="2"/>
        <scheme val="minor"/>
      </rPr>
      <t>Zielwechsel</t>
    </r>
  </si>
  <si>
    <r>
      <rPr>
        <sz val="10"/>
        <color theme="1"/>
        <rFont val="Calibri"/>
        <family val="2"/>
        <scheme val="minor"/>
      </rPr>
      <t>Konnossement</t>
    </r>
  </si>
  <si>
    <r>
      <rPr>
        <sz val="10"/>
        <color theme="1"/>
        <rFont val="Calibri"/>
        <family val="2"/>
        <scheme val="minor"/>
      </rPr>
      <t>Akkreditiv</t>
    </r>
  </si>
  <si>
    <r>
      <rPr>
        <sz val="10"/>
        <color theme="1"/>
        <rFont val="Calibri"/>
        <family val="2"/>
        <scheme val="minor"/>
      </rPr>
      <t>Sichtwechsel</t>
    </r>
  </si>
  <si>
    <r>
      <rPr>
        <sz val="10"/>
        <color theme="1"/>
        <rFont val="Calibri"/>
        <family val="2"/>
        <scheme val="minor"/>
      </rPr>
      <t>MC_029</t>
    </r>
  </si>
  <si>
    <r>
      <rPr>
        <sz val="10"/>
        <color theme="1"/>
        <rFont val="Calibri"/>
        <family val="2"/>
        <scheme val="minor"/>
      </rPr>
      <t>Welche der folgenden Aussagen beschreibt das regionale Modell der multinationalen Unternehmen aus struktureller Sicht am treffendsten?</t>
    </r>
  </si>
  <si>
    <r>
      <rPr>
        <sz val="10"/>
        <color theme="1"/>
        <rFont val="Calibri"/>
        <family val="2"/>
        <scheme val="minor"/>
      </rPr>
      <t>Der Hauptsitz eines Unternehmens verbleibt in einem Land und die Niederlassungen in anderen Ländern werden von der Zentrale überwacht.</t>
    </r>
  </si>
  <si>
    <r>
      <rPr>
        <sz val="10"/>
        <rFont val="Calibri"/>
        <family val="2"/>
        <scheme val="minor"/>
      </rPr>
      <t>Mehrere Hauptsitze eines Unternehmens sind in verschiedenen Ländern tätig, und die Niederlassungen in anderen Ländern werden von verschiedenen Regionalbüros überwacht.</t>
    </r>
  </si>
  <si>
    <r>
      <rPr>
        <sz val="10"/>
        <rFont val="Calibri"/>
        <family val="2"/>
        <scheme val="minor"/>
      </rPr>
      <t>Der Hauptsitz der Muttergesellschaft befindet sich im Heimatland, während die Tochtergesellschaften in verschiedenen Ländern tätig sind.</t>
    </r>
  </si>
  <si>
    <r>
      <rPr>
        <sz val="10"/>
        <color theme="1"/>
        <rFont val="Calibri"/>
        <family val="2"/>
        <scheme val="minor"/>
      </rPr>
      <t xml:space="preserve">Das Unternehmen richtet seinen Hauptsitz im Heimatland ein, während andere Einheiten, wie Produktions- und Fertigungsstätten, in anderen Ländern errichtet werden. </t>
    </r>
  </si>
  <si>
    <r>
      <rPr>
        <sz val="10"/>
        <color theme="1"/>
        <rFont val="Calibri"/>
        <family val="2"/>
        <scheme val="minor"/>
      </rPr>
      <t>MC_030</t>
    </r>
  </si>
  <si>
    <r>
      <rPr>
        <sz val="10"/>
        <color theme="1"/>
        <rFont val="Calibri"/>
        <family val="2"/>
        <scheme val="minor"/>
      </rPr>
      <t>Im Finanzmanagement sind die Finanzmanager:innen verantwortlich für…</t>
    </r>
  </si>
  <si>
    <r>
      <rPr>
        <sz val="10"/>
        <color theme="1"/>
        <rFont val="Calibri"/>
        <family val="2"/>
        <scheme val="minor"/>
      </rPr>
      <t>ausschließlich die Steuerplanung.</t>
    </r>
  </si>
  <si>
    <r>
      <rPr>
        <sz val="10"/>
        <color theme="1"/>
        <rFont val="Calibri"/>
        <family val="2"/>
        <scheme val="minor"/>
      </rPr>
      <t>ausschließlich die kurzfristige Finanzplanung.</t>
    </r>
  </si>
  <si>
    <r>
      <rPr>
        <sz val="10"/>
        <color theme="1"/>
        <rFont val="Calibri"/>
        <family val="2"/>
        <scheme val="minor"/>
      </rPr>
      <t>ausschließlich die Liquiditätsplanung.</t>
    </r>
  </si>
  <si>
    <r>
      <rPr>
        <sz val="10"/>
        <color theme="1"/>
        <rFont val="Calibri"/>
        <family val="2"/>
        <scheme val="minor"/>
      </rPr>
      <t>MC_031</t>
    </r>
  </si>
  <si>
    <r>
      <rPr>
        <sz val="10"/>
        <color theme="1"/>
        <rFont val="Calibri"/>
        <family val="2"/>
        <scheme val="minor"/>
      </rPr>
      <t>Red Robin Plc plant, in Sri Lanka zu investieren. Das Land ist jedoch mit politischer Instabilität konfrontiert. Welche Folgen könnte es für das Unternehmen haben, wenn es sich für eine Investition in Sri Lanka entscheidet?</t>
    </r>
  </si>
  <si>
    <r>
      <rPr>
        <sz val="10"/>
        <color theme="1"/>
        <rFont val="Calibri"/>
        <family val="2"/>
        <scheme val="minor"/>
      </rPr>
      <t>Das Unternehmen könnte aufgrund von politischen Veränderungen mit Bürokratie zu kämpfen haben.</t>
    </r>
  </si>
  <si>
    <r>
      <rPr>
        <sz val="10"/>
        <color theme="1"/>
        <rFont val="Calibri"/>
        <family val="2"/>
        <scheme val="minor"/>
      </rPr>
      <t>Das Unternehmen könnte von Konkurrenten unter Druck gesetzt werden.</t>
    </r>
  </si>
  <si>
    <r>
      <rPr>
        <sz val="10"/>
        <color theme="1"/>
        <rFont val="Calibri"/>
        <family val="2"/>
        <scheme val="minor"/>
      </rPr>
      <t>Das Unternehmen könnte sein geistiges Eigentum verlieren.</t>
    </r>
  </si>
  <si>
    <r>
      <rPr>
        <sz val="10"/>
        <color theme="1"/>
        <rFont val="Calibri"/>
        <family val="2"/>
        <scheme val="minor"/>
      </rPr>
      <t>Das Unternehmen könnte Diebstahl ausgesetzt sein.</t>
    </r>
  </si>
  <si>
    <r>
      <rPr>
        <sz val="10"/>
        <color theme="1"/>
        <rFont val="Calibri"/>
        <family val="2"/>
        <scheme val="minor"/>
      </rPr>
      <t>MC_032</t>
    </r>
  </si>
  <si>
    <r>
      <rPr>
        <sz val="10"/>
        <color theme="1"/>
        <rFont val="Calibri"/>
        <family val="2"/>
        <scheme val="minor"/>
      </rPr>
      <t>Stakeholder</t>
    </r>
  </si>
  <si>
    <r>
      <rPr>
        <sz val="10"/>
        <color theme="1"/>
        <rFont val="Calibri"/>
        <family val="2"/>
      </rPr>
      <t>Berater</t>
    </r>
  </si>
  <si>
    <r>
      <rPr>
        <sz val="10"/>
        <color theme="1"/>
        <rFont val="Calibri"/>
        <family val="2"/>
        <scheme val="minor"/>
      </rPr>
      <t>Rechtsanwalt</t>
    </r>
  </si>
  <si>
    <r>
      <rPr>
        <sz val="10"/>
        <color theme="1"/>
        <rFont val="Calibri"/>
        <family val="2"/>
        <scheme val="minor"/>
      </rPr>
      <t>2.1</t>
    </r>
  </si>
  <si>
    <r>
      <rPr>
        <sz val="10"/>
        <color theme="1"/>
        <rFont val="Calibri"/>
        <family val="2"/>
        <scheme val="minor"/>
      </rPr>
      <t>MC_033</t>
    </r>
  </si>
  <si>
    <r>
      <rPr>
        <sz val="10"/>
        <color theme="1"/>
        <rFont val="Calibri"/>
        <family val="2"/>
        <scheme val="minor"/>
      </rPr>
      <t>Wofür bietet das internationale Währungssystem Erleichterungen?</t>
    </r>
  </si>
  <si>
    <r>
      <rPr>
        <sz val="10"/>
        <color theme="1"/>
        <rFont val="Calibri"/>
        <family val="2"/>
        <scheme val="minor"/>
      </rPr>
      <t xml:space="preserve">Grenzüberschreitende Handels- und Investitionsaktivitäten
</t>
    </r>
  </si>
  <si>
    <r>
      <rPr>
        <sz val="10"/>
        <color theme="1"/>
        <rFont val="Calibri"/>
        <family val="2"/>
        <scheme val="minor"/>
      </rPr>
      <t>Steuerbehörden</t>
    </r>
  </si>
  <si>
    <r>
      <rPr>
        <sz val="10"/>
        <color theme="1"/>
        <rFont val="Calibri"/>
        <family val="2"/>
        <scheme val="minor"/>
      </rPr>
      <t>Internationale Firmen</t>
    </r>
  </si>
  <si>
    <r>
      <rPr>
        <sz val="10"/>
        <color theme="1"/>
        <rFont val="Calibri"/>
        <family val="2"/>
        <scheme val="minor"/>
      </rPr>
      <t>MC_034</t>
    </r>
  </si>
  <si>
    <t>Was ist das wichtigste Ziel des internationalen Währungssystems?</t>
  </si>
  <si>
    <r>
      <rPr>
        <sz val="10"/>
        <color theme="1"/>
        <rFont val="Calibri"/>
        <family val="2"/>
        <scheme val="minor"/>
      </rPr>
      <t xml:space="preserve">Beseitigung der Unsicherheit im Außenhandel
</t>
    </r>
  </si>
  <si>
    <r>
      <rPr>
        <sz val="10"/>
        <color theme="1"/>
        <rFont val="Calibri"/>
        <family val="2"/>
        <scheme val="minor"/>
      </rPr>
      <t>Bereitstellung von Fachkräften</t>
    </r>
  </si>
  <si>
    <r>
      <rPr>
        <sz val="10"/>
        <color theme="1"/>
        <rFont val="Calibri"/>
        <family val="2"/>
        <scheme val="minor"/>
      </rPr>
      <t>Ausweitung der Geschäftsmöglichkeiten</t>
    </r>
  </si>
  <si>
    <r>
      <rPr>
        <sz val="10"/>
        <color theme="1"/>
        <rFont val="Calibri"/>
        <family val="2"/>
        <scheme val="minor"/>
      </rPr>
      <t>Klärung der Wechselkursrichtlinien</t>
    </r>
  </si>
  <si>
    <r>
      <rPr>
        <sz val="10"/>
        <color theme="1"/>
        <rFont val="Calibri"/>
        <family val="2"/>
        <scheme val="minor"/>
      </rPr>
      <t>MC_035</t>
    </r>
  </si>
  <si>
    <r>
      <rPr>
        <sz val="10"/>
        <color theme="1"/>
        <rFont val="Calibri"/>
        <family val="2"/>
        <scheme val="minor"/>
      </rPr>
      <t>Welche der folgenden ist eine der fünf Schlüsselphasen des internationalen Währungssystems?</t>
    </r>
  </si>
  <si>
    <r>
      <rPr>
        <sz val="10"/>
        <color theme="1"/>
        <rFont val="Calibri"/>
        <family val="2"/>
        <scheme val="minor"/>
      </rPr>
      <t>Der klassische Goldstandard</t>
    </r>
  </si>
  <si>
    <r>
      <rPr>
        <sz val="10"/>
        <color theme="1"/>
        <rFont val="Calibri"/>
        <family val="2"/>
        <scheme val="minor"/>
      </rPr>
      <t>Der klassische Silberstandard</t>
    </r>
  </si>
  <si>
    <r>
      <rPr>
        <sz val="10"/>
        <color theme="1"/>
        <rFont val="Calibri"/>
        <family val="2"/>
        <scheme val="minor"/>
      </rPr>
      <t>Der klassische Benzinstandard</t>
    </r>
  </si>
  <si>
    <r>
      <rPr>
        <sz val="10"/>
        <color theme="1"/>
        <rFont val="Calibri"/>
        <family val="2"/>
        <scheme val="minor"/>
      </rPr>
      <t>Der Pfund-Sterling-Standard</t>
    </r>
  </si>
  <si>
    <t>MC_036</t>
  </si>
  <si>
    <r>
      <rPr>
        <sz val="10"/>
        <color theme="1"/>
        <rFont val="Calibri"/>
        <family val="2"/>
        <scheme val="minor"/>
      </rPr>
      <t>Welche der folgenden Aussagen ist richtig?</t>
    </r>
  </si>
  <si>
    <r>
      <rPr>
        <sz val="10"/>
        <color theme="1"/>
        <rFont val="Calibri"/>
        <family val="2"/>
        <scheme val="minor"/>
      </rPr>
      <t>Das Floating-System wird derzeit in der Praxis eingesetzt.</t>
    </r>
  </si>
  <si>
    <r>
      <rPr>
        <sz val="10"/>
        <color theme="1"/>
        <rFont val="Calibri"/>
        <family val="2"/>
        <scheme val="minor"/>
      </rPr>
      <t>Das Bretton-Woods-System wurde 1944 obsolet.</t>
    </r>
  </si>
  <si>
    <r>
      <rPr>
        <sz val="10"/>
        <color theme="1"/>
        <rFont val="Calibri"/>
        <family val="2"/>
        <scheme val="minor"/>
      </rPr>
      <t>Der klassische Goldstandard wurde in den 2000er Jahren obsolet.</t>
    </r>
  </si>
  <si>
    <r>
      <rPr>
        <sz val="10"/>
        <color theme="1"/>
        <rFont val="Calibri"/>
        <family val="2"/>
        <scheme val="minor"/>
      </rPr>
      <t>Das Floating-System wird nirgendwo auf der Welt mehr praktiziert.</t>
    </r>
  </si>
  <si>
    <r>
      <rPr>
        <sz val="10"/>
        <color theme="1"/>
        <rFont val="Calibri"/>
        <family val="2"/>
        <scheme val="minor"/>
      </rPr>
      <t>MC_037</t>
    </r>
  </si>
  <si>
    <r>
      <rPr>
        <sz val="10"/>
        <color theme="1"/>
        <rFont val="Calibri"/>
        <family val="2"/>
        <scheme val="minor"/>
      </rPr>
      <t>Welches der folgenden Merkmale ist ein Merkmal des internationalen Währungssystems?</t>
    </r>
  </si>
  <si>
    <r>
      <rPr>
        <sz val="10"/>
        <color theme="1"/>
        <rFont val="Calibri"/>
        <family val="2"/>
        <scheme val="minor"/>
      </rPr>
      <t>Ein stabiles Wechselkurssystem</t>
    </r>
  </si>
  <si>
    <r>
      <rPr>
        <sz val="10"/>
        <color theme="1"/>
        <rFont val="Calibri"/>
        <family val="2"/>
        <scheme val="minor"/>
      </rPr>
      <t>Ein stabiler Zinssatz</t>
    </r>
  </si>
  <si>
    <r>
      <rPr>
        <sz val="10"/>
        <color theme="1"/>
        <rFont val="Calibri"/>
        <family val="2"/>
        <scheme val="minor"/>
      </rPr>
      <t>Eine stabile Käufer-Lieferanten-Beziehung</t>
    </r>
  </si>
  <si>
    <r>
      <rPr>
        <sz val="10"/>
        <color theme="1"/>
        <rFont val="Calibri"/>
        <family val="2"/>
        <scheme val="minor"/>
      </rPr>
      <t>Ein stabiles Lagermanagement</t>
    </r>
  </si>
  <si>
    <r>
      <rPr>
        <sz val="10"/>
        <color theme="1"/>
        <rFont val="Calibri"/>
        <family val="2"/>
        <scheme val="minor"/>
      </rPr>
      <t>MC_038</t>
    </r>
  </si>
  <si>
    <r>
      <rPr>
        <sz val="10"/>
        <color theme="1"/>
        <rFont val="Calibri"/>
        <family val="2"/>
        <scheme val="minor"/>
      </rPr>
      <t>Die Subprime-Hypothekenkrise hat ihren Ursprung in welchem der folgenden Länder?</t>
    </r>
  </si>
  <si>
    <r>
      <rPr>
        <sz val="10"/>
        <color theme="1"/>
        <rFont val="Calibri"/>
        <family val="2"/>
        <scheme val="minor"/>
      </rPr>
      <t>USA</t>
    </r>
  </si>
  <si>
    <r>
      <rPr>
        <sz val="10"/>
        <color theme="1"/>
        <rFont val="Calibri"/>
        <family val="2"/>
        <scheme val="minor"/>
      </rPr>
      <t>Vereinigtes Königreich</t>
    </r>
  </si>
  <si>
    <r>
      <rPr>
        <sz val="10"/>
        <color theme="1"/>
        <rFont val="Calibri"/>
        <family val="2"/>
        <scheme val="minor"/>
      </rPr>
      <t>Deutschland</t>
    </r>
  </si>
  <si>
    <r>
      <rPr>
        <sz val="10"/>
        <color theme="1"/>
        <rFont val="Calibri"/>
        <family val="2"/>
        <scheme val="minor"/>
      </rPr>
      <t>Italien</t>
    </r>
  </si>
  <si>
    <r>
      <rPr>
        <sz val="10"/>
        <color theme="1"/>
        <rFont val="Calibri"/>
        <family val="2"/>
        <scheme val="minor"/>
      </rPr>
      <t>2.2</t>
    </r>
  </si>
  <si>
    <r>
      <rPr>
        <sz val="10"/>
        <color theme="1"/>
        <rFont val="Calibri"/>
        <family val="2"/>
        <scheme val="minor"/>
      </rPr>
      <t>MC_039</t>
    </r>
  </si>
  <si>
    <r>
      <rPr>
        <sz val="10"/>
        <color theme="1"/>
        <rFont val="Calibri"/>
        <family val="2"/>
        <scheme val="minor"/>
      </rPr>
      <t>Welche der folgenden Aussagen zum Zahlungsbilanzkonto trifft zu?</t>
    </r>
  </si>
  <si>
    <r>
      <rPr>
        <sz val="10"/>
        <color theme="1"/>
        <rFont val="Calibri"/>
        <family val="2"/>
        <scheme val="minor"/>
      </rPr>
      <t>Die Summe der Belastungen ist gleich der Summe der Gutschriften.</t>
    </r>
  </si>
  <si>
    <r>
      <rPr>
        <sz val="10"/>
        <color theme="1"/>
        <rFont val="Calibri"/>
        <family val="2"/>
        <scheme val="minor"/>
      </rPr>
      <t>Die Wechselkurse zweier Länder sind gleich.</t>
    </r>
  </si>
  <si>
    <r>
      <rPr>
        <sz val="10"/>
        <color theme="1"/>
        <rFont val="Calibri"/>
        <family val="2"/>
        <scheme val="minor"/>
      </rPr>
      <t>Es ist immer ein Überschuss vorhanden.</t>
    </r>
  </si>
  <si>
    <r>
      <rPr>
        <sz val="10"/>
        <color theme="1"/>
        <rFont val="Calibri"/>
        <family val="2"/>
        <scheme val="minor"/>
      </rPr>
      <t>Es ist immer ein Defizit vorhanden.</t>
    </r>
  </si>
  <si>
    <t>Welcher der folgenden Faktoren bestimmt den flexiblen Wechselkurs?</t>
  </si>
  <si>
    <r>
      <rPr>
        <sz val="10"/>
        <color theme="1"/>
        <rFont val="Calibri"/>
        <family val="2"/>
        <scheme val="minor"/>
      </rPr>
      <t xml:space="preserve">Marktkräfte
</t>
    </r>
  </si>
  <si>
    <r>
      <rPr>
        <sz val="10"/>
        <color theme="1"/>
        <rFont val="Calibri"/>
        <family val="2"/>
        <scheme val="minor"/>
      </rPr>
      <t>Zentralbanken</t>
    </r>
  </si>
  <si>
    <r>
      <rPr>
        <sz val="10"/>
        <color theme="1"/>
        <rFont val="Calibri"/>
        <family val="2"/>
        <scheme val="minor"/>
      </rPr>
      <t>Internationale Währungsorganisationen</t>
    </r>
  </si>
  <si>
    <t>Welche der folgenden Methoden wird verwendet, um zwei Länder in Bezug auf die Inflationsraten (Preise) und Wechselkurse im Laufe der Zeit ins Gleichgewicht zu bringen?</t>
  </si>
  <si>
    <r>
      <rPr>
        <sz val="10"/>
        <color theme="1"/>
        <rFont val="Calibri"/>
        <family val="2"/>
        <scheme val="minor"/>
      </rPr>
      <t>Relative Einkaufspreisparität</t>
    </r>
  </si>
  <si>
    <r>
      <rPr>
        <sz val="10"/>
        <color theme="1"/>
        <rFont val="Calibri"/>
        <family val="2"/>
        <scheme val="minor"/>
      </rPr>
      <t>Absolute Einkaufspreisparität</t>
    </r>
  </si>
  <si>
    <r>
      <rPr>
        <sz val="10"/>
        <color theme="1"/>
        <rFont val="Calibri"/>
        <family val="2"/>
        <scheme val="minor"/>
      </rPr>
      <t>Zinssatzspanne</t>
    </r>
  </si>
  <si>
    <r>
      <rPr>
        <sz val="10"/>
        <color theme="1"/>
        <rFont val="Calibri"/>
        <family val="2"/>
        <scheme val="minor"/>
      </rPr>
      <t>Inflationsrate</t>
    </r>
  </si>
  <si>
    <r>
      <rPr>
        <sz val="10"/>
        <color theme="1"/>
        <rFont val="Calibri"/>
        <family val="2"/>
        <scheme val="minor"/>
      </rPr>
      <t>Welcher der folgenden Punkte ist ein Bestandteil der Zahlungsbilanzberechnung?</t>
    </r>
  </si>
  <si>
    <r>
      <rPr>
        <sz val="10"/>
        <color theme="1"/>
        <rFont val="Calibri"/>
        <family val="2"/>
        <scheme val="minor"/>
      </rPr>
      <t>Kapitalbilanz</t>
    </r>
  </si>
  <si>
    <r>
      <rPr>
        <sz val="10"/>
        <color theme="1"/>
        <rFont val="Calibri"/>
        <family val="2"/>
        <scheme val="minor"/>
      </rPr>
      <t>Sparbuch</t>
    </r>
  </si>
  <si>
    <r>
      <rPr>
        <sz val="10"/>
        <color theme="1"/>
        <rFont val="Calibri"/>
        <family val="2"/>
        <scheme val="minor"/>
      </rPr>
      <t>Gemeinschaftskonto</t>
    </r>
  </si>
  <si>
    <r>
      <rPr>
        <sz val="10"/>
        <color theme="1"/>
        <rFont val="Calibri"/>
        <family val="2"/>
        <scheme val="minor"/>
      </rPr>
      <t>Überziehungskonto</t>
    </r>
  </si>
  <si>
    <r>
      <rPr>
        <sz val="10"/>
        <color theme="1"/>
        <rFont val="Calibri"/>
        <family val="2"/>
        <scheme val="minor"/>
      </rPr>
      <t>-50</t>
    </r>
  </si>
  <si>
    <r>
      <rPr>
        <sz val="10"/>
        <color theme="1"/>
        <rFont val="Calibri"/>
        <family val="2"/>
        <scheme val="minor"/>
      </rPr>
      <t>100</t>
    </r>
  </si>
  <si>
    <r>
      <rPr>
        <sz val="10"/>
        <color theme="1"/>
        <rFont val="Calibri"/>
        <family val="2"/>
        <scheme val="minor"/>
      </rPr>
      <t>50</t>
    </r>
  </si>
  <si>
    <r>
      <rPr>
        <sz val="10"/>
        <color theme="1"/>
        <rFont val="Calibri"/>
        <family val="2"/>
        <scheme val="minor"/>
      </rPr>
      <t xml:space="preserve">Wie hoch ist die Zahlungsbilanz auf der Grundlage der folgenden Daten?
Saldo der Leistungsbilanz = – 500 Millionen
Nettosaldo der Kapitalbilanz = 400 Millionen 
Saldo der Kapitalverkehrsbilanz = 200 Millionen
</t>
    </r>
  </si>
  <si>
    <r>
      <rPr>
        <sz val="10"/>
        <color theme="1"/>
        <rFont val="Calibri"/>
        <family val="2"/>
        <scheme val="minor"/>
      </rPr>
      <t>100 Millionen</t>
    </r>
  </si>
  <si>
    <r>
      <rPr>
        <sz val="10"/>
        <color theme="1"/>
        <rFont val="Calibri"/>
        <family val="2"/>
        <scheme val="minor"/>
      </rPr>
      <t>1,1 Milliarde</t>
    </r>
  </si>
  <si>
    <r>
      <rPr>
        <sz val="10"/>
        <color theme="1"/>
        <rFont val="Calibri"/>
        <family val="2"/>
        <scheme val="minor"/>
      </rPr>
      <t>1,1 Millionen</t>
    </r>
  </si>
  <si>
    <r>
      <rPr>
        <sz val="10"/>
        <color theme="1"/>
        <rFont val="Calibri"/>
        <family val="2"/>
        <scheme val="minor"/>
      </rPr>
      <t>-100 Millionen</t>
    </r>
  </si>
  <si>
    <r>
      <rPr>
        <sz val="10"/>
        <color theme="1"/>
        <rFont val="Calibri"/>
        <family val="2"/>
        <scheme val="minor"/>
      </rPr>
      <t>1.750 Millionen €</t>
    </r>
  </si>
  <si>
    <r>
      <rPr>
        <sz val="10"/>
        <color theme="1"/>
        <rFont val="Calibri"/>
        <family val="2"/>
        <scheme val="minor"/>
      </rPr>
      <t>1.550 Millionen €</t>
    </r>
  </si>
  <si>
    <r>
      <rPr>
        <sz val="10"/>
        <color theme="1"/>
        <rFont val="Calibri"/>
        <family val="2"/>
        <scheme val="minor"/>
      </rPr>
      <t>2.650 Millionen €</t>
    </r>
  </si>
  <si>
    <r>
      <rPr>
        <sz val="10"/>
        <color theme="1"/>
        <rFont val="Calibri"/>
        <family val="2"/>
        <scheme val="minor"/>
      </rPr>
      <t>- 1.750 Millionen €</t>
    </r>
  </si>
  <si>
    <r>
      <rPr>
        <sz val="10"/>
        <color theme="1"/>
        <rFont val="Calibri"/>
        <family val="2"/>
        <scheme val="minor"/>
      </rPr>
      <t>Der Wechselkurs der indischen Rupie ist von 82 auf 100 pro US-Dollar gestiegen. Welche der folgenden Aussagen ist richtig?</t>
    </r>
  </si>
  <si>
    <r>
      <rPr>
        <sz val="10"/>
        <color theme="1"/>
        <rFont val="Calibri"/>
        <family val="2"/>
        <scheme val="minor"/>
      </rPr>
      <t>US-Waren wurden für indische Importeure teurer.</t>
    </r>
  </si>
  <si>
    <r>
      <rPr>
        <sz val="10"/>
        <color theme="1"/>
        <rFont val="Calibri"/>
        <family val="2"/>
        <scheme val="minor"/>
      </rPr>
      <t>US-Waren wurden für indische Importeure billiger.</t>
    </r>
  </si>
  <si>
    <r>
      <rPr>
        <sz val="10"/>
        <color theme="1"/>
        <rFont val="Calibri"/>
        <family val="2"/>
        <scheme val="minor"/>
      </rPr>
      <t>Dies hatte keinen Einfluss auf die von indischen Importeuren gezahlten Preise.</t>
    </r>
  </si>
  <si>
    <r>
      <rPr>
        <sz val="10"/>
        <color theme="1"/>
        <rFont val="Calibri"/>
        <family val="2"/>
        <scheme val="minor"/>
      </rPr>
      <t>Indische Waren wurden für US-Importeure teurer.</t>
    </r>
  </si>
  <si>
    <r>
      <rPr>
        <sz val="10"/>
        <color theme="1"/>
        <rFont val="Calibri"/>
        <family val="2"/>
        <scheme val="minor"/>
      </rPr>
      <t>2.3</t>
    </r>
  </si>
  <si>
    <r>
      <rPr>
        <sz val="10"/>
        <color theme="1"/>
        <rFont val="Calibri"/>
        <family val="2"/>
        <scheme val="minor"/>
      </rPr>
      <t>Wenn ein Kreditnehmer nicht in der Lage ist, seinen finanziellen Verpflichtungen nachzukommen, nennt man dies…</t>
    </r>
  </si>
  <si>
    <r>
      <rPr>
        <sz val="10"/>
        <color theme="1"/>
        <rFont val="Calibri"/>
        <family val="2"/>
        <scheme val="minor"/>
      </rPr>
      <t xml:space="preserve">Kreditrisiko
</t>
    </r>
  </si>
  <si>
    <r>
      <rPr>
        <sz val="10"/>
        <color theme="1"/>
        <rFont val="Calibri"/>
        <family val="2"/>
        <scheme val="minor"/>
      </rPr>
      <t>Finanzierungsrisiko</t>
    </r>
  </si>
  <si>
    <r>
      <rPr>
        <sz val="10"/>
        <color theme="1"/>
        <rFont val="Calibri"/>
        <family val="2"/>
        <scheme val="minor"/>
      </rPr>
      <t>Liquiditätsrisiko</t>
    </r>
  </si>
  <si>
    <r>
      <rPr>
        <sz val="10"/>
        <color theme="1"/>
        <rFont val="Calibri"/>
        <family val="2"/>
        <scheme val="minor"/>
      </rPr>
      <t>Ertragsrisiko</t>
    </r>
  </si>
  <si>
    <r>
      <rPr>
        <sz val="10"/>
        <color theme="1"/>
        <rFont val="Calibri"/>
        <family val="2"/>
        <scheme val="minor"/>
      </rPr>
      <t>Was ist die Hauptursache für das Ertragsrisiko?</t>
    </r>
  </si>
  <si>
    <r>
      <rPr>
        <sz val="10"/>
        <color theme="1"/>
        <rFont val="Calibri"/>
        <family val="2"/>
        <scheme val="minor"/>
      </rPr>
      <t xml:space="preserve">Zinssatzschwankung
</t>
    </r>
  </si>
  <si>
    <r>
      <rPr>
        <sz val="10"/>
        <color theme="1"/>
        <rFont val="Calibri"/>
        <family val="2"/>
        <scheme val="minor"/>
      </rPr>
      <t>Wechselkursschwankung</t>
    </r>
  </si>
  <si>
    <r>
      <rPr>
        <sz val="10"/>
        <color theme="1"/>
        <rFont val="Calibri"/>
        <family val="2"/>
        <scheme val="minor"/>
      </rPr>
      <t>Politische Instabilität</t>
    </r>
  </si>
  <si>
    <r>
      <rPr>
        <sz val="10"/>
        <color theme="1"/>
        <rFont val="Calibri"/>
        <family val="2"/>
        <scheme val="minor"/>
      </rPr>
      <t>Kreditrisiko</t>
    </r>
  </si>
  <si>
    <t xml:space="preserve">Das Risiko bei der Geldmarktabsicherung ergibt sich aus... </t>
  </si>
  <si>
    <r>
      <rPr>
        <sz val="10"/>
        <color theme="1"/>
        <rFont val="Calibri"/>
        <family val="2"/>
        <scheme val="minor"/>
      </rPr>
      <t>erhöhten Transaktionskosten.</t>
    </r>
  </si>
  <si>
    <r>
      <rPr>
        <sz val="10"/>
        <color theme="1"/>
        <rFont val="Calibri"/>
        <family val="2"/>
        <scheme val="minor"/>
      </rPr>
      <t>verstärkter Überwachung.</t>
    </r>
  </si>
  <si>
    <r>
      <rPr>
        <sz val="10"/>
        <color theme="1"/>
        <rFont val="Calibri"/>
        <family val="2"/>
        <scheme val="minor"/>
      </rPr>
      <t>erhöhten Produktionskosten.</t>
    </r>
  </si>
  <si>
    <r>
      <rPr>
        <sz val="10"/>
        <color theme="1"/>
        <rFont val="Calibri"/>
        <family val="2"/>
        <scheme val="minor"/>
      </rPr>
      <t>erhöhter Währungsvolatilität.</t>
    </r>
  </si>
  <si>
    <r>
      <rPr>
        <sz val="10"/>
        <color theme="1"/>
        <rFont val="Calibri"/>
        <family val="2"/>
        <scheme val="minor"/>
      </rPr>
      <t>Was ist eine angemessene Anwendung von Bilanzabsicherung?</t>
    </r>
  </si>
  <si>
    <r>
      <rPr>
        <sz val="10"/>
        <color theme="1"/>
        <rFont val="Calibri"/>
        <family val="2"/>
        <scheme val="minor"/>
      </rPr>
      <t>Call-Optionen werden ausgeübt beim…</t>
    </r>
  </si>
  <si>
    <r>
      <rPr>
        <sz val="10"/>
        <color theme="1"/>
        <rFont val="Calibri"/>
        <family val="2"/>
        <scheme val="minor"/>
      </rPr>
      <t>Kauf eines Vermögenswerts.</t>
    </r>
  </si>
  <si>
    <r>
      <rPr>
        <sz val="10"/>
        <color theme="1"/>
        <rFont val="Calibri"/>
        <family val="2"/>
        <scheme val="minor"/>
      </rPr>
      <t>Verkauf eines Vermögenswerts.</t>
    </r>
  </si>
  <si>
    <r>
      <rPr>
        <sz val="10"/>
        <color theme="1"/>
        <rFont val="Calibri"/>
        <family val="2"/>
        <scheme val="minor"/>
      </rPr>
      <t>Erneuern eines Vermögenswerts.</t>
    </r>
  </si>
  <si>
    <r>
      <rPr>
        <sz val="10"/>
        <color theme="1"/>
        <rFont val="Calibri"/>
        <family val="2"/>
        <scheme val="minor"/>
      </rPr>
      <t>Wiederherstellen eines Vermögenswerts.</t>
    </r>
  </si>
  <si>
    <r>
      <rPr>
        <sz val="10"/>
        <color theme="1"/>
        <rFont val="Calibri"/>
        <family val="2"/>
        <scheme val="minor"/>
      </rPr>
      <t>Put-Optionen werden ausgeübt beim…</t>
    </r>
  </si>
  <si>
    <r>
      <rPr>
        <sz val="10"/>
        <color theme="1"/>
        <rFont val="Calibri"/>
        <family val="2"/>
        <scheme val="minor"/>
      </rPr>
      <t>Überwachen eines Vermögenswerts.</t>
    </r>
  </si>
  <si>
    <r>
      <rPr>
        <sz val="10"/>
        <color theme="1"/>
        <rFont val="Calibri"/>
        <family val="2"/>
        <scheme val="minor"/>
      </rPr>
      <t>Bei welchem der folgenden Verfahren wird ein Kassakurs für die Umrechnung aller monetären Konten verwendet, während ein historischer Kurs für die Umrechnung von nichtmonetären Konten verwendet wird?</t>
    </r>
  </si>
  <si>
    <r>
      <rPr>
        <sz val="10"/>
        <color theme="1"/>
        <rFont val="Calibri"/>
        <family val="2"/>
        <scheme val="minor"/>
      </rPr>
      <t>Monetär/Nichtmonetär-Verfahren:</t>
    </r>
  </si>
  <si>
    <r>
      <rPr>
        <sz val="10"/>
        <color theme="1"/>
        <rFont val="Calibri"/>
        <family val="2"/>
        <scheme val="minor"/>
      </rPr>
      <t>Kurzfristig/Langfristig-Verfahren:</t>
    </r>
  </si>
  <si>
    <r>
      <rPr>
        <sz val="10"/>
        <color theme="1"/>
        <rFont val="Calibri"/>
        <family val="2"/>
        <scheme val="minor"/>
      </rPr>
      <t>Aktuell/Historisch-Verfahren:</t>
    </r>
  </si>
  <si>
    <r>
      <rPr>
        <sz val="10"/>
        <color theme="1"/>
        <rFont val="Calibri"/>
        <family val="2"/>
        <scheme val="minor"/>
      </rPr>
      <t>Zeitliches Verfahren</t>
    </r>
  </si>
  <si>
    <r>
      <rPr>
        <sz val="10"/>
        <color theme="1"/>
        <rFont val="Calibri"/>
        <family val="2"/>
        <scheme val="minor"/>
      </rPr>
      <t>Bei welchem der folgenden Verfahren wird für die Umrechnung kurzfristiger Vermögenswerte und Verbindlichkeiten der Kassakurs, für die Umrechnung langfristiger Vermögenswerte und Verbindlichkeiten der historische Kurs verwendet.</t>
    </r>
  </si>
  <si>
    <r>
      <rPr>
        <sz val="10"/>
        <color theme="1"/>
        <rFont val="Calibri"/>
        <family val="2"/>
        <scheme val="minor"/>
      </rPr>
      <t>Welches der folgenden Risiken ist eine Einschätzung des Ausmaßes, in dem eine Person oder ein Unternehmen in der Lage sein wird, seine finanziellen Verbindlichkeiten zurückzuzahlen, ohne schwere Verluste zu erleiden oder in die Insolvenz zu gehen?</t>
    </r>
  </si>
  <si>
    <r>
      <rPr>
        <sz val="10"/>
        <color theme="1"/>
        <rFont val="Calibri"/>
        <family val="2"/>
        <scheme val="minor"/>
      </rPr>
      <t>Liquiditätsrisiko</t>
    </r>
  </si>
  <si>
    <r>
      <rPr>
        <sz val="10"/>
        <color theme="1"/>
        <rFont val="Calibri"/>
        <family val="2"/>
        <scheme val="minor"/>
      </rPr>
      <t>Ertragsrisiko</t>
    </r>
  </si>
  <si>
    <r>
      <rPr>
        <sz val="10"/>
        <color theme="1"/>
        <rFont val="Calibri"/>
        <family val="2"/>
        <scheme val="minor"/>
      </rPr>
      <t>Umweltrisiko</t>
    </r>
  </si>
  <si>
    <t>Welche der folgenden Aussagen bezeichnet eine Folge des Liquiditätsrisikos?</t>
  </si>
  <si>
    <r>
      <rPr>
        <sz val="10"/>
        <color theme="1"/>
        <rFont val="Calibri"/>
        <family val="2"/>
        <scheme val="minor"/>
      </rPr>
      <t>Vermögenswerte werden unter dem Marktwert verkauft, um liquide Mittel zu generieren.</t>
    </r>
  </si>
  <si>
    <r>
      <rPr>
        <sz val="10"/>
        <color theme="1"/>
        <rFont val="Calibri"/>
        <family val="2"/>
        <scheme val="minor"/>
      </rPr>
      <t>Vermögenswerte werden über dem Marktwert verkauft, um liquide Mittel zu generieren.</t>
    </r>
  </si>
  <si>
    <r>
      <rPr>
        <sz val="10"/>
        <color theme="1"/>
        <rFont val="Calibri"/>
        <family val="2"/>
        <scheme val="minor"/>
      </rPr>
      <t>Vermögenswerte werden zum Marktwert verkauft, um liquide Mittel zu generieren.</t>
    </r>
  </si>
  <si>
    <r>
      <rPr>
        <sz val="10"/>
        <color theme="1"/>
        <rFont val="Calibri"/>
        <family val="2"/>
        <scheme val="minor"/>
      </rPr>
      <t>Vermögenswerte werden zum Marktwert gekauft.</t>
    </r>
  </si>
  <si>
    <t>Agreed ist ein deutsches multinationales Unternehmen. Nehmen wir an, dass der USD/EUR-Kassakurs 2,00 beträgt, d. h. 1 Euro = 2,00 Dollar. Der Zinssatz in Deutschland beträgt 4 % pro Jahr (p. a.) und in den USA 8 % p. a. Laut Zinsparitätentheorie ist der Gleichgewichts-Terminkurs für ein Jahr welcher der folgenden?</t>
  </si>
  <si>
    <r>
      <rPr>
        <sz val="10"/>
        <color theme="1"/>
        <rFont val="Calibri"/>
        <family val="2"/>
        <scheme val="minor"/>
      </rPr>
      <t>Nehmen wir an, Sie arbeiten für einen multinationalen Konzern und der nominale Zinssatz in den USA liegt derzeit bei 2 %. Nehmen wir außerdem an, dass der entsprechende Satz in Südkorea kürzlich auf 10 % geändert wurde. Nach dem internationalen Fisher-Effekt ist die prozentuale Veränderung des Wechselkurses zwischen den beiden Ländern welcher der folgenden Werte?</t>
    </r>
  </si>
  <si>
    <r>
      <rPr>
        <sz val="10"/>
        <color theme="1"/>
        <rFont val="Calibri"/>
        <family val="2"/>
        <scheme val="minor"/>
      </rPr>
      <t>-5,5 %</t>
    </r>
  </si>
  <si>
    <r>
      <rPr>
        <sz val="10"/>
        <color theme="1"/>
        <rFont val="Calibri"/>
        <family val="2"/>
        <scheme val="minor"/>
      </rPr>
      <t>-6 %</t>
    </r>
  </si>
  <si>
    <r>
      <rPr>
        <sz val="10"/>
        <color theme="1"/>
        <rFont val="Calibri"/>
        <family val="2"/>
        <scheme val="minor"/>
      </rPr>
      <t>Das Pfund hat an Wert verloren.</t>
    </r>
  </si>
  <si>
    <r>
      <rPr>
        <sz val="10"/>
        <color theme="1"/>
        <rFont val="Calibri"/>
        <family val="2"/>
        <scheme val="minor"/>
      </rPr>
      <t>Das Pfund hat an Wert gewonnen.</t>
    </r>
  </si>
  <si>
    <r>
      <rPr>
        <sz val="10"/>
        <color theme="1"/>
        <rFont val="Calibri"/>
        <family val="2"/>
        <scheme val="minor"/>
      </rPr>
      <t>Das Pfund hat sich nicht verändert.</t>
    </r>
  </si>
  <si>
    <r>
      <rPr>
        <sz val="10"/>
        <color theme="1"/>
        <rFont val="Calibri"/>
        <family val="2"/>
        <scheme val="minor"/>
      </rPr>
      <t>Der Dollar hat an Wert verloren.</t>
    </r>
  </si>
  <si>
    <r>
      <rPr>
        <sz val="10"/>
        <color theme="1"/>
        <rFont val="Calibri"/>
        <family val="2"/>
        <scheme val="minor"/>
      </rPr>
      <t>Der Devisenterminmarkt ist…</t>
    </r>
  </si>
  <si>
    <r>
      <rPr>
        <sz val="10"/>
        <color theme="1"/>
        <rFont val="Calibri"/>
        <family val="2"/>
        <scheme val="minor"/>
      </rPr>
      <t>ein nicht organisierter Freiverkehrsmarkt.</t>
    </r>
  </si>
  <si>
    <r>
      <rPr>
        <sz val="10"/>
        <color theme="1"/>
        <rFont val="Calibri"/>
        <family val="2"/>
        <scheme val="minor"/>
      </rPr>
      <t>ein organisierter Markt ohne Handel.</t>
    </r>
  </si>
  <si>
    <r>
      <rPr>
        <sz val="10"/>
        <color theme="1"/>
        <rFont val="Calibri"/>
        <family val="2"/>
        <scheme val="minor"/>
      </rPr>
      <t>ein organisierter börsennotierter Markt.</t>
    </r>
  </si>
  <si>
    <r>
      <rPr>
        <sz val="10"/>
        <color theme="1"/>
        <rFont val="Calibri"/>
        <family val="2"/>
        <scheme val="minor"/>
      </rPr>
      <t>ein nicht organisierter börsennotierter Markt.</t>
    </r>
  </si>
  <si>
    <r>
      <rPr>
        <sz val="10"/>
        <color theme="1"/>
        <rFont val="Calibri"/>
        <family val="2"/>
        <scheme val="minor"/>
      </rPr>
      <t>3.1</t>
    </r>
  </si>
  <si>
    <r>
      <rPr>
        <sz val="10"/>
        <color theme="1"/>
        <rFont val="Calibri"/>
        <family val="2"/>
        <scheme val="minor"/>
      </rPr>
      <t xml:space="preserve">Gewinnrücklagen sind der Teil des Gewinns, den das Unternehmen einbehält für... </t>
    </r>
  </si>
  <si>
    <r>
      <rPr>
        <sz val="10"/>
        <color theme="1"/>
        <rFont val="Calibri"/>
        <family val="2"/>
        <scheme val="minor"/>
      </rPr>
      <t>Reinvestition.</t>
    </r>
  </si>
  <si>
    <r>
      <rPr>
        <sz val="10"/>
        <color theme="1"/>
        <rFont val="Calibri"/>
        <family val="2"/>
        <scheme val="minor"/>
      </rPr>
      <t>Unterhaltung.</t>
    </r>
  </si>
  <si>
    <r>
      <rPr>
        <sz val="10"/>
        <color theme="1"/>
        <rFont val="Calibri"/>
        <family val="2"/>
        <scheme val="minor"/>
      </rPr>
      <t>Wohltätigkeit.</t>
    </r>
  </si>
  <si>
    <r>
      <rPr>
        <sz val="10"/>
        <color theme="1"/>
        <rFont val="Calibri"/>
        <family val="2"/>
        <scheme val="minor"/>
      </rPr>
      <t>Wer ist dafür verantwortlich, wie das erwirtschaftete Kapital zugewiesen und verwendet wird?</t>
    </r>
  </si>
  <si>
    <r>
      <rPr>
        <sz val="10"/>
        <color theme="1"/>
        <rFont val="Calibri"/>
        <family val="2"/>
        <scheme val="minor"/>
      </rPr>
      <t>Finanzmanager:in</t>
    </r>
  </si>
  <si>
    <r>
      <rPr>
        <sz val="10"/>
        <color theme="1"/>
        <rFont val="Calibri"/>
        <family val="2"/>
        <scheme val="minor"/>
      </rPr>
      <t>Mitarbeiter:innen der Buchhaltung</t>
    </r>
  </si>
  <si>
    <r>
      <rPr>
        <sz val="10"/>
        <color theme="1"/>
        <rFont val="Calibri"/>
        <family val="2"/>
        <scheme val="minor"/>
      </rPr>
      <t>Staat</t>
    </r>
  </si>
  <si>
    <r>
      <rPr>
        <sz val="10"/>
        <color theme="1"/>
        <rFont val="Calibri"/>
        <family val="2"/>
        <scheme val="minor"/>
      </rPr>
      <t>Die Öffentlichkeit</t>
    </r>
  </si>
  <si>
    <r>
      <rPr>
        <sz val="10"/>
        <color theme="1"/>
        <rFont val="Calibri"/>
        <family val="2"/>
        <scheme val="minor"/>
      </rPr>
      <t>Welches der folgenden Risiken ist mit Fremdkapital verbunden?</t>
    </r>
  </si>
  <si>
    <r>
      <rPr>
        <sz val="10"/>
        <color theme="1"/>
        <rFont val="Calibri"/>
        <family val="2"/>
        <scheme val="minor"/>
      </rPr>
      <t>Konkurs</t>
    </r>
  </si>
  <si>
    <r>
      <rPr>
        <sz val="10"/>
        <color theme="1"/>
        <rFont val="Calibri"/>
        <family val="2"/>
        <scheme val="minor"/>
      </rPr>
      <t>Abschiebung</t>
    </r>
  </si>
  <si>
    <r>
      <rPr>
        <sz val="10"/>
        <color theme="1"/>
        <rFont val="Calibri"/>
        <family val="2"/>
        <scheme val="minor"/>
      </rPr>
      <t>Hohe Umsätze</t>
    </r>
  </si>
  <si>
    <r>
      <rPr>
        <sz val="10"/>
        <color theme="1"/>
        <rFont val="Calibri"/>
        <family val="2"/>
        <scheme val="minor"/>
      </rPr>
      <t xml:space="preserve">Hohe öffentliche Aufmerksamkeit </t>
    </r>
  </si>
  <si>
    <r>
      <rPr>
        <sz val="10"/>
        <color theme="1"/>
        <rFont val="Calibri"/>
        <family val="2"/>
        <scheme val="minor"/>
      </rPr>
      <t>Die Gewinnrücklagen werden nach Dividendenzahlungen oder Verlusten sinken.</t>
    </r>
  </si>
  <si>
    <r>
      <rPr>
        <sz val="10"/>
        <color theme="1"/>
        <rFont val="Calibri"/>
        <family val="2"/>
        <scheme val="minor"/>
      </rPr>
      <t>Die Gewinnrücklagen werden nach Dividendenzahlungen oder Verlusten steigen.</t>
    </r>
  </si>
  <si>
    <r>
      <rPr>
        <sz val="10"/>
        <color theme="1"/>
        <rFont val="Calibri"/>
        <family val="2"/>
        <scheme val="minor"/>
      </rPr>
      <t>Die Gewinnrücklagen bleiben nach Dividendenzahlungen oder Verlusten gleich.</t>
    </r>
  </si>
  <si>
    <r>
      <rPr>
        <sz val="10"/>
        <color theme="1"/>
        <rFont val="Calibri"/>
        <family val="2"/>
        <scheme val="minor"/>
      </rPr>
      <t>Der Gewinn nach Steuern wird nach den Dividendenzahlungen sinken.</t>
    </r>
  </si>
  <si>
    <r>
      <rPr>
        <sz val="10"/>
        <color rgb="FF9C5700"/>
        <rFont val="Calibri"/>
        <family val="2"/>
        <scheme val="minor"/>
      </rPr>
      <t>Ein Unternehmen hat einen Verschuldungsgrad von 1:3. Wie hoch sind die Eigenkapitalkosten, wenn die WACC 10 %, die Fremdkapitalkosten vor Steuern 8 % und der Steuersatz 30 % betragen?</t>
    </r>
  </si>
  <si>
    <r>
      <rPr>
        <sz val="10"/>
        <color theme="1"/>
        <rFont val="Calibri"/>
        <family val="2"/>
        <scheme val="minor"/>
      </rPr>
      <t>Ein Unternehmen hat einen Verschuldungsgrad von 2:4. Wie hoch sind die Fremdkapitalkosten, wenn die WACC 5 %, der Steuersatz 30 % und die Eigenkapitalkosten 5 % betragen?</t>
    </r>
  </si>
  <si>
    <r>
      <rPr>
        <sz val="10"/>
        <color theme="1"/>
        <rFont val="Calibri"/>
        <family val="2"/>
        <scheme val="minor"/>
      </rPr>
      <t>Der Verschuldungsgrad von Hero Plc beträgt 1:4. Welche der folgenden Aussagen ist richtig?</t>
    </r>
  </si>
  <si>
    <r>
      <rPr>
        <sz val="10"/>
        <color theme="1"/>
        <rFont val="Calibri"/>
        <family val="2"/>
        <scheme val="minor"/>
      </rPr>
      <t>80 % sind Eigenkapitalfinanzierung.</t>
    </r>
  </si>
  <si>
    <r>
      <rPr>
        <sz val="10"/>
        <color theme="1"/>
        <rFont val="Calibri"/>
        <family val="2"/>
        <scheme val="minor"/>
      </rPr>
      <t>80 % sind Fremdfinanzierung.</t>
    </r>
  </si>
  <si>
    <r>
      <rPr>
        <sz val="10"/>
        <color theme="1"/>
        <rFont val="Calibri"/>
        <family val="2"/>
        <scheme val="minor"/>
      </rPr>
      <t>20 % sind Eigenkapitalfinanzierung.</t>
    </r>
  </si>
  <si>
    <r>
      <rPr>
        <sz val="10"/>
        <color theme="1"/>
        <rFont val="Calibri"/>
        <family val="2"/>
        <scheme val="minor"/>
      </rPr>
      <t>75 % sind Eigenkapitalfinanzierung.</t>
    </r>
  </si>
  <si>
    <r>
      <rPr>
        <sz val="10"/>
        <color theme="1"/>
        <rFont val="Calibri"/>
        <family val="2"/>
        <scheme val="minor"/>
      </rPr>
      <t>Bishop's Accessory Shop begann das Jahr mit einem Gesamtvermögen von 10.000 € und Gesamtverbindlichkeiten von 5.000 €. Im Laufe des Jahres verzeichnete das Unternehmen 3.000 € an Einnahmen, 1.000 € an Ausgaben und 600 € an Dividenden. Wie hoch war der Reingewinn von Bishop's Accessory Shop für das Jahr?</t>
    </r>
  </si>
  <si>
    <r>
      <rPr>
        <sz val="10"/>
        <color theme="1"/>
        <rFont val="Calibri"/>
        <family val="2"/>
        <scheme val="minor"/>
      </rPr>
      <t xml:space="preserve">Zum 1. Januar 2021 hatte Elenas Geschäft ein Guthaben von 300.000 $ auf dem Konto für Gewinnrücklagen. Im Laufe des Jahres hatte das Geschäft Einnahmen in Höhe von 90.000 $ und Ausgaben in Höhe von 25.000 $. Darüber hinaus zahlte das Unternehmen Bardividenden in Höhe von 10.000 $. Wie hoch ist der Saldo der Gewinnrücklagen zum 31. Dezember 2021 für Elenas Geschäft?
</t>
    </r>
  </si>
  <si>
    <r>
      <rPr>
        <sz val="10"/>
        <color theme="1"/>
        <rFont val="Calibri"/>
        <family val="2"/>
        <scheme val="minor"/>
      </rPr>
      <t>3.2</t>
    </r>
  </si>
  <si>
    <r>
      <rPr>
        <sz val="10"/>
        <color rgb="FF000000"/>
        <rFont val="Calibri"/>
        <family val="2"/>
        <scheme val="minor"/>
      </rPr>
      <t>Welche der folgenden Aussagen beschreibt die durchschnittlich gewichteten Kapitalkosten (WACC) am treffendsten?</t>
    </r>
  </si>
  <si>
    <r>
      <rPr>
        <sz val="10"/>
        <color theme="1"/>
        <rFont val="Calibri"/>
        <family val="2"/>
        <scheme val="minor"/>
      </rPr>
      <t>WACC ist eine Methode zur Berechnung der Kapitalkosten eines Unternehmens, bei der jeder Kategorie des Unternehmenskapitals ein Gewicht zugewiesen wird.</t>
    </r>
  </si>
  <si>
    <r>
      <rPr>
        <sz val="10"/>
        <color theme="1"/>
        <rFont val="Calibri"/>
        <family val="2"/>
        <scheme val="minor"/>
      </rPr>
      <t xml:space="preserve">WACC ist eine Methode zur Berechnung der Eigenkapitalkosten </t>
    </r>
    <r>
      <rPr>
        <sz val="10"/>
        <rFont val="Calibri"/>
        <family val="2"/>
        <scheme val="minor"/>
      </rPr>
      <t>und hilft Unternehmen, Entscheidungen über die Kapitalplanung zu treffen.</t>
    </r>
  </si>
  <si>
    <r>
      <rPr>
        <sz val="10"/>
        <color theme="1"/>
        <rFont val="Calibri"/>
        <family val="2"/>
        <scheme val="minor"/>
      </rPr>
      <t xml:space="preserve">WACC liefert Informationen über die ausstehende Finanzierung eines Unternehmens, </t>
    </r>
    <r>
      <rPr>
        <sz val="10"/>
        <rFont val="Calibri"/>
        <family val="2"/>
        <scheme val="minor"/>
      </rPr>
      <t>was hilfreich ist, um weitere Kredite von Finanzinstituten zu erhalten.</t>
    </r>
  </si>
  <si>
    <r>
      <rPr>
        <sz val="10"/>
        <color theme="1"/>
        <rFont val="Calibri"/>
        <family val="2"/>
        <scheme val="minor"/>
      </rPr>
      <t xml:space="preserve">WACC gibt Auskunft über die Kreditwürdigkeit eines Unternehmens, </t>
    </r>
    <r>
      <rPr>
        <sz val="10"/>
        <rFont val="Calibri"/>
        <family val="2"/>
        <scheme val="minor"/>
      </rPr>
      <t>die bei Verhandlungen mit Finanzinstituten über Darlehen und Kredite nützlich sind.</t>
    </r>
  </si>
  <si>
    <t>Welche der folgenden Kosten einer Investition spiegeln sich in den Eigenkapitalkosten wider?</t>
  </si>
  <si>
    <r>
      <rPr>
        <sz val="10"/>
        <color theme="1"/>
        <rFont val="Calibri"/>
        <family val="2"/>
        <scheme val="minor"/>
      </rPr>
      <t>Opportunitätskosten</t>
    </r>
  </si>
  <si>
    <r>
      <rPr>
        <sz val="10"/>
        <color theme="1"/>
        <rFont val="Calibri"/>
        <family val="2"/>
        <scheme val="minor"/>
      </rPr>
      <t>Produktionskosten</t>
    </r>
  </si>
  <si>
    <r>
      <rPr>
        <sz val="10"/>
        <color theme="1"/>
        <rFont val="Calibri"/>
        <family val="2"/>
        <scheme val="minor"/>
      </rPr>
      <t>Vertriebskosten</t>
    </r>
  </si>
  <si>
    <r>
      <rPr>
        <sz val="10"/>
        <color theme="1"/>
        <rFont val="Calibri"/>
        <family val="2"/>
        <scheme val="minor"/>
      </rPr>
      <t xml:space="preserve">Die durchschnittlich gewichteten Kapitalkosten (WACC) sind eine Methode zur Berechnung welcher der folgenden Werte? </t>
    </r>
  </si>
  <si>
    <r>
      <rPr>
        <sz val="10"/>
        <color theme="1"/>
        <rFont val="Calibri"/>
        <family val="2"/>
        <scheme val="minor"/>
      </rPr>
      <t>Durchschnittlicher Zinssatz, den ein Unternehmen zur Finanzierung seiner Vermögenswerte zahlt</t>
    </r>
  </si>
  <si>
    <r>
      <rPr>
        <sz val="10"/>
        <color theme="1"/>
        <rFont val="Calibri"/>
        <family val="2"/>
        <scheme val="minor"/>
      </rPr>
      <t>Wechselkursschwankungen</t>
    </r>
  </si>
  <si>
    <r>
      <rPr>
        <sz val="10"/>
        <color theme="1"/>
        <rFont val="Calibri"/>
        <family val="2"/>
        <scheme val="minor"/>
      </rPr>
      <t>Technologische Fortschritte</t>
    </r>
  </si>
  <si>
    <r>
      <rPr>
        <sz val="10"/>
        <color theme="1"/>
        <rFont val="Calibri"/>
        <family val="2"/>
        <scheme val="minor"/>
      </rPr>
      <t>Neue Wettbewerber</t>
    </r>
  </si>
  <si>
    <r>
      <rPr>
        <sz val="10"/>
        <color theme="1"/>
        <rFont val="Calibri"/>
        <family val="2"/>
        <scheme val="minor"/>
      </rPr>
      <t>Streiks</t>
    </r>
  </si>
  <si>
    <t>Welches der folgenden Risiken ist typischerweise auf das systematische Risiko zurückzuführen?</t>
  </si>
  <si>
    <r>
      <rPr>
        <sz val="10"/>
        <color theme="1"/>
        <rFont val="Calibri"/>
        <family val="2"/>
        <scheme val="minor"/>
      </rPr>
      <t>Globale Ereignisse</t>
    </r>
  </si>
  <si>
    <r>
      <rPr>
        <sz val="10"/>
        <color theme="1"/>
        <rFont val="Calibri"/>
        <family val="2"/>
        <scheme val="minor"/>
      </rPr>
      <t>Die Eigenkapitalkosten sind mit den Gewinnrücklagen verbunden, die das Unternehmen reinvestieren möchte.</t>
    </r>
  </si>
  <si>
    <r>
      <rPr>
        <sz val="10"/>
        <color theme="1"/>
        <rFont val="Calibri"/>
        <family val="2"/>
        <scheme val="minor"/>
      </rPr>
      <t xml:space="preserve">Die Eigenkapitalkosten sind mit Prognosen über den zukünftigen Wechselkurs verbunden, </t>
    </r>
    <r>
      <rPr>
        <sz val="10"/>
        <rFont val="Calibri"/>
        <family val="2"/>
        <scheme val="minor"/>
      </rPr>
      <t>der sich als Reaktion auf verschiedene Faktoren ständig ändert.</t>
    </r>
  </si>
  <si>
    <r>
      <rPr>
        <sz val="10"/>
        <color theme="1"/>
        <rFont val="Calibri"/>
        <family val="2"/>
        <scheme val="minor"/>
      </rPr>
      <t>Die Risikoprämie und der risikolose Zinssatz variieren von Land zu Land.</t>
    </r>
  </si>
  <si>
    <r>
      <rPr>
        <sz val="10"/>
        <color theme="1"/>
        <rFont val="Calibri"/>
        <family val="2"/>
        <scheme val="minor"/>
      </rPr>
      <t>Die Risikoprämie und der risikolose Zinssatz sind ortsunabhängig.</t>
    </r>
  </si>
  <si>
    <r>
      <rPr>
        <sz val="10"/>
        <color theme="1"/>
        <rFont val="Calibri"/>
        <family val="2"/>
        <scheme val="minor"/>
      </rPr>
      <t>Der Wechselkurs ist fest und ändert sich im Laufe der Zeit nicht.</t>
    </r>
  </si>
  <si>
    <r>
      <rPr>
        <sz val="10"/>
        <color theme="1"/>
        <rFont val="Calibri"/>
        <family val="2"/>
        <scheme val="minor"/>
      </rPr>
      <t>Die Risikoprämie und der Wechselkurs bleiben im Laufe der Zeit gleich.</t>
    </r>
  </si>
  <si>
    <r>
      <rPr>
        <sz val="10"/>
        <color theme="1"/>
        <rFont val="Calibri"/>
        <family val="2"/>
        <scheme val="minor"/>
      </rPr>
      <t>Welche der folgenden Aussagen über Netting ist richtig?</t>
    </r>
  </si>
  <si>
    <r>
      <rPr>
        <sz val="10"/>
        <color theme="1"/>
        <rFont val="Calibri"/>
        <family val="2"/>
        <scheme val="minor"/>
      </rPr>
      <t>Netting senkt die Vermittlungskosten.</t>
    </r>
  </si>
  <si>
    <r>
      <rPr>
        <sz val="10"/>
        <color theme="1"/>
        <rFont val="Calibri"/>
        <family val="2"/>
        <scheme val="minor"/>
      </rPr>
      <t>Netting erhöht die Vermittlungskosten.</t>
    </r>
  </si>
  <si>
    <r>
      <rPr>
        <sz val="10"/>
        <color theme="1"/>
        <rFont val="Calibri"/>
        <family val="2"/>
        <scheme val="minor"/>
      </rPr>
      <t>Netting hat keinen Einfluss auf die Vermittlungskosten.</t>
    </r>
  </si>
  <si>
    <r>
      <rPr>
        <sz val="10"/>
        <color theme="1"/>
        <rFont val="Calibri"/>
        <family val="2"/>
        <scheme val="minor"/>
      </rPr>
      <t>Netting erhöht die Transparenz der Transaktionen.</t>
    </r>
  </si>
  <si>
    <r>
      <rPr>
        <sz val="10"/>
        <color theme="1"/>
        <rFont val="Calibri"/>
        <family val="2"/>
        <scheme val="minor"/>
      </rPr>
      <t>Welcher der folgenden Preise gilt für eine Ware oder Dienstleistung, die innerhalb einer globalen Produktionsstätte transferiert wird?</t>
    </r>
  </si>
  <si>
    <r>
      <rPr>
        <sz val="10"/>
        <color theme="1"/>
        <rFont val="Calibri"/>
        <family val="2"/>
        <scheme val="minor"/>
      </rPr>
      <t>Verrechnungspreis</t>
    </r>
  </si>
  <si>
    <r>
      <rPr>
        <sz val="10"/>
        <color theme="1"/>
        <rFont val="Calibri"/>
        <family val="2"/>
        <scheme val="minor"/>
      </rPr>
      <t>Netting</t>
    </r>
  </si>
  <si>
    <r>
      <rPr>
        <sz val="10"/>
        <color theme="1"/>
        <rFont val="Calibri"/>
        <family val="2"/>
        <scheme val="minor"/>
      </rPr>
      <t>Einkommen nach Steuern</t>
    </r>
  </si>
  <si>
    <t xml:space="preserve">Die Marktrisikoprämie beträgt 10 % und der risikolose Zinssatz beträgt 2 %. Der Betafaktor von Vermögenswert D ist 22. Wie hoch ist die erwartete Rendite von Vermögenswert D nach dem Capital-Asset-Pricing-Model (CAPM)?
</t>
  </si>
  <si>
    <r>
      <rPr>
        <sz val="10"/>
        <color theme="1"/>
        <rFont val="Calibri"/>
        <family val="2"/>
        <scheme val="minor"/>
      </rPr>
      <t>Wie hoch ist die Kapitalrendite auf der Grundlage der folgenden Informationen? 
Risikoloser Zinssatz: 6 % 
Marktrendite: 10 % 
Betafaktor: 1,5</t>
    </r>
  </si>
  <si>
    <r>
      <rPr>
        <sz val="10"/>
        <color theme="1"/>
        <rFont val="Calibri"/>
        <family val="2"/>
        <scheme val="minor"/>
      </rPr>
      <t>Wie hoch ist der Betafaktor ausgehend von folgenden Informationen? 
Risikoloser Zinssatz: 4 % 
Marktrendite: 14 % 
Investitionsrendite: 12 %</t>
    </r>
  </si>
  <si>
    <r>
      <rPr>
        <sz val="10"/>
        <color theme="1"/>
        <rFont val="Calibri"/>
        <family val="2"/>
        <scheme val="minor"/>
      </rPr>
      <t>Aktie A hat einen Betafaktor von 1,5. Wenn die erwartete Rendite am Markt 20 % beträgt, welche der folgenden Aussagen ist dann richtig?</t>
    </r>
  </si>
  <si>
    <r>
      <rPr>
        <sz val="10"/>
        <color theme="1"/>
        <rFont val="Calibri"/>
        <family val="2"/>
        <scheme val="minor"/>
      </rPr>
      <t xml:space="preserve">Die erwartete Rendite von Aktie A kann nicht berechnet werden. </t>
    </r>
  </si>
  <si>
    <r>
      <rPr>
        <sz val="10"/>
        <color theme="1"/>
        <rFont val="Calibri"/>
        <family val="2"/>
        <scheme val="minor"/>
      </rPr>
      <t>3.3</t>
    </r>
  </si>
  <si>
    <t>Multinationale Unternehmen vermeiden Zinsaufschläge von Banken durch…</t>
  </si>
  <si>
    <r>
      <rPr>
        <sz val="10"/>
        <color theme="1"/>
        <rFont val="Calibri"/>
        <family val="2"/>
        <scheme val="minor"/>
      </rPr>
      <t xml:space="preserve">Intercompany-Darlehen.
</t>
    </r>
  </si>
  <si>
    <r>
      <rPr>
        <sz val="10"/>
        <color theme="1"/>
        <rFont val="Calibri"/>
        <family val="2"/>
        <scheme val="minor"/>
      </rPr>
      <t xml:space="preserve">Dokumentation.
</t>
    </r>
  </si>
  <si>
    <r>
      <rPr>
        <sz val="10"/>
        <color theme="1"/>
        <rFont val="Calibri"/>
        <family val="2"/>
        <scheme val="minor"/>
      </rPr>
      <t xml:space="preserve">Steuern.
</t>
    </r>
  </si>
  <si>
    <r>
      <rPr>
        <sz val="10"/>
        <color theme="1"/>
        <rFont val="Calibri"/>
        <family val="2"/>
        <scheme val="minor"/>
      </rPr>
      <t>Wechselkursmanipulation.</t>
    </r>
  </si>
  <si>
    <r>
      <rPr>
        <sz val="10"/>
        <color theme="1"/>
        <rFont val="Calibri"/>
        <family val="2"/>
        <scheme val="minor"/>
      </rPr>
      <t>Die Preisvergleichsmethode (Comparable Uncontrolled Price, CUP) gibt Richtlinien vor für den Fremdvergleich von…</t>
    </r>
  </si>
  <si>
    <r>
      <rPr>
        <sz val="10"/>
        <color theme="1"/>
        <rFont val="Calibri"/>
        <family val="2"/>
        <scheme val="minor"/>
      </rPr>
      <t>Tochtergesellschaften.</t>
    </r>
    <r>
      <rPr>
        <sz val="10"/>
        <color rgb="FFFF0000"/>
        <rFont val="Calibri"/>
        <family val="2"/>
        <scheme val="minor"/>
      </rPr>
      <t xml:space="preserve">
</t>
    </r>
  </si>
  <si>
    <r>
      <rPr>
        <sz val="10"/>
        <color theme="1"/>
        <rFont val="Calibri"/>
        <family val="2"/>
        <scheme val="minor"/>
      </rPr>
      <t xml:space="preserve">Muttergesellschaften.
</t>
    </r>
  </si>
  <si>
    <r>
      <rPr>
        <sz val="10"/>
        <color theme="1"/>
        <rFont val="Calibri"/>
        <family val="2"/>
        <scheme val="minor"/>
      </rPr>
      <t>Investor:innen.</t>
    </r>
  </si>
  <si>
    <r>
      <rPr>
        <sz val="10"/>
        <color theme="1"/>
        <rFont val="Calibri"/>
        <family val="2"/>
        <scheme val="minor"/>
      </rPr>
      <t>Welcher der folgenden Begriffe bezieht sich auf eine Kreditaufnahme, bei der sowohl Kreditgeber:in als auch Kreditnehmer:in zur selben juristischen Person gehören?</t>
    </r>
  </si>
  <si>
    <r>
      <rPr>
        <sz val="10"/>
        <color theme="1"/>
        <rFont val="Calibri"/>
        <family val="2"/>
        <scheme val="minor"/>
      </rPr>
      <t>Intragroup-Darlehen</t>
    </r>
  </si>
  <si>
    <r>
      <rPr>
        <sz val="10"/>
        <color theme="1"/>
        <rFont val="Calibri"/>
        <family val="2"/>
        <scheme val="minor"/>
      </rPr>
      <t>Vorzugsaktien</t>
    </r>
  </si>
  <si>
    <r>
      <rPr>
        <sz val="10"/>
        <color theme="1"/>
        <rFont val="Calibri"/>
        <family val="2"/>
        <scheme val="minor"/>
      </rPr>
      <t>Stammaktien</t>
    </r>
  </si>
  <si>
    <r>
      <rPr>
        <sz val="10"/>
        <color theme="1"/>
        <rFont val="Calibri"/>
        <family val="2"/>
        <scheme val="minor"/>
      </rPr>
      <t>Gewinnrücklagen</t>
    </r>
  </si>
  <si>
    <r>
      <rPr>
        <sz val="10"/>
        <color theme="1"/>
        <rFont val="Calibri"/>
        <family val="2"/>
        <scheme val="minor"/>
      </rPr>
      <t>Mit welcher der folgenden Herausforderungen sehen sich multinationale Unternehmen im Hinblick auf die unternehmensinterne Finanzierung konfrontiert?</t>
    </r>
  </si>
  <si>
    <r>
      <rPr>
        <sz val="10"/>
        <color theme="1"/>
        <rFont val="Calibri"/>
        <family val="2"/>
        <scheme val="minor"/>
      </rPr>
      <t>Bankdarlehen</t>
    </r>
  </si>
  <si>
    <r>
      <rPr>
        <sz val="10"/>
        <color theme="1"/>
        <rFont val="Calibri"/>
        <family val="2"/>
        <scheme val="minor"/>
      </rPr>
      <t>Eigenkapitalfinanzierung</t>
    </r>
  </si>
  <si>
    <r>
      <rPr>
        <sz val="10"/>
        <color theme="1"/>
        <rFont val="Calibri"/>
        <family val="2"/>
        <scheme val="minor"/>
      </rPr>
      <t>Spenden</t>
    </r>
  </si>
  <si>
    <r>
      <rPr>
        <sz val="10"/>
        <color theme="1"/>
        <rFont val="Calibri"/>
        <family val="2"/>
        <scheme val="minor"/>
      </rPr>
      <t>Welcher der folgenden Punkte ist ein wesentlicher Vorteil eines verbundenen Unternehmens?</t>
    </r>
  </si>
  <si>
    <r>
      <rPr>
        <sz val="10"/>
        <color theme="1"/>
        <rFont val="Calibri"/>
        <family val="2"/>
        <scheme val="minor"/>
      </rPr>
      <t>Steuerersparnisse</t>
    </r>
  </si>
  <si>
    <r>
      <rPr>
        <sz val="10"/>
        <color theme="1"/>
        <rFont val="Calibri"/>
        <family val="2"/>
        <scheme val="minor"/>
      </rPr>
      <t>Steuerhinterziehung</t>
    </r>
  </si>
  <si>
    <r>
      <rPr>
        <sz val="10"/>
        <color theme="1"/>
        <rFont val="Calibri"/>
        <family val="2"/>
        <scheme val="minor"/>
      </rPr>
      <t>Risikovermeidung</t>
    </r>
  </si>
  <si>
    <r>
      <rPr>
        <sz val="10"/>
        <color theme="1"/>
        <rFont val="Calibri"/>
        <family val="2"/>
        <scheme val="minor"/>
      </rPr>
      <t>Die Nettokostenmarge wird berechnet als das Verhältnis von...</t>
    </r>
  </si>
  <si>
    <r>
      <rPr>
        <sz val="10"/>
        <color theme="1"/>
        <rFont val="Calibri"/>
        <family val="2"/>
        <scheme val="minor"/>
      </rPr>
      <t>Betriebsgewinn zu Gesamtkosten.</t>
    </r>
  </si>
  <si>
    <r>
      <rPr>
        <sz val="10"/>
        <color theme="1"/>
        <rFont val="Calibri"/>
        <family val="2"/>
        <scheme val="minor"/>
      </rPr>
      <t>Umsatzkosten zu Gesamtkosten.</t>
    </r>
  </si>
  <si>
    <r>
      <rPr>
        <sz val="10"/>
        <color theme="1"/>
        <rFont val="Calibri"/>
        <family val="2"/>
        <scheme val="minor"/>
      </rPr>
      <t>Betriebsgewinn zu Bilanzsumme.</t>
    </r>
  </si>
  <si>
    <r>
      <rPr>
        <sz val="10"/>
        <color theme="1"/>
        <rFont val="Calibri"/>
        <family val="2"/>
        <scheme val="minor"/>
      </rPr>
      <t>Umsatzkosten zu Bilanzsumme.</t>
    </r>
  </si>
  <si>
    <r>
      <rPr>
        <sz val="10"/>
        <color theme="1"/>
        <rFont val="Calibri"/>
        <family val="2"/>
        <scheme val="minor"/>
      </rPr>
      <t>Welcher der folgenden Begriffe bezieht sich auf die Regeln und Methoden, mit denen Transaktionen innerhalb von Unternehmen und zwischen Tochtergesellschaften unter gemeinsamer Eigentümerkontrolle bepreist werden?</t>
    </r>
  </si>
  <si>
    <r>
      <rPr>
        <sz val="10"/>
        <color theme="1"/>
        <rFont val="Calibri"/>
        <family val="2"/>
        <scheme val="minor"/>
      </rPr>
      <t>Verrechnungspreise</t>
    </r>
  </si>
  <si>
    <r>
      <rPr>
        <sz val="10"/>
        <color theme="1"/>
        <rFont val="Calibri"/>
        <family val="2"/>
        <scheme val="minor"/>
      </rPr>
      <t>Produktpreise</t>
    </r>
  </si>
  <si>
    <r>
      <rPr>
        <sz val="10"/>
        <color theme="1"/>
        <rFont val="Calibri"/>
        <family val="2"/>
        <scheme val="minor"/>
      </rPr>
      <t>Produktwerbung</t>
    </r>
  </si>
  <si>
    <r>
      <rPr>
        <sz val="10"/>
        <color theme="1"/>
        <rFont val="Calibri"/>
        <family val="2"/>
        <scheme val="minor"/>
      </rPr>
      <t>Cash-Pooling</t>
    </r>
  </si>
  <si>
    <t>Was besteht aus einem Masterkonto und Unterkonten, die mit den Tochtergesellschaften verbunden sind?</t>
  </si>
  <si>
    <r>
      <rPr>
        <sz val="10"/>
        <color theme="1"/>
        <rFont val="Calibri"/>
        <family val="2"/>
        <scheme val="minor"/>
      </rPr>
      <t>Zero Cash-Pooling</t>
    </r>
  </si>
  <si>
    <r>
      <rPr>
        <sz val="10"/>
        <color theme="1"/>
        <rFont val="Calibri"/>
        <family val="2"/>
        <scheme val="minor"/>
      </rPr>
      <t>Cash-Pooling von Überschüssen</t>
    </r>
  </si>
  <si>
    <r>
      <rPr>
        <sz val="10"/>
        <color theme="1"/>
        <rFont val="Calibri"/>
        <family val="2"/>
        <scheme val="minor"/>
      </rPr>
      <t>Cash-Pooling von Defiziten</t>
    </r>
  </si>
  <si>
    <r>
      <rPr>
        <sz val="10"/>
        <color theme="1"/>
        <rFont val="Calibri"/>
        <family val="2"/>
        <scheme val="minor"/>
      </rPr>
      <t>Extremes Cash-Pooling</t>
    </r>
  </si>
  <si>
    <r>
      <rPr>
        <sz val="10"/>
        <color theme="1"/>
        <rFont val="Calibri"/>
        <family val="2"/>
        <scheme val="minor"/>
      </rPr>
      <t xml:space="preserve">Bei welcher der folgenden Verfahren gehen zwei Parteien – ein verbundenes Unternehmen und eine dritte Partei – eine Transaktion ein? </t>
    </r>
  </si>
  <si>
    <r>
      <rPr>
        <sz val="10"/>
        <color theme="1"/>
        <rFont val="Calibri"/>
        <family val="2"/>
        <scheme val="minor"/>
      </rPr>
      <t>Wiederverkaufspreismethode</t>
    </r>
  </si>
  <si>
    <r>
      <rPr>
        <sz val="10"/>
        <color theme="1"/>
        <rFont val="Calibri"/>
        <family val="2"/>
        <scheme val="minor"/>
      </rPr>
      <t>Preisvergleichsmethode</t>
    </r>
  </si>
  <si>
    <r>
      <rPr>
        <sz val="10"/>
        <color theme="1"/>
        <rFont val="Calibri"/>
        <family val="2"/>
        <scheme val="minor"/>
      </rPr>
      <t>Großhandelspreismethode</t>
    </r>
  </si>
  <si>
    <r>
      <rPr>
        <sz val="10"/>
        <color theme="1"/>
        <rFont val="Calibri"/>
        <family val="2"/>
        <scheme val="minor"/>
      </rPr>
      <t>Nettoveräußerungswertmethode</t>
    </r>
  </si>
  <si>
    <r>
      <rPr>
        <sz val="10"/>
        <color theme="1"/>
        <rFont val="Calibri"/>
        <family val="2"/>
        <scheme val="minor"/>
      </rPr>
      <t>Angenommen, die Selbstkosten für ein Produkt betragen 1.300 € und der Aufschlag, der Dritten in Rechnung gestellt wird, beträgt 40 %. Wie hoch ist der Verrechnungspreis, wenn er nach der Kostenaufschlagsmethode berechnet wird?</t>
    </r>
  </si>
  <si>
    <r>
      <rPr>
        <sz val="10"/>
        <color theme="1"/>
        <rFont val="Calibri"/>
        <family val="2"/>
        <scheme val="minor"/>
      </rPr>
      <t>4.1</t>
    </r>
  </si>
  <si>
    <r>
      <rPr>
        <sz val="10"/>
        <color theme="1"/>
        <rFont val="Calibri"/>
        <family val="2"/>
        <scheme val="minor"/>
      </rPr>
      <t>Welcher der folgenden Begriffe bezieht sich auf eine Situation, in der ein inländisches Unternehmen in einem anderen Land als strategischer Plan für seine Geschäftsexpansion investiert?</t>
    </r>
  </si>
  <si>
    <r>
      <rPr>
        <sz val="10"/>
        <color theme="1"/>
        <rFont val="Calibri"/>
        <family val="2"/>
        <scheme val="minor"/>
      </rPr>
      <t xml:space="preserve">Ausländische Investitionen
</t>
    </r>
  </si>
  <si>
    <r>
      <rPr>
        <sz val="10"/>
        <color theme="1"/>
        <rFont val="Calibri"/>
        <family val="2"/>
        <scheme val="minor"/>
      </rPr>
      <t xml:space="preserve">Portfolioinvestitionen
</t>
    </r>
  </si>
  <si>
    <r>
      <rPr>
        <sz val="10"/>
        <color theme="1"/>
        <rFont val="Calibri"/>
        <family val="2"/>
        <scheme val="minor"/>
      </rPr>
      <t xml:space="preserve">Marktsegmentierung
</t>
    </r>
  </si>
  <si>
    <r>
      <rPr>
        <sz val="10"/>
        <color theme="1"/>
        <rFont val="Calibri"/>
        <family val="2"/>
        <scheme val="minor"/>
      </rPr>
      <t>Kapitalmarktinvestitionen</t>
    </r>
  </si>
  <si>
    <r>
      <rPr>
        <sz val="10"/>
        <color theme="1"/>
        <rFont val="Calibri"/>
        <family val="2"/>
        <scheme val="minor"/>
      </rPr>
      <t>Welche der folgenden Aussagen beschreibt rationale Anleger:innen am besten?</t>
    </r>
  </si>
  <si>
    <r>
      <rPr>
        <sz val="10"/>
        <color theme="1"/>
        <rFont val="Calibri"/>
        <family val="2"/>
        <scheme val="minor"/>
      </rPr>
      <t>Rationale Anleger:innen ziehen einen höheren Wert einem geringeren Wert vor.</t>
    </r>
  </si>
  <si>
    <r>
      <rPr>
        <sz val="10"/>
        <color theme="1"/>
        <rFont val="Calibri"/>
        <family val="2"/>
        <scheme val="minor"/>
      </rPr>
      <t>Rationale Anleger:innen ziehen mehr Risiko einem geringeren Risiko vor.</t>
    </r>
  </si>
  <si>
    <r>
      <rPr>
        <sz val="10"/>
        <color theme="1"/>
        <rFont val="Calibri"/>
        <family val="2"/>
        <scheme val="minor"/>
      </rPr>
      <t>Rationale Anleger:innen bevorzugen nicht mehr als ein optimales Portfolio.</t>
    </r>
  </si>
  <si>
    <r>
      <rPr>
        <sz val="10"/>
        <color theme="1"/>
        <rFont val="Calibri"/>
        <family val="2"/>
        <scheme val="minor"/>
      </rPr>
      <t>Rationale Anleger:innen ziehen es vor, den Umfang ihres Portfolios zu begrenzen.</t>
    </r>
  </si>
  <si>
    <r>
      <rPr>
        <sz val="10"/>
        <color theme="1"/>
        <rFont val="Calibri"/>
        <family val="2"/>
        <scheme val="minor"/>
      </rPr>
      <t>Welche der folgenden Arten von Direktinvestitionen ist eine ausländische Direktinvestition?</t>
    </r>
  </si>
  <si>
    <r>
      <rPr>
        <sz val="10"/>
        <color theme="1"/>
        <rFont val="Calibri"/>
        <family val="2"/>
        <scheme val="minor"/>
      </rPr>
      <t>Vertikale Investition</t>
    </r>
  </si>
  <si>
    <r>
      <rPr>
        <sz val="10"/>
        <color theme="1"/>
        <rFont val="Calibri"/>
        <family val="2"/>
        <scheme val="minor"/>
      </rPr>
      <t>Gleiche Investition</t>
    </r>
  </si>
  <si>
    <r>
      <rPr>
        <sz val="10"/>
        <color theme="1"/>
        <rFont val="Calibri"/>
        <family val="2"/>
        <scheme val="minor"/>
      </rPr>
      <t>Normale Investition</t>
    </r>
  </si>
  <si>
    <r>
      <rPr>
        <sz val="10"/>
        <color theme="1"/>
        <rFont val="Calibri"/>
        <family val="2"/>
        <scheme val="minor"/>
      </rPr>
      <t>Extreme Investitionen</t>
    </r>
  </si>
  <si>
    <r>
      <rPr>
        <sz val="10"/>
        <color rgb="FF9C5700"/>
        <rFont val="Calibri"/>
        <family val="2"/>
        <scheme val="minor"/>
      </rPr>
      <t xml:space="preserve">Welcher der folgenden Begriffe deutet darauf hin, dass ein Grundstück früher für Geschäftszwecke genutzt wurde und eine bestehende Struktur aufweist? </t>
    </r>
  </si>
  <si>
    <r>
      <rPr>
        <sz val="10"/>
        <color theme="1"/>
        <rFont val="Calibri"/>
        <family val="2"/>
        <scheme val="minor"/>
      </rPr>
      <t>Brownfield</t>
    </r>
  </si>
  <si>
    <r>
      <rPr>
        <sz val="10"/>
        <color theme="1"/>
        <rFont val="Calibri"/>
        <family val="2"/>
        <scheme val="minor"/>
      </rPr>
      <t>Greenfield</t>
    </r>
  </si>
  <si>
    <r>
      <rPr>
        <sz val="10"/>
        <color theme="1"/>
        <rFont val="Calibri"/>
        <family val="2"/>
        <scheme val="minor"/>
      </rPr>
      <t>Blackfield</t>
    </r>
  </si>
  <si>
    <r>
      <rPr>
        <sz val="10"/>
        <color theme="1"/>
        <rFont val="Calibri"/>
        <family val="2"/>
        <scheme val="minor"/>
      </rPr>
      <t>Whitefield</t>
    </r>
  </si>
  <si>
    <r>
      <rPr>
        <sz val="10"/>
        <color theme="1"/>
        <rFont val="Calibri"/>
        <family val="2"/>
        <scheme val="minor"/>
      </rPr>
      <t>ADI erhöhen die Beschäftigungsmöglichkeiten.</t>
    </r>
  </si>
  <si>
    <r>
      <rPr>
        <sz val="10"/>
        <color theme="1"/>
        <rFont val="Calibri"/>
        <family val="2"/>
        <scheme val="minor"/>
      </rPr>
      <t>ADI erhöhen das Wechselkursrisiko.</t>
    </r>
  </si>
  <si>
    <r>
      <rPr>
        <sz val="10"/>
        <color theme="1"/>
        <rFont val="Calibri"/>
        <family val="2"/>
        <scheme val="minor"/>
      </rPr>
      <t>ADI reduzieren die Geschäftskomplexität.</t>
    </r>
  </si>
  <si>
    <r>
      <rPr>
        <sz val="10"/>
        <color theme="1"/>
        <rFont val="Calibri"/>
        <family val="2"/>
        <scheme val="minor"/>
      </rPr>
      <t>ADI senken die Kosten für Investitionen.</t>
    </r>
  </si>
  <si>
    <r>
      <rPr>
        <sz val="10"/>
        <color theme="1"/>
        <rFont val="Calibri"/>
        <family val="2"/>
        <scheme val="minor"/>
      </rPr>
      <t xml:space="preserve">das Risiko zu minimieren und die erwartete Rendite zu maximieren.
</t>
    </r>
  </si>
  <si>
    <r>
      <rPr>
        <sz val="10"/>
        <rFont val="Calibri"/>
        <family val="2"/>
        <scheme val="minor"/>
      </rPr>
      <t>niedrigere Betriebskosten zu erreichen.</t>
    </r>
    <r>
      <rPr>
        <sz val="10"/>
        <color theme="1"/>
        <rFont val="Calibri"/>
        <family val="2"/>
        <scheme val="minor"/>
      </rPr>
      <t xml:space="preserve">
</t>
    </r>
  </si>
  <si>
    <r>
      <rPr>
        <sz val="10"/>
        <color theme="1"/>
        <rFont val="Calibri"/>
        <family val="2"/>
        <scheme val="minor"/>
      </rPr>
      <t>die Besteuerung</t>
    </r>
    <r>
      <rPr>
        <sz val="10"/>
        <rFont val="Calibri"/>
        <family val="2"/>
        <scheme val="minor"/>
      </rPr>
      <t xml:space="preserve"> von Tochtergesellschaften und anderen Geschäftseinheiten zu umgehen.</t>
    </r>
  </si>
  <si>
    <r>
      <rPr>
        <sz val="10"/>
        <color rgb="FF9C5700"/>
        <rFont val="Calibri"/>
        <family val="2"/>
        <scheme val="minor"/>
      </rPr>
      <t>Was bietet Anleger:innen in der Regel ein besseres Risiko-Ertrags-Verhältnis als eine Investition in ein einzelnes Land?</t>
    </r>
  </si>
  <si>
    <r>
      <rPr>
        <sz val="10"/>
        <color theme="1"/>
        <rFont val="Calibri"/>
        <family val="2"/>
        <scheme val="minor"/>
      </rPr>
      <t>Internationale Märkte</t>
    </r>
  </si>
  <si>
    <r>
      <rPr>
        <sz val="10"/>
        <color theme="1"/>
        <rFont val="Calibri"/>
        <family val="2"/>
        <scheme val="minor"/>
      </rPr>
      <t>Ausländische Investitionen</t>
    </r>
  </si>
  <si>
    <r>
      <rPr>
        <sz val="10"/>
        <color theme="1"/>
        <rFont val="Calibri"/>
        <family val="2"/>
        <scheme val="minor"/>
      </rPr>
      <t>Ausländische Direktinvestitionen</t>
    </r>
  </si>
  <si>
    <r>
      <rPr>
        <sz val="10"/>
        <color theme="1"/>
        <rFont val="Calibri"/>
        <family val="2"/>
        <scheme val="minor"/>
      </rPr>
      <t>Entwicklung der Humanressourcen</t>
    </r>
  </si>
  <si>
    <r>
      <rPr>
        <sz val="10"/>
        <color theme="1"/>
        <rFont val="Calibri"/>
        <family val="2"/>
        <scheme val="minor"/>
      </rPr>
      <t>Welcher der folgenden Punkte ist ein Vorteil der Diversifizierung von Investitionen?</t>
    </r>
  </si>
  <si>
    <r>
      <rPr>
        <sz val="10"/>
        <color theme="1"/>
        <rFont val="Calibri"/>
        <family val="2"/>
        <scheme val="minor"/>
      </rPr>
      <t>Höhere Rendite</t>
    </r>
  </si>
  <si>
    <r>
      <rPr>
        <sz val="10"/>
        <color theme="1"/>
        <rFont val="Calibri"/>
        <family val="2"/>
        <scheme val="minor"/>
      </rPr>
      <t>Geringeres Investitionskapital</t>
    </r>
  </si>
  <si>
    <r>
      <rPr>
        <sz val="10"/>
        <color theme="1"/>
        <rFont val="Calibri"/>
        <family val="2"/>
        <scheme val="minor"/>
      </rPr>
      <t>Niedrigere Kosten</t>
    </r>
  </si>
  <si>
    <r>
      <rPr>
        <sz val="10"/>
        <color theme="1"/>
        <rFont val="Calibri"/>
        <family val="2"/>
        <scheme val="minor"/>
      </rPr>
      <t>Indexierung</t>
    </r>
  </si>
  <si>
    <r>
      <rPr>
        <sz val="10"/>
        <color theme="1"/>
        <rFont val="Calibri"/>
        <family val="2"/>
        <scheme val="minor"/>
      </rPr>
      <t>Risikofreudige Anleger:innen ziehen es vor, unnötige Risiken zu vermeiden. Was ist ein Beispiel für ein unnötiges Risiko?</t>
    </r>
  </si>
  <si>
    <r>
      <rPr>
        <sz val="10"/>
        <color theme="1"/>
        <rFont val="Calibri"/>
        <family val="2"/>
        <scheme val="minor"/>
      </rPr>
      <t>Naturkatastrophe</t>
    </r>
  </si>
  <si>
    <r>
      <rPr>
        <sz val="10"/>
        <color theme="1"/>
        <rFont val="Calibri"/>
        <family val="2"/>
        <scheme val="minor"/>
      </rPr>
      <t>Änderungen der Inflation</t>
    </r>
  </si>
  <si>
    <r>
      <rPr>
        <sz val="10"/>
        <color theme="1"/>
        <rFont val="Calibri"/>
        <family val="2"/>
        <scheme val="minor"/>
      </rPr>
      <t>Änderungen der Zinssätze</t>
    </r>
  </si>
  <si>
    <r>
      <rPr>
        <sz val="10"/>
        <color theme="1"/>
        <rFont val="Calibri"/>
        <family val="2"/>
        <scheme val="minor"/>
      </rPr>
      <t xml:space="preserve">Die hypothetische Fusion von Coca Cola und Pepsi wäre ein Beispiel für was?
</t>
    </r>
  </si>
  <si>
    <r>
      <rPr>
        <sz val="10"/>
        <color theme="1"/>
        <rFont val="Calibri"/>
        <family val="2"/>
        <scheme val="minor"/>
      </rPr>
      <t xml:space="preserve">Horizontale Fusion 
</t>
    </r>
  </si>
  <si>
    <r>
      <rPr>
        <sz val="10"/>
        <color theme="1"/>
        <rFont val="Calibri"/>
        <family val="2"/>
        <scheme val="minor"/>
      </rPr>
      <t xml:space="preserve">Vertikale Fusion
</t>
    </r>
  </si>
  <si>
    <r>
      <rPr>
        <sz val="10"/>
        <color theme="1"/>
        <rFont val="Calibri"/>
        <family val="2"/>
        <scheme val="minor"/>
      </rPr>
      <t xml:space="preserve">Konglomerat-Fusion
</t>
    </r>
  </si>
  <si>
    <r>
      <rPr>
        <sz val="10"/>
        <color theme="1"/>
        <rFont val="Calibri"/>
        <family val="2"/>
        <scheme val="minor"/>
      </rPr>
      <t>Partnerschaftsgeschäft</t>
    </r>
  </si>
  <si>
    <r>
      <rPr>
        <sz val="10"/>
        <color theme="1"/>
        <rFont val="Calibri"/>
        <family val="2"/>
        <scheme val="minor"/>
      </rPr>
      <t>4.2</t>
    </r>
  </si>
  <si>
    <r>
      <rPr>
        <sz val="10"/>
        <color rgb="FF9C5700"/>
        <rFont val="Calibri"/>
        <family val="2"/>
        <scheme val="minor"/>
      </rPr>
      <t>Die Liquidität 3. Grades von Teardrop Plc beträgt 1,5:1. Welche der folgenden Aussagen ist richtig?</t>
    </r>
  </si>
  <si>
    <r>
      <rPr>
        <sz val="10"/>
        <color theme="1"/>
        <rFont val="Calibri"/>
        <family val="2"/>
        <scheme val="minor"/>
      </rPr>
      <t>Das Umlaufvermögen ist höher als die kurzfristigen Verbindlichkeiten.</t>
    </r>
  </si>
  <si>
    <r>
      <rPr>
        <sz val="10"/>
        <color theme="1"/>
        <rFont val="Calibri"/>
        <family val="2"/>
        <scheme val="minor"/>
      </rPr>
      <t>Das Umlaufvermögen ist niedriger als die kurzfristigen Verbindlichkeiten.</t>
    </r>
  </si>
  <si>
    <r>
      <rPr>
        <sz val="10"/>
        <color theme="1"/>
        <rFont val="Calibri"/>
        <family val="2"/>
        <scheme val="minor"/>
      </rPr>
      <t>Das Umlaufvermögen entspricht den kurzfristigen Verbindlichkeiten.</t>
    </r>
  </si>
  <si>
    <r>
      <rPr>
        <sz val="10"/>
        <color theme="1"/>
        <rFont val="Calibri"/>
        <family val="2"/>
        <scheme val="minor"/>
      </rPr>
      <t>Das Umlaufvermögen ist niedriger als die Gesamtverbindlichkeiten.</t>
    </r>
  </si>
  <si>
    <r>
      <rPr>
        <sz val="10"/>
        <color theme="1"/>
        <rFont val="Calibri"/>
        <family val="2"/>
        <scheme val="minor"/>
      </rPr>
      <t xml:space="preserve">Welcher der folgenden Begriffe bezieht sich auf ein Verfahren, das mikro- und makroökonomische Faktoren zur Bewertung des inneren Wertes eines Wertpapiers heranzieht? </t>
    </r>
  </si>
  <si>
    <r>
      <rPr>
        <sz val="10"/>
        <color theme="1"/>
        <rFont val="Calibri"/>
        <family val="2"/>
        <scheme val="minor"/>
      </rPr>
      <t>Fundamentalanalyse</t>
    </r>
  </si>
  <si>
    <r>
      <rPr>
        <sz val="10"/>
        <color theme="1"/>
        <rFont val="Calibri"/>
        <family val="2"/>
        <scheme val="minor"/>
      </rPr>
      <t>Technische Analyse</t>
    </r>
  </si>
  <si>
    <r>
      <rPr>
        <sz val="10"/>
        <color theme="1"/>
        <rFont val="Calibri"/>
        <family val="2"/>
        <scheme val="minor"/>
      </rPr>
      <t>Ökonometrische Analyse</t>
    </r>
  </si>
  <si>
    <r>
      <rPr>
        <sz val="10"/>
        <color theme="1"/>
        <rFont val="Calibri"/>
        <family val="2"/>
        <scheme val="minor"/>
      </rPr>
      <t>Kapitalbedarfsrechnung</t>
    </r>
  </si>
  <si>
    <r>
      <rPr>
        <sz val="10"/>
        <color theme="1"/>
        <rFont val="Calibri"/>
        <family val="2"/>
        <scheme val="minor"/>
      </rPr>
      <t>Welche der folgenden Methoden nutzt frühere Kursveränderungen, um die zukünftige Kursentwicklung einer Aktie vorherzusagen?</t>
    </r>
  </si>
  <si>
    <r>
      <rPr>
        <sz val="10"/>
        <color theme="1"/>
        <rFont val="Calibri"/>
        <family val="2"/>
        <scheme val="minor"/>
      </rPr>
      <t>Welcher der folgenden Begriffe bezieht sich auf die Kosten, die durch den Kauf und Verkauf von Waren und Dienstleistungen entstehen?</t>
    </r>
  </si>
  <si>
    <r>
      <rPr>
        <sz val="10"/>
        <color theme="1"/>
        <rFont val="Calibri"/>
        <family val="2"/>
        <scheme val="minor"/>
      </rPr>
      <t>Transaktionskosten</t>
    </r>
  </si>
  <si>
    <r>
      <rPr>
        <sz val="10"/>
        <color theme="1"/>
        <rFont val="Calibri"/>
        <family val="2"/>
        <scheme val="minor"/>
      </rPr>
      <t>Technische Kosten</t>
    </r>
  </si>
  <si>
    <r>
      <rPr>
        <sz val="10"/>
        <color theme="1"/>
        <rFont val="Calibri"/>
        <family val="2"/>
        <scheme val="minor"/>
      </rPr>
      <t xml:space="preserve">Marktkosten
</t>
    </r>
  </si>
  <si>
    <r>
      <rPr>
        <sz val="10"/>
        <color theme="1"/>
        <rFont val="Calibri"/>
        <family val="2"/>
        <scheme val="minor"/>
      </rPr>
      <t>Länder, die sich in der Entwicklungsphase befinden, aber noch nicht die Kriterien eines Schwellenlandes erfüllen, werden bezeichnet als…</t>
    </r>
  </si>
  <si>
    <r>
      <rPr>
        <sz val="10"/>
        <color theme="1"/>
        <rFont val="Calibri"/>
        <family val="2"/>
        <scheme val="minor"/>
      </rPr>
      <t>Frontier-Märkte.</t>
    </r>
  </si>
  <si>
    <r>
      <rPr>
        <sz val="10"/>
        <color theme="1"/>
        <rFont val="Calibri"/>
        <family val="2"/>
        <scheme val="minor"/>
      </rPr>
      <t>aufstrebende Märkte.</t>
    </r>
  </si>
  <si>
    <r>
      <rPr>
        <sz val="10"/>
        <color theme="1"/>
        <rFont val="Calibri"/>
        <family val="2"/>
        <scheme val="minor"/>
      </rPr>
      <t>entwickelte Märkte.</t>
    </r>
  </si>
  <si>
    <r>
      <rPr>
        <sz val="10"/>
        <color theme="1"/>
        <rFont val="Calibri"/>
        <family val="2"/>
        <scheme val="minor"/>
      </rPr>
      <t>potenzielle Märkte.</t>
    </r>
  </si>
  <si>
    <t>Welche der folgenden Kennziffern misst die Liquidität?</t>
  </si>
  <si>
    <r>
      <rPr>
        <sz val="10"/>
        <color theme="1"/>
        <rFont val="Calibri"/>
        <family val="2"/>
        <scheme val="minor"/>
      </rPr>
      <t>Liquidität 3. Grades</t>
    </r>
  </si>
  <si>
    <r>
      <rPr>
        <sz val="10"/>
        <color theme="1"/>
        <rFont val="Calibri"/>
        <family val="2"/>
        <scheme val="minor"/>
      </rPr>
      <t>Kapitalquote</t>
    </r>
  </si>
  <si>
    <r>
      <rPr>
        <sz val="10"/>
        <color theme="1"/>
        <rFont val="Calibri"/>
        <family val="2"/>
        <scheme val="minor"/>
      </rPr>
      <t>Kostenverhältnis</t>
    </r>
  </si>
  <si>
    <r>
      <rPr>
        <sz val="10"/>
        <color theme="1"/>
        <rFont val="Calibri"/>
        <family val="2"/>
        <scheme val="minor"/>
      </rPr>
      <t>Betriebsaufwand</t>
    </r>
  </si>
  <si>
    <r>
      <rPr>
        <sz val="10"/>
        <color theme="1"/>
        <rFont val="Calibri"/>
        <family val="2"/>
        <scheme val="minor"/>
      </rPr>
      <t>Warum ist die Währungsvolatilität für Anleger:innen wichtig?</t>
    </r>
  </si>
  <si>
    <r>
      <rPr>
        <sz val="10"/>
        <color theme="1"/>
        <rFont val="Calibri"/>
        <family val="2"/>
        <scheme val="minor"/>
      </rPr>
      <t>Sie hilft Anleger:innen zu verstehen, welche Währungen mit hoher oder niedriger Unsicherheit behaftet sind.</t>
    </r>
  </si>
  <si>
    <r>
      <rPr>
        <sz val="10"/>
        <color theme="1"/>
        <rFont val="Calibri"/>
        <family val="2"/>
        <scheme val="minor"/>
      </rPr>
      <t>Sie hilft Anleger:innen zu verstehen, welche Produkte einer hohen oder niedrigen Kundennachfrage ausgesetzt sind.</t>
    </r>
  </si>
  <si>
    <r>
      <rPr>
        <sz val="10"/>
        <color theme="1"/>
        <rFont val="Calibri"/>
        <family val="2"/>
        <scheme val="minor"/>
      </rPr>
      <t>Sie hilft Anleger:innen zu verstehen, welche Unternehmen ein hohes oder niedriges Innovationsniveau haben.</t>
    </r>
  </si>
  <si>
    <r>
      <rPr>
        <sz val="10"/>
        <color theme="1"/>
        <rFont val="Calibri"/>
        <family val="2"/>
        <scheme val="minor"/>
      </rPr>
      <t>Sie hilft Anleger:innen zu verstehen, welches Land strengere Steuervorschriften hat.</t>
    </r>
  </si>
  <si>
    <r>
      <rPr>
        <sz val="10"/>
        <color theme="1"/>
        <rFont val="Calibri"/>
        <family val="2"/>
        <scheme val="minor"/>
      </rPr>
      <t>Wirtschaftliches Risiko</t>
    </r>
  </si>
  <si>
    <r>
      <rPr>
        <sz val="10"/>
        <color theme="1"/>
        <rFont val="Calibri"/>
        <family val="2"/>
        <scheme val="minor"/>
      </rPr>
      <t>Cybersecurity-Risiko</t>
    </r>
  </si>
  <si>
    <r>
      <rPr>
        <sz val="10"/>
        <color theme="1"/>
        <rFont val="Calibri"/>
        <family val="2"/>
        <scheme val="minor"/>
      </rPr>
      <t>Geschäftsrisiko</t>
    </r>
  </si>
  <si>
    <r>
      <rPr>
        <sz val="10"/>
        <color theme="1"/>
        <rFont val="Calibri"/>
        <family val="2"/>
        <scheme val="minor"/>
      </rPr>
      <t>Transaktionsrisiko</t>
    </r>
  </si>
  <si>
    <r>
      <rPr>
        <sz val="10"/>
        <color theme="1"/>
        <rFont val="Calibri"/>
        <family val="2"/>
        <scheme val="minor"/>
      </rPr>
      <t xml:space="preserve">Wie hoch ist die Liquidität 2. Grades des Unternehmens ABC auf der Grundlage der folgenden Informationen aus der Bilanz des Unternehmens für das Jahr 2021? 
Barmittel = 2,5 Millionen $
Marktgängige Wertpapiere = 5 Millionen $
Forderungen = 6,25 Millionen $
Kurzfristige Verbindlichkeiten = 2,5 Millionen $
</t>
    </r>
  </si>
  <si>
    <r>
      <rPr>
        <sz val="10"/>
        <color theme="1"/>
        <rFont val="Calibri"/>
        <family val="2"/>
        <scheme val="minor"/>
      </rPr>
      <t xml:space="preserve">5,5 Mal
</t>
    </r>
  </si>
  <si>
    <r>
      <rPr>
        <sz val="10"/>
        <color theme="1"/>
        <rFont val="Calibri"/>
        <family val="2"/>
        <scheme val="minor"/>
      </rPr>
      <t xml:space="preserve">3 Mal
</t>
    </r>
  </si>
  <si>
    <r>
      <rPr>
        <sz val="10"/>
        <color theme="1"/>
        <rFont val="Calibri"/>
        <family val="2"/>
        <scheme val="minor"/>
      </rPr>
      <t xml:space="preserve">7 Mal
</t>
    </r>
  </si>
  <si>
    <r>
      <rPr>
        <sz val="10"/>
        <color theme="1"/>
        <rFont val="Calibri"/>
        <family val="2"/>
        <scheme val="minor"/>
      </rPr>
      <t>6,3 Mal</t>
    </r>
  </si>
  <si>
    <r>
      <rPr>
        <sz val="10"/>
        <color theme="1"/>
        <rFont val="Calibri"/>
        <family val="2"/>
        <scheme val="minor"/>
      </rPr>
      <t>0,75</t>
    </r>
  </si>
  <si>
    <t>Wie hoch ist die Liquidität 2. Grades für Aboca Plc auf der Grundlage der folgenden Informationen?        
Gesamtvermögen = 15.000                                                                                                    
Umlaufvermögen = 5.000                                                                                                    
Vorräte = 2.000                                                                                                                    
Eigenkapital = 10.000</t>
  </si>
  <si>
    <r>
      <rPr>
        <sz val="10"/>
        <color theme="1"/>
        <rFont val="Calibri"/>
        <family val="2"/>
        <scheme val="minor"/>
      </rPr>
      <t>-0,6</t>
    </r>
  </si>
  <si>
    <r>
      <rPr>
        <sz val="10"/>
        <color theme="1"/>
        <rFont val="Calibri"/>
        <family val="2"/>
        <scheme val="minor"/>
      </rPr>
      <t>Geo Plc hat eine Liquidität 3. Grades von 1,25:1. Die Unternehmensleitung strebt eine Verbesserung der Liquidität 3. Grades an, um den Branchenstandard von 2:1 zu erreichen. Die kurzfristigen Verbindlichkeiten betragen 50.000 und können nicht geändert werden. Welcher Betrag an Umlaufvermögen würde das Ziel der Unternehmensleitung erfüllen?</t>
    </r>
  </si>
  <si>
    <r>
      <rPr>
        <sz val="10"/>
        <color theme="1"/>
        <rFont val="Calibri"/>
        <family val="2"/>
        <scheme val="minor"/>
      </rPr>
      <t>Wie hoch ist das Umlaufvermögen, wenn die Liquidität 3. Grades 3:5 und die kurzfristigen Verbindlichkeiten 14.000 betragen?</t>
    </r>
  </si>
  <si>
    <r>
      <rPr>
        <sz val="10"/>
        <color theme="1"/>
        <rFont val="Calibri"/>
        <family val="2"/>
        <scheme val="minor"/>
      </rPr>
      <t>4.3</t>
    </r>
  </si>
  <si>
    <t>Welche Eigenschaft eines Unternehmens wird mit dem Betafaktor überwacht?</t>
  </si>
  <si>
    <r>
      <rPr>
        <sz val="10"/>
        <color theme="1"/>
        <rFont val="Calibri"/>
        <family val="2"/>
        <scheme val="minor"/>
      </rPr>
      <t>Volatilität.</t>
    </r>
  </si>
  <si>
    <r>
      <rPr>
        <sz val="10"/>
        <color theme="1"/>
        <rFont val="Calibri"/>
        <family val="2"/>
        <scheme val="minor"/>
      </rPr>
      <t>Zahlungsfähigkeit.</t>
    </r>
  </si>
  <si>
    <r>
      <rPr>
        <sz val="10"/>
        <color theme="1"/>
        <rFont val="Calibri"/>
        <family val="2"/>
        <scheme val="minor"/>
      </rPr>
      <t>Kreditwürdigkeit.</t>
    </r>
  </si>
  <si>
    <r>
      <rPr>
        <sz val="10"/>
        <color theme="1"/>
        <rFont val="Calibri"/>
        <family val="2"/>
        <scheme val="minor"/>
      </rPr>
      <t>Marktnachfrage.</t>
    </r>
  </si>
  <si>
    <r>
      <rPr>
        <sz val="10"/>
        <color theme="1"/>
        <rFont val="Calibri"/>
        <family val="2"/>
        <scheme val="minor"/>
      </rPr>
      <t>Bei kurzfristigen Vermögenswerten wird erwartet, dass sie (wertmäßig) innerhalb … realisiert werden.</t>
    </r>
  </si>
  <si>
    <r>
      <rPr>
        <sz val="10"/>
        <color theme="1"/>
        <rFont val="Calibri"/>
        <family val="2"/>
        <scheme val="minor"/>
      </rPr>
      <t>eines Jahres</t>
    </r>
  </si>
  <si>
    <r>
      <rPr>
        <sz val="10"/>
        <color theme="1"/>
        <rFont val="Calibri"/>
        <family val="2"/>
        <scheme val="minor"/>
      </rPr>
      <t>von zwei Jahren</t>
    </r>
  </si>
  <si>
    <r>
      <rPr>
        <sz val="10"/>
        <color theme="1"/>
        <rFont val="Calibri"/>
        <family val="2"/>
        <scheme val="minor"/>
      </rPr>
      <t>von fünf Jahren</t>
    </r>
  </si>
  <si>
    <r>
      <rPr>
        <sz val="10"/>
        <color theme="1"/>
        <rFont val="Calibri"/>
        <family val="2"/>
        <scheme val="minor"/>
      </rPr>
      <t>von sechs Monaten</t>
    </r>
  </si>
  <si>
    <r>
      <rPr>
        <sz val="10"/>
        <color theme="1"/>
        <rFont val="Calibri"/>
        <family val="2"/>
        <scheme val="minor"/>
      </rPr>
      <t xml:space="preserve">Welche der folgenden Begriffe bezeichnet die Mindestrendite, die ein Unternehmen erzielen muss, um Wert zu schaffen? </t>
    </r>
  </si>
  <si>
    <r>
      <rPr>
        <sz val="10"/>
        <color theme="1"/>
        <rFont val="Calibri"/>
        <family val="2"/>
        <scheme val="minor"/>
      </rPr>
      <t>Kapitalkosten</t>
    </r>
  </si>
  <si>
    <r>
      <rPr>
        <sz val="10"/>
        <color theme="1"/>
        <rFont val="Calibri"/>
        <family val="2"/>
        <scheme val="minor"/>
      </rPr>
      <t>Umsatzkosten</t>
    </r>
  </si>
  <si>
    <r>
      <rPr>
        <sz val="10"/>
        <color theme="1"/>
        <rFont val="Calibri"/>
        <family val="2"/>
        <scheme val="minor"/>
      </rPr>
      <t>Betriebskosten</t>
    </r>
  </si>
  <si>
    <r>
      <rPr>
        <sz val="10"/>
        <color theme="1"/>
        <rFont val="Calibri"/>
        <family val="2"/>
        <scheme val="minor"/>
      </rPr>
      <t>Investitionskosten</t>
    </r>
  </si>
  <si>
    <r>
      <rPr>
        <sz val="10"/>
        <color theme="1"/>
        <rFont val="Calibri"/>
        <family val="2"/>
        <scheme val="minor"/>
      </rPr>
      <t>Was ist bei der Bewertung eines Auslandsprojekts kein signifikantes Problem?</t>
    </r>
  </si>
  <si>
    <r>
      <rPr>
        <sz val="10"/>
        <color theme="1"/>
        <rFont val="Calibri"/>
        <family val="2"/>
        <scheme val="minor"/>
      </rPr>
      <t>Operatives Risiko</t>
    </r>
  </si>
  <si>
    <r>
      <rPr>
        <sz val="10"/>
        <color theme="1"/>
        <rFont val="Calibri"/>
        <family val="2"/>
        <scheme val="minor"/>
      </rPr>
      <t>Inflation</t>
    </r>
  </si>
  <si>
    <r>
      <rPr>
        <sz val="10"/>
        <color theme="1"/>
        <rFont val="Calibri"/>
        <family val="2"/>
        <scheme val="minor"/>
      </rPr>
      <t>Fremdwährungsrisiko</t>
    </r>
  </si>
  <si>
    <r>
      <rPr>
        <sz val="10"/>
        <color theme="1"/>
        <rFont val="Calibri"/>
        <family val="2"/>
        <scheme val="minor"/>
      </rPr>
      <t>Gesperrte Gelder</t>
    </r>
  </si>
  <si>
    <r>
      <rPr>
        <sz val="10"/>
        <color theme="1"/>
        <rFont val="Calibri"/>
        <family val="2"/>
        <scheme val="minor"/>
      </rPr>
      <t>Welche der folgenden Aussagen über die Globalisierung ist am zutreffendsten?</t>
    </r>
  </si>
  <si>
    <r>
      <rPr>
        <sz val="10"/>
        <color theme="1"/>
        <rFont val="Calibri"/>
        <family val="2"/>
        <scheme val="minor"/>
      </rPr>
      <t>Die Globalisierung senkt die Kapitalkosten.</t>
    </r>
  </si>
  <si>
    <r>
      <rPr>
        <sz val="10"/>
        <color theme="1"/>
        <rFont val="Calibri"/>
        <family val="2"/>
        <scheme val="minor"/>
      </rPr>
      <t>Die Globalisierung erhöht die Kapitalkosten.</t>
    </r>
  </si>
  <si>
    <r>
      <rPr>
        <sz val="10"/>
        <color theme="1"/>
        <rFont val="Calibri"/>
        <family val="2"/>
        <scheme val="minor"/>
      </rPr>
      <t>Die Globalisierung hat keinen Einfluss auf die Kapitalkosten.</t>
    </r>
  </si>
  <si>
    <r>
      <rPr>
        <sz val="10"/>
        <color theme="1"/>
        <rFont val="Calibri"/>
        <family val="2"/>
        <scheme val="minor"/>
      </rPr>
      <t>Die Globalisierung erhöht die Risikoprämie.</t>
    </r>
  </si>
  <si>
    <r>
      <rPr>
        <sz val="10"/>
        <color theme="1"/>
        <rFont val="Calibri"/>
        <family val="2"/>
        <scheme val="minor"/>
      </rPr>
      <t>Globalisierung</t>
    </r>
  </si>
  <si>
    <r>
      <rPr>
        <sz val="10"/>
        <color theme="1"/>
        <rFont val="Calibri"/>
        <family val="2"/>
        <scheme val="minor"/>
      </rPr>
      <t>Sozialisierung</t>
    </r>
  </si>
  <si>
    <r>
      <rPr>
        <sz val="10"/>
        <color theme="1"/>
        <rFont val="Calibri"/>
        <family val="2"/>
        <scheme val="minor"/>
      </rPr>
      <t>Kapitalisierung</t>
    </r>
  </si>
  <si>
    <r>
      <rPr>
        <sz val="10"/>
        <color theme="1"/>
        <rFont val="Calibri"/>
        <family val="2"/>
        <scheme val="minor"/>
      </rPr>
      <t>Monetarisierung</t>
    </r>
  </si>
  <si>
    <r>
      <rPr>
        <sz val="10"/>
        <color theme="1"/>
        <rFont val="Calibri"/>
        <family val="2"/>
        <scheme val="minor"/>
      </rPr>
      <t>5.1</t>
    </r>
  </si>
  <si>
    <t>Das Hauptziel der Liquiditätsplanung ist es,…</t>
  </si>
  <si>
    <r>
      <rPr>
        <sz val="10"/>
        <color theme="1"/>
        <rFont val="Calibri"/>
        <family val="2"/>
        <scheme val="minor"/>
      </rPr>
      <t>durch unvorhergesehene Umstände zu navigieren.</t>
    </r>
  </si>
  <si>
    <r>
      <rPr>
        <sz val="10"/>
        <color theme="1"/>
        <rFont val="Calibri"/>
        <family val="2"/>
        <scheme val="minor"/>
      </rPr>
      <t>langfristige Vermögenswerte zu erwerben.</t>
    </r>
  </si>
  <si>
    <r>
      <rPr>
        <sz val="10"/>
        <color theme="1"/>
        <rFont val="Calibri"/>
        <family val="2"/>
        <scheme val="minor"/>
      </rPr>
      <t>Humanressourcen zu verwalten.</t>
    </r>
  </si>
  <si>
    <r>
      <rPr>
        <sz val="10"/>
        <color theme="1"/>
        <rFont val="Calibri"/>
        <family val="2"/>
        <scheme val="minor"/>
      </rPr>
      <t>langfristige Investitionen in langfristige Vermögenswerte umzuwandeln.</t>
    </r>
  </si>
  <si>
    <t>Der Hauptzweck eines zentralisierten Cash-Management-Systems ist es, dem Unternehmen zu ermöglichen,…</t>
  </si>
  <si>
    <r>
      <rPr>
        <sz val="10"/>
        <color theme="1"/>
        <rFont val="Calibri"/>
        <family val="2"/>
        <scheme val="minor"/>
      </rPr>
      <t>überschüssige Mittel dorthin zu transferieren, wo der Mangel an Barmitteln auftritt.</t>
    </r>
  </si>
  <si>
    <r>
      <rPr>
        <sz val="10"/>
        <color theme="1"/>
        <rFont val="Calibri"/>
        <family val="2"/>
        <scheme val="minor"/>
      </rPr>
      <t>den Kontostand der Muttergesellschaft zu erhöhen.</t>
    </r>
  </si>
  <si>
    <r>
      <rPr>
        <sz val="10"/>
        <color theme="1"/>
        <rFont val="Calibri"/>
        <family val="2"/>
        <scheme val="minor"/>
      </rPr>
      <t>die Unsicherheit im Geschäftsbetrieb zu verringern.</t>
    </r>
  </si>
  <si>
    <r>
      <rPr>
        <sz val="10"/>
        <color theme="1"/>
        <rFont val="Calibri"/>
        <family val="2"/>
        <scheme val="minor"/>
      </rPr>
      <t>Dividenden an die Anteilseigner:innen zu zahlen.</t>
    </r>
  </si>
  <si>
    <r>
      <rPr>
        <sz val="10"/>
        <color theme="1"/>
        <rFont val="Calibri"/>
        <family val="2"/>
        <scheme val="minor"/>
      </rPr>
      <t>Welche Aussage über den Grad der Risikoaversion eines Unternehmens ist richtig?</t>
    </r>
  </si>
  <si>
    <r>
      <rPr>
        <sz val="10"/>
        <color theme="1"/>
        <rFont val="Calibri"/>
        <family val="2"/>
        <scheme val="minor"/>
      </rPr>
      <t>Der Grad der Risikoaversion eines Unternehmens ist ein wesentlicher Faktor bei der kurzfristigen Finanzierung.</t>
    </r>
  </si>
  <si>
    <r>
      <rPr>
        <sz val="10"/>
        <color theme="1"/>
        <rFont val="Calibri"/>
        <family val="2"/>
        <scheme val="minor"/>
      </rPr>
      <t>Der Grad der Risikoaversion eines Unternehmens ist ein wesentlicher Faktor bei der langfristigen Finanzierung.</t>
    </r>
  </si>
  <si>
    <r>
      <rPr>
        <sz val="10"/>
        <color theme="1"/>
        <rFont val="Calibri"/>
        <family val="2"/>
        <scheme val="minor"/>
      </rPr>
      <t>Der Grad der Risikoaversion eines Unternehmens ist ein unbedeutender Faktor bei der kurzfristigen Finanzierung.</t>
    </r>
  </si>
  <si>
    <r>
      <rPr>
        <sz val="10"/>
        <color theme="1"/>
        <rFont val="Calibri"/>
        <family val="2"/>
        <scheme val="minor"/>
      </rPr>
      <t>Der Grad der Risikoaversion eines Unternehmens ist ein unbedeutender Faktor bei der langfristigen Finanzierung.</t>
    </r>
  </si>
  <si>
    <r>
      <rPr>
        <sz val="10"/>
        <color theme="1"/>
        <rFont val="Calibri"/>
        <family val="2"/>
        <scheme val="minor"/>
      </rPr>
      <t xml:space="preserve">Welcher der folgenden Faktoren ist ein Schlüsselfaktor bei der Auswahl von Finanzierungsquellen? </t>
    </r>
  </si>
  <si>
    <r>
      <rPr>
        <sz val="10"/>
        <color theme="1"/>
        <rFont val="Calibri"/>
        <family val="2"/>
        <scheme val="minor"/>
      </rPr>
      <t xml:space="preserve">Wechselkurse </t>
    </r>
  </si>
  <si>
    <r>
      <rPr>
        <sz val="10"/>
        <color theme="1"/>
        <rFont val="Calibri"/>
        <family val="2"/>
        <scheme val="minor"/>
      </rPr>
      <t>Abweichungen von den Projektfristen</t>
    </r>
  </si>
  <si>
    <r>
      <rPr>
        <sz val="10"/>
        <color theme="1"/>
        <rFont val="Calibri"/>
        <family val="2"/>
        <scheme val="minor"/>
      </rPr>
      <t>Der Vorstand</t>
    </r>
  </si>
  <si>
    <r>
      <rPr>
        <sz val="10"/>
        <color theme="1"/>
        <rFont val="Calibri"/>
        <family val="2"/>
        <scheme val="minor"/>
      </rPr>
      <t>Verkaufsleistung</t>
    </r>
  </si>
  <si>
    <r>
      <rPr>
        <sz val="10"/>
        <color theme="1"/>
        <rFont val="Calibri"/>
        <family val="2"/>
        <scheme val="minor"/>
      </rPr>
      <t xml:space="preserve">Evan hat sich 500 € zu einem Zinssatz von 2 % geliehen, die innerhalb von 3 Monaten zurückzuzahlen sind. Wie hoch ist der effektive Jahreszins? </t>
    </r>
  </si>
  <si>
    <t>X hat Y ein Darlehen in Höhe von 20.000 $ gewährt und Y hat X ein Darlehen in Höhe von 10.000 $ gewährt. Die Fälligkeit beider Darlehen fällt auf dasselbe Datum und die Zahlungswährung ist USD. Wie viel muss Y nach der Fälligkeit an X zahlen, wenn das Netting-Prinzip angewendet wird?</t>
  </si>
  <si>
    <r>
      <rPr>
        <sz val="10"/>
        <color theme="1"/>
        <rFont val="Calibri"/>
        <family val="2"/>
        <scheme val="minor"/>
      </rPr>
      <t>5.2</t>
    </r>
  </si>
  <si>
    <r>
      <rPr>
        <sz val="10"/>
        <color theme="1"/>
        <rFont val="Calibri"/>
        <family val="2"/>
        <scheme val="minor"/>
      </rPr>
      <t>Welche der folgenden Methoden reduziert das Kreditrisiko vor der Abrechnung?</t>
    </r>
  </si>
  <si>
    <r>
      <rPr>
        <sz val="10"/>
        <color theme="1"/>
        <rFont val="Calibri"/>
        <family val="2"/>
        <scheme val="minor"/>
      </rPr>
      <t xml:space="preserve">Close-out Netting
</t>
    </r>
  </si>
  <si>
    <r>
      <rPr>
        <sz val="10"/>
        <color theme="1"/>
        <rFont val="Calibri"/>
        <family val="2"/>
        <scheme val="minor"/>
      </rPr>
      <t xml:space="preserve">Netting by Novation
</t>
    </r>
  </si>
  <si>
    <r>
      <rPr>
        <sz val="10"/>
        <color theme="1"/>
        <rFont val="Calibri"/>
        <family val="2"/>
        <scheme val="minor"/>
      </rPr>
      <t>Multilaterales Netting</t>
    </r>
  </si>
  <si>
    <r>
      <rPr>
        <sz val="10"/>
        <color theme="1"/>
        <rFont val="Calibri"/>
        <family val="2"/>
        <scheme val="minor"/>
      </rPr>
      <t>Welcher der folgenden Begriffe bezieht sich auf das Verfahren, das Unternehmen anwenden, um ihre finanziellen Verpflichtungen zu einem Nettobetrag zusammenzufassen?</t>
    </r>
  </si>
  <si>
    <r>
      <rPr>
        <sz val="10"/>
        <color theme="1"/>
        <rFont val="Calibri"/>
        <family val="2"/>
        <scheme val="minor"/>
      </rPr>
      <t xml:space="preserve">Diskontierung  </t>
    </r>
  </si>
  <si>
    <r>
      <rPr>
        <sz val="10"/>
        <color theme="1"/>
        <rFont val="Calibri"/>
        <family val="2"/>
        <scheme val="minor"/>
      </rPr>
      <t>Factoring</t>
    </r>
  </si>
  <si>
    <r>
      <rPr>
        <sz val="10"/>
        <color theme="1"/>
        <rFont val="Calibri"/>
        <family val="2"/>
        <scheme val="minor"/>
      </rPr>
      <t>Welche der folgenden ist eine Art des Nettings?</t>
    </r>
  </si>
  <si>
    <r>
      <rPr>
        <sz val="10"/>
        <color theme="1"/>
        <rFont val="Calibri"/>
        <family val="2"/>
        <scheme val="minor"/>
      </rPr>
      <t xml:space="preserve">Instrumentelles Netting </t>
    </r>
  </si>
  <si>
    <r>
      <rPr>
        <sz val="10"/>
        <color theme="1"/>
        <rFont val="Calibri"/>
        <family val="2"/>
        <scheme val="minor"/>
      </rPr>
      <t xml:space="preserve">Restriktives Netting </t>
    </r>
  </si>
  <si>
    <r>
      <rPr>
        <sz val="10"/>
        <color theme="1"/>
        <rFont val="Calibri"/>
        <family val="2"/>
        <scheme val="minor"/>
      </rPr>
      <t xml:space="preserve">Multilaterales Netting </t>
    </r>
  </si>
  <si>
    <r>
      <rPr>
        <sz val="10"/>
        <color rgb="FF9C5700"/>
        <rFont val="Calibri"/>
        <family val="2"/>
        <scheme val="minor"/>
      </rPr>
      <t>Was ist eine Technik zur Cashflow-Optimierung?</t>
    </r>
  </si>
  <si>
    <r>
      <rPr>
        <sz val="10"/>
        <color theme="1"/>
        <rFont val="Calibri"/>
        <family val="2"/>
        <scheme val="minor"/>
      </rPr>
      <t>Senkung der Währungsumrechnungskosten</t>
    </r>
  </si>
  <si>
    <r>
      <rPr>
        <sz val="10"/>
        <color theme="1"/>
        <rFont val="Calibri"/>
        <family val="2"/>
        <scheme val="minor"/>
      </rPr>
      <t>Senkung der Netting-Kosten</t>
    </r>
  </si>
  <si>
    <r>
      <rPr>
        <sz val="10"/>
        <color theme="1"/>
        <rFont val="Calibri"/>
        <family val="2"/>
        <scheme val="minor"/>
      </rPr>
      <t xml:space="preserve">Senkung der Kosten durch Diskontierung </t>
    </r>
  </si>
  <si>
    <r>
      <rPr>
        <sz val="10"/>
        <color theme="1"/>
        <rFont val="Calibri"/>
        <family val="2"/>
        <scheme val="minor"/>
      </rPr>
      <t>Beschleunigung des Umsatzes durch globale Aktivitäten</t>
    </r>
  </si>
  <si>
    <r>
      <rPr>
        <sz val="10"/>
        <color theme="1"/>
        <rFont val="Calibri"/>
        <family val="2"/>
        <scheme val="minor"/>
      </rPr>
      <t xml:space="preserve">Welcher der folgenden Faktoren gehört </t>
    </r>
    <r>
      <rPr>
        <b/>
        <sz val="10"/>
        <color theme="1"/>
        <rFont val="Calibri"/>
        <family val="2"/>
        <scheme val="minor"/>
      </rPr>
      <t>nicht</t>
    </r>
    <r>
      <rPr>
        <sz val="10"/>
        <color theme="1"/>
        <rFont val="Calibri"/>
        <family val="2"/>
        <scheme val="minor"/>
      </rPr>
      <t xml:space="preserve"> zu den drei Hauptkomplikationen, die bei der Optimierung von Cashflows auftreten?</t>
    </r>
  </si>
  <si>
    <r>
      <rPr>
        <sz val="10"/>
        <color theme="1"/>
        <rFont val="Calibri"/>
        <family val="2"/>
        <scheme val="minor"/>
      </rPr>
      <t>Beteiligung der Anteilseigner:innen</t>
    </r>
  </si>
  <si>
    <r>
      <rPr>
        <sz val="10"/>
        <color theme="1"/>
        <rFont val="Calibri"/>
        <family val="2"/>
        <scheme val="minor"/>
      </rPr>
      <t>Cash-Management-Ansatz</t>
    </r>
  </si>
  <si>
    <r>
      <rPr>
        <sz val="10"/>
        <color theme="1"/>
        <rFont val="Calibri"/>
        <family val="2"/>
        <scheme val="minor"/>
      </rPr>
      <t>Staatliche Einschränkungen</t>
    </r>
  </si>
  <si>
    <r>
      <rPr>
        <sz val="10"/>
        <color theme="1"/>
        <rFont val="Calibri"/>
        <family val="2"/>
        <scheme val="minor"/>
      </rPr>
      <t>Einschränkungen des Bankensystems</t>
    </r>
  </si>
  <si>
    <r>
      <rPr>
        <sz val="10"/>
        <color theme="1"/>
        <rFont val="Calibri"/>
        <family val="2"/>
        <scheme val="minor"/>
      </rPr>
      <t>Welche der folgenden Herausforderungen muss ein multinationales Unternehmen im Hinblick auf die Bevorratung von Lagerbeständen bewältigen?</t>
    </r>
  </si>
  <si>
    <r>
      <rPr>
        <sz val="10"/>
        <color theme="1"/>
        <rFont val="Calibri"/>
        <family val="2"/>
        <scheme val="minor"/>
      </rPr>
      <t>Höhere Vorlaufzeit</t>
    </r>
  </si>
  <si>
    <r>
      <rPr>
        <sz val="10"/>
        <color theme="1"/>
        <rFont val="Calibri"/>
        <family val="2"/>
        <scheme val="minor"/>
      </rPr>
      <t>Höhere Lagerkosten</t>
    </r>
  </si>
  <si>
    <r>
      <rPr>
        <sz val="10"/>
        <color theme="1"/>
        <rFont val="Calibri"/>
        <family val="2"/>
        <scheme val="minor"/>
      </rPr>
      <t>Höhere Umsätze</t>
    </r>
  </si>
  <si>
    <r>
      <rPr>
        <sz val="10"/>
        <color theme="1"/>
        <rFont val="Calibri"/>
        <family val="2"/>
        <scheme val="minor"/>
      </rPr>
      <t>Höhere Personalkosten</t>
    </r>
  </si>
  <si>
    <r>
      <rPr>
        <sz val="10"/>
        <color theme="1"/>
        <rFont val="Calibri"/>
        <family val="2"/>
        <scheme val="minor"/>
      </rPr>
      <t>Welches der folgenden Ereignisse tritt bei einem Bankakzept zuerst ein?</t>
    </r>
  </si>
  <si>
    <r>
      <rPr>
        <sz val="10"/>
        <color theme="1"/>
        <rFont val="Calibri"/>
        <family val="2"/>
        <scheme val="minor"/>
      </rPr>
      <t>Ein Importeur bestellt Waren.</t>
    </r>
  </si>
  <si>
    <r>
      <rPr>
        <sz val="10"/>
        <color theme="1"/>
        <rFont val="Calibri"/>
        <family val="2"/>
        <scheme val="minor"/>
      </rPr>
      <t>Ein Exporteur versendet Waren.</t>
    </r>
  </si>
  <si>
    <r>
      <rPr>
        <sz val="10"/>
        <color theme="1"/>
        <rFont val="Calibri"/>
        <family val="2"/>
        <scheme val="minor"/>
      </rPr>
      <t>Ein Exporteur sendet einen Zielwechsel.</t>
    </r>
  </si>
  <si>
    <r>
      <rPr>
        <sz val="10"/>
        <color theme="1"/>
        <rFont val="Calibri"/>
        <family val="2"/>
        <scheme val="minor"/>
      </rPr>
      <t>Die Bank eines Importeurs akzeptiert einen Zielwechsel.</t>
    </r>
  </si>
  <si>
    <r>
      <rPr>
        <sz val="10"/>
        <color theme="1"/>
        <rFont val="Calibri"/>
        <family val="2"/>
        <scheme val="minor"/>
      </rPr>
      <t>Die wichtigsten Finanzierungsfaktoren identifizieren</t>
    </r>
  </si>
  <si>
    <r>
      <rPr>
        <sz val="10"/>
        <color theme="1"/>
        <rFont val="Calibri"/>
        <family val="2"/>
        <scheme val="minor"/>
      </rPr>
      <t>Den Tochtergesellschaften die Strategie diktieren</t>
    </r>
  </si>
  <si>
    <r>
      <rPr>
        <sz val="10"/>
        <color theme="1"/>
        <rFont val="Calibri"/>
        <family val="2"/>
        <scheme val="minor"/>
      </rPr>
      <t>Die Verrechnungspreise und Strategien bestimmen</t>
    </r>
  </si>
  <si>
    <r>
      <rPr>
        <sz val="10"/>
        <color rgb="FF9C5700"/>
        <rFont val="Calibri"/>
        <family val="2"/>
        <scheme val="minor"/>
      </rPr>
      <t>Wenn die Gebühr für die regresslose Finanzierung 50.000 € beträgt, die monatliche Factoring-Gebühr 100.000 €, der Nennwert 500.000 € (zahlbar in 60 Tagen), wie hoch ist dann der effektive Jahreszins?</t>
    </r>
  </si>
  <si>
    <r>
      <rPr>
        <sz val="10"/>
        <color theme="1"/>
        <rFont val="Calibri"/>
        <family val="2"/>
        <scheme val="minor"/>
      </rPr>
      <t>Wie hoch ist der Gesamtbetrag der Forderungen in Anbetracht der folgenden Informationen? 
Offene Forderungen aus Lieferungen und Leistungen: 150.000 €
Gebühr für die regresslose Finanzierung: 10.000 €
Monatliche Factoring-Gebühr: 50.000 €</t>
    </r>
  </si>
  <si>
    <r>
      <rPr>
        <sz val="10"/>
        <color rgb="FF9C5700"/>
        <rFont val="Calibri"/>
        <family val="2"/>
        <scheme val="minor"/>
      </rPr>
      <t>Ben hat Keith 500 £ für 3 Jahre zu einem Zinssatz von 2 % jährlich geliehen. Wie viel wird Ben nach 3 Jahren erhalten?</t>
    </r>
  </si>
  <si>
    <r>
      <rPr>
        <sz val="10"/>
        <color theme="1"/>
        <rFont val="Calibri"/>
        <family val="2"/>
        <scheme val="minor"/>
      </rPr>
      <t>5.3</t>
    </r>
  </si>
  <si>
    <r>
      <rPr>
        <sz val="10"/>
        <color theme="1"/>
        <rFont val="Calibri"/>
        <family val="2"/>
        <scheme val="minor"/>
      </rPr>
      <t xml:space="preserve">In welchem der folgenden Bereiche ist die Forfaitierungsmethode weit verbreitet?
</t>
    </r>
  </si>
  <si>
    <r>
      <rPr>
        <sz val="10"/>
        <color theme="1"/>
        <rFont val="Calibri"/>
        <family val="2"/>
        <scheme val="minor"/>
      </rPr>
      <t xml:space="preserve">Export von Investitionsgütern
</t>
    </r>
  </si>
  <si>
    <r>
      <rPr>
        <sz val="10"/>
        <color theme="1"/>
        <rFont val="Calibri"/>
        <family val="2"/>
        <scheme val="minor"/>
      </rPr>
      <t>Import von Investitionsgütern</t>
    </r>
  </si>
  <si>
    <r>
      <rPr>
        <sz val="10"/>
        <color theme="1"/>
        <rFont val="Calibri"/>
        <family val="2"/>
        <scheme val="minor"/>
      </rPr>
      <t xml:space="preserve">Inlandshandel
</t>
    </r>
  </si>
  <si>
    <r>
      <rPr>
        <sz val="10"/>
        <color theme="1"/>
        <rFont val="Calibri"/>
        <family val="2"/>
        <scheme val="minor"/>
      </rPr>
      <t>Handel zwischen Muttergesellschaft und Tochtergesellschaft</t>
    </r>
  </si>
  <si>
    <r>
      <rPr>
        <sz val="10"/>
        <color theme="1"/>
        <rFont val="Calibri"/>
        <family val="2"/>
        <scheme val="minor"/>
      </rPr>
      <t>Welches der folgenden Instrumente können Unternehmen nutzen, um Zahlungen im internationalen Handel zu tätigen?</t>
    </r>
  </si>
  <si>
    <r>
      <rPr>
        <sz val="10"/>
        <color theme="1"/>
        <rFont val="Calibri"/>
        <family val="2"/>
        <scheme val="minor"/>
      </rPr>
      <t>Forderungen aus Lieferungen und Leistungen</t>
    </r>
  </si>
  <si>
    <r>
      <rPr>
        <sz val="10"/>
        <color theme="1"/>
        <rFont val="Calibri"/>
        <family val="2"/>
        <scheme val="minor"/>
      </rPr>
      <t>Verbindlichkeiten aus Lieferungen und Leistungen</t>
    </r>
  </si>
  <si>
    <r>
      <rPr>
        <sz val="10"/>
        <color theme="1"/>
        <rFont val="Calibri"/>
        <family val="2"/>
        <scheme val="minor"/>
      </rPr>
      <t>Prämien</t>
    </r>
  </si>
  <si>
    <r>
      <rPr>
        <sz val="10"/>
        <color theme="1"/>
        <rFont val="Calibri"/>
        <family val="2"/>
        <scheme val="minor"/>
      </rPr>
      <t>Überziehungskredit der Bank</t>
    </r>
  </si>
  <si>
    <r>
      <rPr>
        <sz val="10"/>
        <color theme="1"/>
        <rFont val="Calibri"/>
        <family val="2"/>
        <scheme val="minor"/>
      </rPr>
      <t xml:space="preserve">Welches der folgenden Instrumente ist ein auf ein Unternehmen ausgestellter Wechsel, der eine Garantie der Bank darstellt? </t>
    </r>
  </si>
  <si>
    <r>
      <rPr>
        <sz val="10"/>
        <color theme="1"/>
        <rFont val="Calibri"/>
        <family val="2"/>
        <scheme val="minor"/>
      </rPr>
      <t>Wer bietet normalerweise Factoring-Dienstleistungen an?</t>
    </r>
  </si>
  <si>
    <r>
      <rPr>
        <sz val="10"/>
        <color theme="1"/>
        <rFont val="Calibri"/>
        <family val="2"/>
        <scheme val="minor"/>
      </rPr>
      <t>Spezialisierte Finanzinstitute</t>
    </r>
  </si>
  <si>
    <r>
      <rPr>
        <sz val="10"/>
        <color theme="1"/>
        <rFont val="Calibri"/>
        <family val="2"/>
        <scheme val="minor"/>
      </rPr>
      <t>Staatliche Behörden</t>
    </r>
  </si>
  <si>
    <r>
      <rPr>
        <sz val="10"/>
        <color theme="1"/>
        <rFont val="Calibri"/>
        <family val="2"/>
        <scheme val="minor"/>
      </rPr>
      <t>Anteilseigner:innen</t>
    </r>
  </si>
  <si>
    <r>
      <rPr>
        <sz val="10"/>
        <color theme="1"/>
        <rFont val="Calibri"/>
        <family val="2"/>
        <scheme val="minor"/>
      </rPr>
      <t>Ein Handelsabkommen, bei dem ein inländisches Unternehmen Mais als vollständige Zahlung für den Verkauf von Produktionsanlagen akzeptiert, ist ein Beispiel für…</t>
    </r>
  </si>
  <si>
    <r>
      <rPr>
        <sz val="10"/>
        <color theme="1"/>
        <rFont val="Calibri"/>
        <family val="2"/>
        <scheme val="minor"/>
      </rPr>
      <t>Netting.</t>
    </r>
  </si>
  <si>
    <t>Welcher der folgenden Begriffe wird hauptsächlich verwendet, wenn eine Bank einen Handelswechsel ablehnt?</t>
  </si>
  <si>
    <r>
      <rPr>
        <sz val="10"/>
        <color theme="1"/>
        <rFont val="Calibri"/>
        <family val="2"/>
        <scheme val="minor"/>
      </rPr>
      <t>Diskontierung</t>
    </r>
  </si>
  <si>
    <r>
      <rPr>
        <sz val="10"/>
        <color theme="1"/>
        <rFont val="Calibri"/>
        <family val="2"/>
        <scheme val="minor"/>
      </rPr>
      <t>Bei welcher der folgenden Zahlungsmethoden kann ein Exporteur einen Bankkredit beantragen, um die Kosten für die erste Transaktion zu decken?</t>
    </r>
  </si>
  <si>
    <r>
      <rPr>
        <sz val="10"/>
        <color theme="1"/>
        <rFont val="Calibri"/>
        <family val="2"/>
        <scheme val="minor"/>
      </rPr>
      <t xml:space="preserve">Der Importeur erhält vom Exporteur eine Finanzierung, bis der Importeur oder seine Bank die Zahlung in welcher der folgenden Zahlungsarten begleicht? </t>
    </r>
  </si>
  <si>
    <r>
      <rPr>
        <sz val="10"/>
        <color theme="1"/>
        <rFont val="Calibri"/>
        <family val="2"/>
        <scheme val="minor"/>
      </rPr>
      <t>Bestätigungsschein</t>
    </r>
  </si>
  <si>
    <r>
      <rPr>
        <sz val="10"/>
        <color theme="1"/>
        <rFont val="Calibri"/>
        <family val="2"/>
        <scheme val="minor"/>
      </rPr>
      <t>Kauferklärung</t>
    </r>
  </si>
  <si>
    <r>
      <rPr>
        <sz val="10"/>
        <color theme="1"/>
        <rFont val="Calibri"/>
        <family val="2"/>
        <scheme val="minor"/>
      </rPr>
      <t>Wie viele Parteien sind im Allgemeinen an einem Bankakzept beteiligt?</t>
    </r>
  </si>
  <si>
    <r>
      <rPr>
        <sz val="10"/>
        <color theme="1"/>
        <rFont val="Calibri"/>
        <family val="2"/>
        <scheme val="minor"/>
      </rPr>
      <t xml:space="preserve">Welcher der folgenden Faktoren ist ein typischer Faktor beim internationalen Factoring? </t>
    </r>
  </si>
  <si>
    <r>
      <rPr>
        <sz val="10"/>
        <color theme="1"/>
        <rFont val="Calibri"/>
        <family val="2"/>
        <scheme val="minor"/>
      </rPr>
      <t>Exportfaktor</t>
    </r>
  </si>
  <si>
    <r>
      <rPr>
        <sz val="10"/>
        <color theme="1"/>
        <rFont val="Calibri"/>
        <family val="2"/>
        <scheme val="minor"/>
      </rPr>
      <t>Wechselkursfaktor</t>
    </r>
  </si>
  <si>
    <r>
      <rPr>
        <sz val="10"/>
        <color theme="1"/>
        <rFont val="Calibri"/>
        <family val="2"/>
        <scheme val="minor"/>
      </rPr>
      <t>Einkommensfaktor</t>
    </r>
  </si>
  <si>
    <r>
      <rPr>
        <sz val="10"/>
        <color theme="1"/>
        <rFont val="Calibri"/>
        <family val="2"/>
        <scheme val="minor"/>
      </rPr>
      <t>Kostenfaktor</t>
    </r>
  </si>
  <si>
    <r>
      <rPr>
        <sz val="10"/>
        <color theme="1"/>
        <rFont val="Calibri"/>
        <family val="2"/>
        <scheme val="minor"/>
      </rPr>
      <t>Wer ist der Begünstigte bei einem Akkreditiv?</t>
    </r>
  </si>
  <si>
    <r>
      <rPr>
        <sz val="10"/>
        <color theme="1"/>
        <rFont val="Calibri"/>
        <family val="2"/>
        <scheme val="minor"/>
      </rPr>
      <t>Der Exporteur</t>
    </r>
  </si>
  <si>
    <r>
      <rPr>
        <sz val="10"/>
        <color theme="1"/>
        <rFont val="Calibri"/>
        <family val="2"/>
        <scheme val="minor"/>
      </rPr>
      <t>Die Eröffnungsbank des Akkreditivs</t>
    </r>
  </si>
  <si>
    <r>
      <rPr>
        <sz val="10"/>
        <color theme="1"/>
        <rFont val="Calibri"/>
        <family val="2"/>
        <scheme val="minor"/>
      </rPr>
      <t>Die bestätigende Bank des Akkreditivs</t>
    </r>
  </si>
  <si>
    <r>
      <rPr>
        <sz val="10"/>
        <color theme="1"/>
        <rFont val="Calibri"/>
        <family val="2"/>
        <scheme val="minor"/>
      </rPr>
      <t>Der Importeur</t>
    </r>
  </si>
  <si>
    <r>
      <rPr>
        <sz val="10"/>
        <color theme="1"/>
        <rFont val="Calibri"/>
        <family val="2"/>
        <scheme val="minor"/>
      </rPr>
      <t>6.1</t>
    </r>
  </si>
  <si>
    <t xml:space="preserve">Eine Steuerart, die im Allgemeinen auf das passive Einkommen von Unternehmen und Privatpersonen angewendet wird, die Einkünfte innerhalb der Gerichtsbarkeit eines Landes erzielen, ist als welche der folgenden Steuern bekannt?
</t>
  </si>
  <si>
    <r>
      <rPr>
        <sz val="10"/>
        <color theme="1"/>
        <rFont val="Calibri"/>
        <family val="2"/>
        <scheme val="minor"/>
      </rPr>
      <t xml:space="preserve">Quellensteuer
</t>
    </r>
  </si>
  <si>
    <r>
      <rPr>
        <sz val="10"/>
        <color theme="1"/>
        <rFont val="Calibri"/>
        <family val="2"/>
        <scheme val="minor"/>
      </rPr>
      <t xml:space="preserve">Umsatzsteuer
</t>
    </r>
  </si>
  <si>
    <r>
      <rPr>
        <sz val="10"/>
        <color theme="1"/>
        <rFont val="Calibri"/>
        <family val="2"/>
        <scheme val="minor"/>
      </rPr>
      <t xml:space="preserve">Einkommensteuer
</t>
    </r>
  </si>
  <si>
    <r>
      <rPr>
        <sz val="10"/>
        <color theme="1"/>
        <rFont val="Calibri"/>
        <family val="2"/>
        <scheme val="minor"/>
      </rPr>
      <t>Mehrwertsteuer</t>
    </r>
  </si>
  <si>
    <r>
      <rPr>
        <sz val="10"/>
        <color theme="1"/>
        <rFont val="Calibri"/>
        <family val="2"/>
        <scheme val="minor"/>
      </rPr>
      <t xml:space="preserve">Eine Steuerjurisdiktion erklärt, dass alle Einkünfte innerhalb des Landes für jeden Steuerpflichtigen unabhängig von seiner Nationalität steuerpflichtig sind. Wie lautet der Begriff für diese Art von Steuer?
</t>
    </r>
  </si>
  <si>
    <r>
      <rPr>
        <sz val="10"/>
        <color theme="1"/>
        <rFont val="Calibri"/>
        <family val="2"/>
        <scheme val="minor"/>
      </rPr>
      <t xml:space="preserve">Territoriale Steuer
</t>
    </r>
  </si>
  <si>
    <r>
      <rPr>
        <sz val="10"/>
        <color theme="1"/>
        <rFont val="Calibri"/>
        <family val="2"/>
        <scheme val="minor"/>
      </rPr>
      <t xml:space="preserve">Körperschaftssteuer
</t>
    </r>
  </si>
  <si>
    <r>
      <rPr>
        <sz val="10"/>
        <color theme="1"/>
        <rFont val="Calibri"/>
        <family val="2"/>
        <scheme val="minor"/>
      </rPr>
      <t>Kapitalertragssteuer</t>
    </r>
  </si>
  <si>
    <r>
      <rPr>
        <sz val="10"/>
        <color theme="1"/>
        <rFont val="Calibri"/>
        <family val="2"/>
        <scheme val="minor"/>
      </rPr>
      <t xml:space="preserve">Eine ausländische Steuergutschrift wird als was betrachtet?
</t>
    </r>
  </si>
  <si>
    <r>
      <rPr>
        <sz val="10"/>
        <color theme="1"/>
        <rFont val="Calibri"/>
        <family val="2"/>
        <scheme val="minor"/>
      </rPr>
      <t xml:space="preserve">Nicht erstattungsfähige Steuer
</t>
    </r>
  </si>
  <si>
    <r>
      <rPr>
        <sz val="10"/>
        <color theme="1"/>
        <rFont val="Calibri"/>
        <family val="2"/>
        <scheme val="minor"/>
      </rPr>
      <t xml:space="preserve">Erstattungsfähige Steuer
</t>
    </r>
  </si>
  <si>
    <r>
      <rPr>
        <sz val="10"/>
        <color theme="1"/>
        <rFont val="Calibri"/>
        <family val="2"/>
        <scheme val="minor"/>
      </rPr>
      <t xml:space="preserve">Verbrauchssteuer
</t>
    </r>
  </si>
  <si>
    <r>
      <rPr>
        <sz val="10"/>
        <color theme="1"/>
        <rFont val="Calibri"/>
        <family val="2"/>
        <scheme val="minor"/>
      </rPr>
      <t>Lohnsteuer</t>
    </r>
  </si>
  <si>
    <r>
      <rPr>
        <sz val="10"/>
        <color theme="1"/>
        <rFont val="Calibri"/>
        <family val="2"/>
        <scheme val="minor"/>
      </rPr>
      <t xml:space="preserve">Der Grundsatz der Steuerneutralität besagt, dass das Land, in dem das Unternehmen ansässig ist, keine Steuern auf was erheben darf? </t>
    </r>
  </si>
  <si>
    <r>
      <rPr>
        <sz val="10"/>
        <color theme="1"/>
        <rFont val="Calibri"/>
        <family val="2"/>
        <scheme val="minor"/>
      </rPr>
      <t>Sowohl Einkommen als auch Kapitalgewinne</t>
    </r>
  </si>
  <si>
    <r>
      <rPr>
        <sz val="10"/>
        <color theme="1"/>
        <rFont val="Calibri"/>
        <family val="2"/>
        <scheme val="minor"/>
      </rPr>
      <t>Nur Einkommen</t>
    </r>
  </si>
  <si>
    <r>
      <rPr>
        <sz val="10"/>
        <color theme="1"/>
        <rFont val="Calibri"/>
        <family val="2"/>
        <scheme val="minor"/>
      </rPr>
      <t>Nur Kapitalgewinne</t>
    </r>
  </si>
  <si>
    <r>
      <rPr>
        <sz val="10"/>
        <color theme="1"/>
        <rFont val="Calibri"/>
        <family val="2"/>
        <scheme val="minor"/>
      </rPr>
      <t>Erbschaft</t>
    </r>
  </si>
  <si>
    <r>
      <rPr>
        <sz val="10"/>
        <color theme="1"/>
        <rFont val="Calibri"/>
        <family val="2"/>
        <scheme val="minor"/>
      </rPr>
      <t>Die Definition von Steuerneutralität umfasst...</t>
    </r>
  </si>
  <si>
    <r>
      <rPr>
        <sz val="10"/>
        <color theme="1"/>
        <rFont val="Calibri"/>
        <family val="2"/>
        <scheme val="minor"/>
      </rPr>
      <t>Kapitalexportneutralität.</t>
    </r>
  </si>
  <si>
    <r>
      <rPr>
        <sz val="10"/>
        <color theme="1"/>
        <rFont val="Calibri"/>
        <family val="2"/>
        <scheme val="minor"/>
      </rPr>
      <t>Kapitalimportneutralität.</t>
    </r>
  </si>
  <si>
    <r>
      <rPr>
        <sz val="10"/>
        <color theme="1"/>
        <rFont val="Calibri"/>
        <family val="2"/>
        <scheme val="minor"/>
      </rPr>
      <t>internationale Neutralität.</t>
    </r>
  </si>
  <si>
    <r>
      <rPr>
        <sz val="10"/>
        <color theme="1"/>
        <rFont val="Calibri"/>
        <family val="2"/>
        <scheme val="minor"/>
      </rPr>
      <t>Importneutralität von Gold.</t>
    </r>
  </si>
  <si>
    <r>
      <rPr>
        <sz val="10"/>
        <color theme="1"/>
        <rFont val="Calibri"/>
        <family val="2"/>
        <scheme val="minor"/>
      </rPr>
      <t>Unter welchen der folgenden Bedingungen werden alle Anleger:innen steuerlich gleich behandelt, unabhängig davon, wo sie ansässig sind?</t>
    </r>
  </si>
  <si>
    <r>
      <rPr>
        <sz val="10"/>
        <color theme="1"/>
        <rFont val="Calibri"/>
        <family val="2"/>
        <scheme val="minor"/>
      </rPr>
      <t>Kapitalimportneutralität</t>
    </r>
  </si>
  <si>
    <r>
      <rPr>
        <sz val="10"/>
        <color theme="1"/>
        <rFont val="Calibri"/>
        <family val="2"/>
        <scheme val="minor"/>
      </rPr>
      <t>Kapitalexportneutralität</t>
    </r>
  </si>
  <si>
    <r>
      <rPr>
        <sz val="10"/>
        <color theme="1"/>
        <rFont val="Calibri"/>
        <family val="2"/>
        <scheme val="minor"/>
      </rPr>
      <t>Internationale Neutralität</t>
    </r>
  </si>
  <si>
    <r>
      <rPr>
        <sz val="10"/>
        <color theme="1"/>
        <rFont val="Calibri"/>
        <family val="2"/>
        <scheme val="minor"/>
      </rPr>
      <t>Importneutralität von Gold.</t>
    </r>
  </si>
  <si>
    <r>
      <rPr>
        <sz val="10"/>
        <color theme="1"/>
        <rFont val="Calibri"/>
        <family val="2"/>
        <scheme val="minor"/>
      </rPr>
      <t>Schweiz</t>
    </r>
  </si>
  <si>
    <r>
      <rPr>
        <sz val="10"/>
        <color theme="1"/>
        <rFont val="Calibri"/>
        <family val="2"/>
        <scheme val="minor"/>
      </rPr>
      <t>Guyana</t>
    </r>
  </si>
  <si>
    <r>
      <rPr>
        <sz val="10"/>
        <color theme="1"/>
        <rFont val="Calibri"/>
        <family val="2"/>
        <scheme val="minor"/>
      </rPr>
      <t>Bermuda</t>
    </r>
  </si>
  <si>
    <r>
      <rPr>
        <sz val="10"/>
        <color theme="1"/>
        <rFont val="Calibri"/>
        <family val="2"/>
        <scheme val="minor"/>
      </rPr>
      <t>Ungarn</t>
    </r>
  </si>
  <si>
    <r>
      <rPr>
        <sz val="10"/>
        <color theme="1"/>
        <rFont val="Calibri"/>
        <family val="2"/>
        <scheme val="minor"/>
      </rPr>
      <t xml:space="preserve">Welches der folgenden Prinzipien verlangt, dass sich die Steuerpflichtigen am gleichen Ort nach den gleichen Regeln an den Kosten für das Funktionieren des Staates beteiligen? </t>
    </r>
  </si>
  <si>
    <r>
      <rPr>
        <sz val="10"/>
        <color theme="1"/>
        <rFont val="Calibri"/>
        <family val="2"/>
        <scheme val="minor"/>
      </rPr>
      <t>Steuergerechtigkeit</t>
    </r>
  </si>
  <si>
    <r>
      <rPr>
        <sz val="10"/>
        <color theme="1"/>
        <rFont val="Calibri"/>
        <family val="2"/>
        <scheme val="minor"/>
      </rPr>
      <t>Steuergleichheit</t>
    </r>
  </si>
  <si>
    <r>
      <rPr>
        <sz val="10"/>
        <color theme="1"/>
        <rFont val="Calibri"/>
        <family val="2"/>
        <scheme val="minor"/>
      </rPr>
      <t>Steuervollzug</t>
    </r>
  </si>
  <si>
    <r>
      <rPr>
        <sz val="10"/>
        <color theme="1"/>
        <rFont val="Calibri"/>
        <family val="2"/>
        <scheme val="minor"/>
      </rPr>
      <t>Welcher der folgenden Punkte ist ein Vorteil einer Steueroase?</t>
    </r>
  </si>
  <si>
    <r>
      <rPr>
        <sz val="10"/>
        <color theme="1"/>
        <rFont val="Calibri"/>
        <family val="2"/>
        <scheme val="minor"/>
      </rPr>
      <t>Reduzierte Einkommenssteuer</t>
    </r>
  </si>
  <si>
    <r>
      <rPr>
        <sz val="10"/>
        <color theme="1"/>
        <rFont val="Calibri"/>
        <family val="2"/>
        <scheme val="minor"/>
      </rPr>
      <t>Umsatz</t>
    </r>
  </si>
  <si>
    <r>
      <rPr>
        <sz val="10"/>
        <color theme="1"/>
        <rFont val="Calibri"/>
        <family val="2"/>
        <scheme val="minor"/>
      </rPr>
      <t>Lizenzgebühren</t>
    </r>
  </si>
  <si>
    <r>
      <rPr>
        <sz val="10"/>
        <color theme="1"/>
        <rFont val="Calibri"/>
        <family val="2"/>
        <scheme val="minor"/>
      </rPr>
      <t>Mieten</t>
    </r>
  </si>
  <si>
    <r>
      <rPr>
        <sz val="10"/>
        <color theme="1"/>
        <rFont val="Calibri"/>
        <family val="2"/>
        <scheme val="minor"/>
      </rPr>
      <t>Welcher der folgenden Punkte ist ein Vorteil einer Tochtergesellschaft gegenüber einer Zweigniederlassung?</t>
    </r>
  </si>
  <si>
    <r>
      <rPr>
        <sz val="10"/>
        <color theme="1"/>
        <rFont val="Calibri"/>
        <family val="2"/>
        <scheme val="minor"/>
      </rPr>
      <t>Geringes Risiko</t>
    </r>
  </si>
  <si>
    <r>
      <rPr>
        <sz val="10"/>
        <color theme="1"/>
        <rFont val="Calibri"/>
        <family val="2"/>
        <scheme val="minor"/>
      </rPr>
      <t>Geringere Komplexität</t>
    </r>
  </si>
  <si>
    <r>
      <rPr>
        <sz val="10"/>
        <color theme="1"/>
        <rFont val="Calibri"/>
        <family val="2"/>
        <scheme val="minor"/>
      </rPr>
      <t>Einfacher Rechtsweg</t>
    </r>
  </si>
  <si>
    <r>
      <rPr>
        <sz val="10"/>
        <color theme="1"/>
        <rFont val="Calibri"/>
        <family val="2"/>
        <scheme val="minor"/>
      </rPr>
      <t>Einfacher Finanzierungsprozess</t>
    </r>
  </si>
  <si>
    <r>
      <rPr>
        <sz val="10"/>
        <color theme="1"/>
        <rFont val="Calibri"/>
        <family val="2"/>
        <scheme val="minor"/>
      </rPr>
      <t>Die Rechnung eines Klempners beträgt 153 € ohne Mehrwertsteuer. Der Mehrwertsteuersatz beträgt 30 %. Wie hoch ist der Gesamtrechnungsbetrag?</t>
    </r>
  </si>
  <si>
    <r>
      <rPr>
        <sz val="10"/>
        <color theme="1"/>
        <rFont val="Calibri"/>
        <family val="2"/>
        <scheme val="minor"/>
      </rPr>
      <t>Ammer hat 599 € für einen LED-Fernseher bezahlt. Die endgültige Quittung enthält eine Mehrwertsteuer von 20 %. Wie hoch ist der Preis des Fernsehers ohne Mehrwertsteuer?</t>
    </r>
  </si>
  <si>
    <t>Ein Auto kostet 19.800 € inklusive Mehrwertsteuer. Die Mehrwertsteuer beträgt 20 %, so dass 19.800 € 120 % des Preises vor der Mehrwertsteuer entsprechen. Wie hoch ist der Preis ohne Mehrwertsteuer?</t>
  </si>
  <si>
    <r>
      <rPr>
        <sz val="10"/>
        <color theme="1"/>
        <rFont val="Calibri"/>
        <family val="2"/>
        <scheme val="minor"/>
      </rPr>
      <t>Im Vergleich zu Dänemark ist der Mehrwertsteuersatz in Deutschland…</t>
    </r>
  </si>
  <si>
    <r>
      <rPr>
        <sz val="10"/>
        <color theme="1"/>
        <rFont val="Calibri"/>
        <family val="2"/>
        <scheme val="minor"/>
      </rPr>
      <t>Ein Sollsaldo des Mehrwertsteuerkontos, der in der Bilanz zum Jahresende ausgewiesen wird, steht für…</t>
    </r>
  </si>
  <si>
    <r>
      <rPr>
        <sz val="10"/>
        <color theme="1"/>
        <rFont val="Calibri"/>
        <family val="2"/>
        <scheme val="minor"/>
      </rPr>
      <t>den Betrag, der von der Steuerbehörde zurückgefordert werden kann.</t>
    </r>
  </si>
  <si>
    <r>
      <rPr>
        <sz val="10"/>
        <color theme="1"/>
        <rFont val="Calibri"/>
        <family val="2"/>
        <scheme val="minor"/>
      </rPr>
      <t>den Betrag, der an die Steuerbehörde zu zahlen ist.</t>
    </r>
  </si>
  <si>
    <r>
      <rPr>
        <sz val="10"/>
        <color theme="1"/>
        <rFont val="Calibri"/>
        <family val="2"/>
        <scheme val="minor"/>
      </rPr>
      <t>den Betrag, der in der Gewinn- und Verlustrechnung als Ertrag zu behandeln ist.</t>
    </r>
  </si>
  <si>
    <r>
      <rPr>
        <sz val="10"/>
        <color theme="1"/>
        <rFont val="Calibri"/>
        <family val="2"/>
        <scheme val="minor"/>
      </rPr>
      <t>Die Buchhaltungsunterlagen eines Unternehmens werden mit einer separaten Spalte für die Erfassung der Mehrwertsteuer formatiert. In dieser Spalte wird ein Gesamtbetrag von 85.000 € in der Umsatzspalte und 19 % dieses Betrags in der Spalte Mehrwertsteuer ausgewiesen. Wie hoch ist der auf dem MwSt.-Konto verbuchte Betrag?</t>
    </r>
  </si>
  <si>
    <r>
      <rPr>
        <sz val="10"/>
        <color theme="1"/>
        <rFont val="Calibri"/>
        <family val="2"/>
        <scheme val="minor"/>
      </rPr>
      <t>16.150 € Haben</t>
    </r>
  </si>
  <si>
    <r>
      <rPr>
        <sz val="10"/>
        <color theme="1"/>
        <rFont val="Calibri"/>
        <family val="2"/>
        <scheme val="minor"/>
      </rPr>
      <t>16.150 € Soll</t>
    </r>
  </si>
  <si>
    <r>
      <rPr>
        <sz val="10"/>
        <color theme="1"/>
        <rFont val="Calibri"/>
        <family val="2"/>
        <scheme val="minor"/>
      </rPr>
      <t>85.000 € Haben</t>
    </r>
  </si>
  <si>
    <r>
      <rPr>
        <sz val="10"/>
        <color theme="1"/>
        <rFont val="Calibri"/>
        <family val="2"/>
        <scheme val="minor"/>
      </rPr>
      <t>68.850 € Soll</t>
    </r>
  </si>
  <si>
    <r>
      <rPr>
        <sz val="10"/>
        <color theme="1"/>
        <rFont val="Calibri"/>
        <family val="2"/>
        <scheme val="minor"/>
      </rPr>
      <t>6.2</t>
    </r>
  </si>
  <si>
    <r>
      <rPr>
        <sz val="10"/>
        <color theme="1"/>
        <rFont val="Calibri"/>
        <family val="2"/>
        <scheme val="minor"/>
      </rPr>
      <t>Der Vorschlag der Organisation für wirtschaftliche Zusammenarbeit und Entwicklung (OECD) zu Verrechnungspreisen konzentriert sich auf welche der folgenden Punkte?</t>
    </r>
  </si>
  <si>
    <r>
      <rPr>
        <sz val="10"/>
        <color theme="1"/>
        <rFont val="Calibri"/>
        <family val="2"/>
        <scheme val="minor"/>
      </rPr>
      <t xml:space="preserve">Verringerung der Steuersätze für inländische Geschäfte </t>
    </r>
  </si>
  <si>
    <r>
      <rPr>
        <sz val="10"/>
        <color theme="1"/>
        <rFont val="Calibri"/>
        <family val="2"/>
        <scheme val="minor"/>
      </rPr>
      <t>Verringerung der Unsicherheit bei inländischen Geschäften</t>
    </r>
  </si>
  <si>
    <r>
      <rPr>
        <sz val="10"/>
        <color theme="1"/>
        <rFont val="Calibri"/>
        <family val="2"/>
        <scheme val="minor"/>
      </rPr>
      <t>Verringerung der Körperschaftssteuer für multinationale Unternehmen</t>
    </r>
  </si>
  <si>
    <r>
      <rPr>
        <sz val="10"/>
        <color theme="1"/>
        <rFont val="Calibri"/>
        <family val="2"/>
        <scheme val="minor"/>
      </rPr>
      <t>Verringerung der Unsicherheit für multinationale Unternehmen</t>
    </r>
  </si>
  <si>
    <r>
      <rPr>
        <sz val="10"/>
        <color theme="1"/>
        <rFont val="Calibri"/>
        <family val="2"/>
        <scheme val="minor"/>
      </rPr>
      <t>Welcher der folgenden Punkte ist eine zentrale Herausforderung bei der Verrechnungspreisgestaltung?</t>
    </r>
  </si>
  <si>
    <r>
      <rPr>
        <sz val="10"/>
        <color theme="1"/>
        <rFont val="Calibri"/>
        <family val="2"/>
        <scheme val="minor"/>
      </rPr>
      <t xml:space="preserve">Compliance-Anforderungen </t>
    </r>
  </si>
  <si>
    <r>
      <rPr>
        <sz val="10"/>
        <color theme="1"/>
        <rFont val="Calibri"/>
        <family val="2"/>
        <scheme val="minor"/>
      </rPr>
      <t>Investitionsanalyse</t>
    </r>
  </si>
  <si>
    <r>
      <rPr>
        <sz val="10"/>
        <color theme="1"/>
        <rFont val="Calibri"/>
        <family val="2"/>
        <scheme val="minor"/>
      </rPr>
      <t>Vollständige Kontrolle</t>
    </r>
  </si>
  <si>
    <r>
      <rPr>
        <sz val="10"/>
        <color theme="1"/>
        <rFont val="Calibri"/>
        <family val="2"/>
        <scheme val="minor"/>
      </rPr>
      <t>Personalentwicklung</t>
    </r>
  </si>
  <si>
    <r>
      <rPr>
        <sz val="10"/>
        <color theme="1"/>
        <rFont val="Calibri"/>
        <family val="2"/>
        <scheme val="minor"/>
      </rPr>
      <t xml:space="preserve">Wenn ein Segment eines Unternehmens eine Steuerbefreiung in Anspruch nimmt, besteht der Zweck der Verrechnungspreise darin, sicherzustellen, dass der Gewinn dieses Segments </t>
    </r>
    <r>
      <rPr>
        <b/>
        <sz val="10"/>
        <color theme="1"/>
        <rFont val="Calibri"/>
        <family val="2"/>
        <scheme val="minor"/>
      </rPr>
      <t>nicht</t>
    </r>
    <r>
      <rPr>
        <sz val="10"/>
        <color theme="1"/>
        <rFont val="Calibri"/>
        <family val="2"/>
        <scheme val="minor"/>
      </rPr>
      <t>…</t>
    </r>
  </si>
  <si>
    <r>
      <rPr>
        <sz val="10"/>
        <color theme="1"/>
        <rFont val="Calibri"/>
        <family val="2"/>
        <scheme val="minor"/>
      </rPr>
      <t>überbewertet wird.</t>
    </r>
  </si>
  <si>
    <r>
      <rPr>
        <sz val="10"/>
        <color theme="1"/>
        <rFont val="Calibri"/>
        <family val="2"/>
        <scheme val="minor"/>
      </rPr>
      <t>unterbewertet wird.</t>
    </r>
  </si>
  <si>
    <r>
      <rPr>
        <sz val="10"/>
        <color theme="1"/>
        <rFont val="Calibri"/>
        <family val="2"/>
        <scheme val="minor"/>
      </rPr>
      <t xml:space="preserve">zurückgehalten wird.
</t>
    </r>
  </si>
  <si>
    <r>
      <rPr>
        <sz val="10"/>
        <color theme="1"/>
        <rFont val="Calibri"/>
        <family val="2"/>
        <scheme val="minor"/>
      </rPr>
      <t>überfällig wird.</t>
    </r>
  </si>
  <si>
    <r>
      <rPr>
        <sz val="10"/>
        <color theme="1"/>
        <rFont val="Calibri"/>
        <family val="2"/>
        <scheme val="minor"/>
      </rPr>
      <t>Welcher der folgenden Punkte ist bei der Bestimmung der Transaktion zwischen verbundenen Parteien im Rahmen des Fremdvergleichs wichtig?</t>
    </r>
  </si>
  <si>
    <r>
      <rPr>
        <sz val="10"/>
        <color theme="1"/>
        <rFont val="Calibri"/>
        <family val="2"/>
        <scheme val="minor"/>
      </rPr>
      <t>Der vereinbarte Preis für Waren und Dienstleistungen</t>
    </r>
  </si>
  <si>
    <r>
      <rPr>
        <sz val="10"/>
        <color theme="1"/>
        <rFont val="Calibri"/>
        <family val="2"/>
        <scheme val="minor"/>
      </rPr>
      <t>Der für Waren und Dienstleistungen gezahlte Preis</t>
    </r>
  </si>
  <si>
    <r>
      <rPr>
        <sz val="10"/>
        <color theme="1"/>
        <rFont val="Calibri"/>
        <family val="2"/>
        <scheme val="minor"/>
      </rPr>
      <t>Das Versprechen, Waren und Dienstleistungen zu liefern</t>
    </r>
  </si>
  <si>
    <r>
      <rPr>
        <sz val="10"/>
        <color theme="1"/>
        <rFont val="Calibri"/>
        <family val="2"/>
        <scheme val="minor"/>
      </rPr>
      <t>Der Status der beiden verbundenen Parteien</t>
    </r>
  </si>
  <si>
    <r>
      <rPr>
        <sz val="10"/>
        <color theme="1"/>
        <rFont val="Calibri"/>
        <family val="2"/>
        <scheme val="minor"/>
      </rPr>
      <t>Gemäß den Verrechnungspreisvorschriften ist ein Advance Pricing Agreement (APA) gültig für…</t>
    </r>
  </si>
  <si>
    <r>
      <rPr>
        <sz val="10"/>
        <color theme="1"/>
        <rFont val="Calibri"/>
        <family val="2"/>
        <scheme val="minor"/>
      </rPr>
      <t>den im APA festgelegten Zeitraum, jedoch nicht mehr als 5 aufeinanderfolgende Jahre.</t>
    </r>
  </si>
  <si>
    <r>
      <rPr>
        <sz val="10"/>
        <color theme="1"/>
        <rFont val="Calibri"/>
        <family val="2"/>
        <scheme val="minor"/>
      </rPr>
      <t>den im APA festgelegten Zeitraum, jedoch nicht mehr als 10 aufeinanderfolgende Jahre.</t>
    </r>
  </si>
  <si>
    <r>
      <rPr>
        <sz val="10"/>
        <color theme="1"/>
        <rFont val="Calibri"/>
        <family val="2"/>
        <scheme val="minor"/>
      </rPr>
      <t>den im APA festgelegten Zeitraum, jedoch nicht mehr als 2 aufeinanderfolgende Jahre.</t>
    </r>
  </si>
  <si>
    <r>
      <rPr>
        <sz val="10"/>
        <color theme="1"/>
        <rFont val="Calibri"/>
        <family val="2"/>
        <scheme val="minor"/>
      </rPr>
      <t>Xena Ltd. ist in Land A tätig, das einen Steuersatz von 30 % hat. Es beabsichtigt, Waren im Wert von 1000 $ für 1500 $ an einen Kunden in Land B zu verkaufen. Um Steuern zu sparen, hat die Xena Ltd. eine Tochtergesellschaft in Land Y, Tochtergesellschaft C, gegründet, wo der Steuersatz 10 % beträgt, und die Waren für 1250 $ an C verkauft. C verkaufte dann die Waren an den Kunden in Land B für den vereinbarten Preis von 1500 $. Wie viel Steuern wurden in diesem Fall gezahlt?</t>
    </r>
  </si>
  <si>
    <r>
      <rPr>
        <sz val="11"/>
        <color theme="1"/>
        <rFont val="Calibri"/>
        <family val="2"/>
        <scheme val="minor"/>
      </rPr>
      <t>RW: Die Berechnung für diese Antwort lautete (1500-1000)*30%=150. Wozu dienen dann all die zusätzlichen Informationen in der Frage über den Verkauf an C für 1250, bei dem der Steuersatz 10 % betrug? Wenn das keine Auswirkungen auf die von dem Unternehmen gezahlten Steuern hatte, was war dann der Sinn?           Bemerkungen: Die zusätzlichen Informationen sollen die Studierenden verwirren. Jeder, der nicht über die entsprechenden Kenntnisse verfügt, macht den folgenden Fehler: (1500 – 1250) * 10% = 25 oder (1500 – 1000)*10% = 50; (1500-1250)*30% = 75</t>
    </r>
  </si>
  <si>
    <r>
      <rPr>
        <sz val="10"/>
        <color theme="1"/>
        <rFont val="Calibri"/>
        <family val="2"/>
        <scheme val="minor"/>
      </rPr>
      <t>6.3</t>
    </r>
  </si>
  <si>
    <t xml:space="preserve">Die Devisenkontrollbehörde eines Landes könnte den Umtausch seiner Währung in andere Währungen einschränken, um die Unsicherheit in welchem der folgenden Bereiche weiter zu verringern?
</t>
  </si>
  <si>
    <r>
      <rPr>
        <sz val="10"/>
        <color theme="1"/>
        <rFont val="Calibri"/>
        <family val="2"/>
        <scheme val="minor"/>
      </rPr>
      <t xml:space="preserve">Devisenreserven
</t>
    </r>
  </si>
  <si>
    <r>
      <rPr>
        <sz val="10"/>
        <color theme="1"/>
        <rFont val="Calibri"/>
        <family val="2"/>
        <scheme val="minor"/>
      </rPr>
      <t xml:space="preserve">Inflationsrate
</t>
    </r>
  </si>
  <si>
    <r>
      <rPr>
        <sz val="10"/>
        <color theme="1"/>
        <rFont val="Calibri"/>
        <family val="2"/>
        <scheme val="minor"/>
      </rPr>
      <t xml:space="preserve">Zinssatz
</t>
    </r>
  </si>
  <si>
    <r>
      <rPr>
        <sz val="10"/>
        <color theme="1"/>
        <rFont val="Calibri"/>
        <family val="2"/>
        <scheme val="minor"/>
      </rPr>
      <t>Liquidität der Geschäftsbanken</t>
    </r>
  </si>
  <si>
    <r>
      <rPr>
        <sz val="10"/>
        <color theme="1"/>
        <rFont val="Calibri"/>
        <family val="2"/>
        <scheme val="minor"/>
      </rPr>
      <t>Welche der folgenden Steuern ist ein Beispiel für eine indirekte Steuer?</t>
    </r>
  </si>
  <si>
    <r>
      <rPr>
        <sz val="10"/>
        <color theme="1"/>
        <rFont val="Calibri"/>
        <family val="2"/>
        <scheme val="minor"/>
      </rPr>
      <t>Verkaufssteuer</t>
    </r>
  </si>
  <si>
    <r>
      <rPr>
        <sz val="10"/>
        <color theme="1"/>
        <rFont val="Calibri"/>
        <family val="2"/>
        <scheme val="minor"/>
      </rPr>
      <t>Persönliche Einkommensteuer</t>
    </r>
  </si>
  <si>
    <r>
      <rPr>
        <sz val="10"/>
        <color theme="1"/>
        <rFont val="Calibri"/>
        <family val="2"/>
        <scheme val="minor"/>
      </rPr>
      <t>Körperschaftssteuer</t>
    </r>
  </si>
  <si>
    <r>
      <rPr>
        <sz val="10"/>
        <color theme="1"/>
        <rFont val="Calibri"/>
        <family val="2"/>
        <scheme val="minor"/>
      </rPr>
      <t>Erbschaftssteuer</t>
    </r>
  </si>
  <si>
    <r>
      <rPr>
        <sz val="10"/>
        <color theme="1"/>
        <rFont val="Calibri"/>
        <family val="2"/>
        <scheme val="minor"/>
      </rPr>
      <t>Welche der folgenden Steuern ist eine Steuerart, bei der eine Steuer auf Waren und Dienstleistungen anstatt auf Gewinne und Einkommen erhoben wird?</t>
    </r>
  </si>
  <si>
    <r>
      <rPr>
        <sz val="10"/>
        <color theme="1"/>
        <rFont val="Calibri"/>
        <family val="2"/>
        <scheme val="minor"/>
      </rPr>
      <t>Indirekte Steuer</t>
    </r>
  </si>
  <si>
    <r>
      <rPr>
        <sz val="10"/>
        <color theme="1"/>
        <rFont val="Calibri"/>
        <family val="2"/>
        <scheme val="minor"/>
      </rPr>
      <t>MC_191</t>
    </r>
  </si>
  <si>
    <r>
      <rPr>
        <sz val="10"/>
        <color theme="1"/>
        <rFont val="Calibri"/>
        <family val="2"/>
        <scheme val="minor"/>
      </rPr>
      <t>MC_192</t>
    </r>
  </si>
  <si>
    <r>
      <rPr>
        <sz val="10"/>
        <color theme="1"/>
        <rFont val="Calibri"/>
        <family val="2"/>
        <scheme val="minor"/>
      </rPr>
      <t>Der Endverbraucher</t>
    </r>
  </si>
  <si>
    <r>
      <rPr>
        <sz val="10"/>
        <color theme="1"/>
        <rFont val="Calibri"/>
        <family val="2"/>
        <scheme val="minor"/>
      </rPr>
      <t>Der Verkäufer</t>
    </r>
  </si>
  <si>
    <r>
      <rPr>
        <sz val="10"/>
        <color theme="1"/>
        <rFont val="Calibri"/>
        <family val="2"/>
        <scheme val="minor"/>
      </rPr>
      <t>Der Lieferant</t>
    </r>
  </si>
  <si>
    <r>
      <rPr>
        <sz val="10"/>
        <color theme="1"/>
        <rFont val="Calibri"/>
        <family val="2"/>
        <scheme val="minor"/>
      </rPr>
      <t>Der Vertreiber</t>
    </r>
  </si>
  <si>
    <r>
      <rPr>
        <sz val="10"/>
        <color theme="1"/>
        <rFont val="Calibri"/>
        <family val="2"/>
        <scheme val="minor"/>
      </rPr>
      <t>MC_073</t>
    </r>
  </si>
  <si>
    <r>
      <rPr>
        <sz val="10"/>
        <color theme="1"/>
        <rFont val="Calibri"/>
        <family val="2"/>
        <scheme val="minor"/>
      </rPr>
      <t>MC_074</t>
    </r>
  </si>
  <si>
    <r>
      <rPr>
        <sz val="10"/>
        <color theme="1"/>
        <rFont val="Calibri"/>
        <family val="2"/>
        <scheme val="minor"/>
      </rPr>
      <t>MC_075</t>
    </r>
  </si>
  <si>
    <r>
      <rPr>
        <sz val="10"/>
        <color theme="1"/>
        <rFont val="Calibri"/>
        <family val="2"/>
        <scheme val="minor"/>
      </rPr>
      <t>MC_076</t>
    </r>
  </si>
  <si>
    <r>
      <rPr>
        <sz val="10"/>
        <color theme="1"/>
        <rFont val="Calibri"/>
        <family val="2"/>
        <scheme val="minor"/>
      </rPr>
      <t>MC_077</t>
    </r>
  </si>
  <si>
    <r>
      <rPr>
        <sz val="10"/>
        <color theme="1"/>
        <rFont val="Calibri"/>
        <family val="2"/>
        <scheme val="minor"/>
      </rPr>
      <t>MC_078</t>
    </r>
  </si>
  <si>
    <r>
      <rPr>
        <sz val="10"/>
        <color theme="1"/>
        <rFont val="Calibri"/>
        <family val="2"/>
        <scheme val="minor"/>
      </rPr>
      <t>MC_079</t>
    </r>
  </si>
  <si>
    <r>
      <rPr>
        <sz val="10"/>
        <color theme="1"/>
        <rFont val="Calibri"/>
        <family val="2"/>
        <scheme val="minor"/>
      </rPr>
      <t>MC_080</t>
    </r>
  </si>
  <si>
    <r>
      <rPr>
        <sz val="10"/>
        <color theme="1"/>
        <rFont val="Calibri"/>
        <family val="2"/>
        <scheme val="minor"/>
      </rPr>
      <t>MC_081</t>
    </r>
  </si>
  <si>
    <r>
      <rPr>
        <sz val="10"/>
        <color theme="1"/>
        <rFont val="Calibri"/>
        <family val="2"/>
        <scheme val="minor"/>
      </rPr>
      <t>MC_082</t>
    </r>
  </si>
  <si>
    <r>
      <rPr>
        <sz val="10"/>
        <color theme="1"/>
        <rFont val="Calibri"/>
        <family val="2"/>
        <scheme val="minor"/>
      </rPr>
      <t>MC_083</t>
    </r>
  </si>
  <si>
    <r>
      <rPr>
        <sz val="10"/>
        <color theme="1"/>
        <rFont val="Calibri"/>
        <family val="2"/>
        <scheme val="minor"/>
      </rPr>
      <t>MC_084</t>
    </r>
  </si>
  <si>
    <r>
      <rPr>
        <sz val="10"/>
        <color theme="1"/>
        <rFont val="Calibri"/>
        <family val="2"/>
        <scheme val="minor"/>
      </rPr>
      <t>MC_085</t>
    </r>
  </si>
  <si>
    <r>
      <rPr>
        <sz val="10"/>
        <color theme="1"/>
        <rFont val="Calibri"/>
        <family val="2"/>
        <scheme val="minor"/>
      </rPr>
      <t>MC_086</t>
    </r>
  </si>
  <si>
    <r>
      <rPr>
        <sz val="10"/>
        <color theme="1"/>
        <rFont val="Calibri"/>
        <family val="2"/>
        <scheme val="minor"/>
      </rPr>
      <t>MC_087</t>
    </r>
  </si>
  <si>
    <r>
      <rPr>
        <sz val="10"/>
        <color theme="1"/>
        <rFont val="Calibri"/>
        <family val="2"/>
        <scheme val="minor"/>
      </rPr>
      <t>MC_088</t>
    </r>
  </si>
  <si>
    <r>
      <rPr>
        <sz val="10"/>
        <color theme="1"/>
        <rFont val="Calibri"/>
        <family val="2"/>
        <scheme val="minor"/>
      </rPr>
      <t>MC_089</t>
    </r>
  </si>
  <si>
    <r>
      <rPr>
        <sz val="10"/>
        <color theme="1"/>
        <rFont val="Calibri"/>
        <family val="2"/>
        <scheme val="minor"/>
      </rPr>
      <t>MC_090</t>
    </r>
  </si>
  <si>
    <r>
      <rPr>
        <sz val="10"/>
        <color theme="1"/>
        <rFont val="Calibri"/>
        <family val="2"/>
        <scheme val="minor"/>
      </rPr>
      <t>MC_091</t>
    </r>
  </si>
  <si>
    <r>
      <rPr>
        <sz val="10"/>
        <color theme="1"/>
        <rFont val="Calibri"/>
        <family val="2"/>
        <scheme val="minor"/>
      </rPr>
      <t>MC_092</t>
    </r>
  </si>
  <si>
    <r>
      <rPr>
        <sz val="10"/>
        <color theme="1"/>
        <rFont val="Calibri"/>
        <family val="2"/>
        <scheme val="minor"/>
      </rPr>
      <t>MC_093</t>
    </r>
  </si>
  <si>
    <r>
      <rPr>
        <sz val="10"/>
        <color theme="1"/>
        <rFont val="Calibri"/>
        <family val="2"/>
        <scheme val="minor"/>
      </rPr>
      <t>MC_094</t>
    </r>
  </si>
  <si>
    <r>
      <rPr>
        <sz val="10"/>
        <color theme="1"/>
        <rFont val="Calibri"/>
        <family val="2"/>
        <scheme val="minor"/>
      </rPr>
      <t>MC_095</t>
    </r>
  </si>
  <si>
    <r>
      <rPr>
        <sz val="10"/>
        <color theme="1"/>
        <rFont val="Calibri"/>
        <family val="2"/>
        <scheme val="minor"/>
      </rPr>
      <t>MC_096</t>
    </r>
  </si>
  <si>
    <r>
      <rPr>
        <sz val="10"/>
        <color theme="1"/>
        <rFont val="Calibri"/>
        <family val="2"/>
        <scheme val="minor"/>
      </rPr>
      <t>MC_097</t>
    </r>
  </si>
  <si>
    <r>
      <rPr>
        <sz val="10"/>
        <color theme="1"/>
        <rFont val="Calibri"/>
        <family val="2"/>
        <scheme val="minor"/>
      </rPr>
      <t>MC_098</t>
    </r>
  </si>
  <si>
    <r>
      <rPr>
        <sz val="10"/>
        <color theme="1"/>
        <rFont val="Calibri"/>
        <family val="2"/>
        <scheme val="minor"/>
      </rPr>
      <t>MC_099</t>
    </r>
  </si>
  <si>
    <r>
      <rPr>
        <sz val="10"/>
        <color theme="1"/>
        <rFont val="Calibri"/>
        <family val="2"/>
        <scheme val="minor"/>
      </rPr>
      <t>MC_100</t>
    </r>
  </si>
  <si>
    <r>
      <rPr>
        <sz val="10"/>
        <color theme="1"/>
        <rFont val="Calibri"/>
        <family val="2"/>
        <scheme val="minor"/>
      </rPr>
      <t>MC_101</t>
    </r>
  </si>
  <si>
    <r>
      <rPr>
        <sz val="10"/>
        <color theme="1"/>
        <rFont val="Calibri"/>
        <family val="2"/>
        <scheme val="minor"/>
      </rPr>
      <t>MC_102</t>
    </r>
  </si>
  <si>
    <r>
      <rPr>
        <sz val="10"/>
        <color theme="1"/>
        <rFont val="Calibri"/>
        <family val="2"/>
        <scheme val="minor"/>
      </rPr>
      <t>MC_103</t>
    </r>
  </si>
  <si>
    <r>
      <rPr>
        <sz val="10"/>
        <color theme="1"/>
        <rFont val="Calibri"/>
        <family val="2"/>
        <scheme val="minor"/>
      </rPr>
      <t>MC_104</t>
    </r>
  </si>
  <si>
    <r>
      <rPr>
        <sz val="10"/>
        <color theme="1"/>
        <rFont val="Calibri"/>
        <family val="2"/>
        <scheme val="minor"/>
      </rPr>
      <t>MC_105</t>
    </r>
  </si>
  <si>
    <r>
      <rPr>
        <sz val="10"/>
        <color theme="1"/>
        <rFont val="Calibri"/>
        <family val="2"/>
        <scheme val="minor"/>
      </rPr>
      <t>MC_106</t>
    </r>
  </si>
  <si>
    <r>
      <rPr>
        <sz val="10"/>
        <color theme="1"/>
        <rFont val="Calibri"/>
        <family val="2"/>
        <scheme val="minor"/>
      </rPr>
      <t>MC_107</t>
    </r>
  </si>
  <si>
    <r>
      <rPr>
        <sz val="10"/>
        <color theme="1"/>
        <rFont val="Calibri"/>
        <family val="2"/>
        <scheme val="minor"/>
      </rPr>
      <t>MC_108</t>
    </r>
  </si>
  <si>
    <r>
      <rPr>
        <sz val="10"/>
        <color theme="1"/>
        <rFont val="Calibri"/>
        <family val="2"/>
        <scheme val="minor"/>
      </rPr>
      <t>MC_109</t>
    </r>
  </si>
  <si>
    <r>
      <rPr>
        <sz val="10"/>
        <color theme="1"/>
        <rFont val="Calibri"/>
        <family val="2"/>
        <scheme val="minor"/>
      </rPr>
      <t>MC_110</t>
    </r>
  </si>
  <si>
    <r>
      <rPr>
        <sz val="10"/>
        <color theme="1"/>
        <rFont val="Calibri"/>
        <family val="2"/>
        <scheme val="minor"/>
      </rPr>
      <t>MC_111</t>
    </r>
  </si>
  <si>
    <r>
      <rPr>
        <sz val="10"/>
        <color theme="1"/>
        <rFont val="Calibri"/>
        <family val="2"/>
        <scheme val="minor"/>
      </rPr>
      <t>MC_112</t>
    </r>
  </si>
  <si>
    <r>
      <rPr>
        <sz val="10"/>
        <color theme="1"/>
        <rFont val="Calibri"/>
        <family val="2"/>
        <scheme val="minor"/>
      </rPr>
      <t>MC_113</t>
    </r>
  </si>
  <si>
    <r>
      <rPr>
        <sz val="10"/>
        <color theme="1"/>
        <rFont val="Calibri"/>
        <family val="2"/>
        <scheme val="minor"/>
      </rPr>
      <t>MC_114</t>
    </r>
  </si>
  <si>
    <r>
      <rPr>
        <sz val="10"/>
        <color theme="1"/>
        <rFont val="Calibri"/>
        <family val="2"/>
        <scheme val="minor"/>
      </rPr>
      <t>MC_115</t>
    </r>
  </si>
  <si>
    <r>
      <rPr>
        <sz val="10"/>
        <color theme="1"/>
        <rFont val="Calibri"/>
        <family val="2"/>
        <scheme val="minor"/>
      </rPr>
      <t>MC_116</t>
    </r>
  </si>
  <si>
    <r>
      <rPr>
        <sz val="10"/>
        <color theme="1"/>
        <rFont val="Calibri"/>
        <family val="2"/>
        <scheme val="minor"/>
      </rPr>
      <t>MC_117</t>
    </r>
  </si>
  <si>
    <r>
      <rPr>
        <sz val="10"/>
        <color theme="1"/>
        <rFont val="Calibri"/>
        <family val="2"/>
        <scheme val="minor"/>
      </rPr>
      <t>MC_118</t>
    </r>
  </si>
  <si>
    <r>
      <rPr>
        <sz val="10"/>
        <color theme="1"/>
        <rFont val="Calibri"/>
        <family val="2"/>
        <scheme val="minor"/>
      </rPr>
      <t>MC_119</t>
    </r>
  </si>
  <si>
    <r>
      <rPr>
        <sz val="10"/>
        <color theme="1"/>
        <rFont val="Calibri"/>
        <family val="2"/>
        <scheme val="minor"/>
      </rPr>
      <t>MC_120</t>
    </r>
  </si>
  <si>
    <r>
      <rPr>
        <sz val="10"/>
        <color theme="1"/>
        <rFont val="Calibri"/>
        <family val="2"/>
        <scheme val="minor"/>
      </rPr>
      <t>MC_121</t>
    </r>
  </si>
  <si>
    <r>
      <rPr>
        <sz val="10"/>
        <color theme="1"/>
        <rFont val="Calibri"/>
        <family val="2"/>
        <scheme val="minor"/>
      </rPr>
      <t>MC_122</t>
    </r>
  </si>
  <si>
    <r>
      <rPr>
        <sz val="10"/>
        <color theme="1"/>
        <rFont val="Calibri"/>
        <family val="2"/>
        <scheme val="minor"/>
      </rPr>
      <t>MC_123</t>
    </r>
  </si>
  <si>
    <r>
      <rPr>
        <sz val="10"/>
        <color theme="1"/>
        <rFont val="Calibri"/>
        <family val="2"/>
        <scheme val="minor"/>
      </rPr>
      <t>MC_124</t>
    </r>
  </si>
  <si>
    <r>
      <rPr>
        <sz val="10"/>
        <color theme="1"/>
        <rFont val="Calibri"/>
        <family val="2"/>
        <scheme val="minor"/>
      </rPr>
      <t>MC_125</t>
    </r>
  </si>
  <si>
    <r>
      <rPr>
        <sz val="10"/>
        <color theme="1"/>
        <rFont val="Calibri"/>
        <family val="2"/>
        <scheme val="minor"/>
      </rPr>
      <t>MC_126</t>
    </r>
  </si>
  <si>
    <r>
      <rPr>
        <sz val="10"/>
        <color theme="1"/>
        <rFont val="Calibri"/>
        <family val="2"/>
        <scheme val="minor"/>
      </rPr>
      <t>MC_127</t>
    </r>
  </si>
  <si>
    <r>
      <rPr>
        <sz val="10"/>
        <color theme="1"/>
        <rFont val="Calibri"/>
        <family val="2"/>
        <scheme val="minor"/>
      </rPr>
      <t>MC_128</t>
    </r>
  </si>
  <si>
    <r>
      <rPr>
        <sz val="10"/>
        <color theme="1"/>
        <rFont val="Calibri"/>
        <family val="2"/>
        <scheme val="minor"/>
      </rPr>
      <t>MC_129</t>
    </r>
  </si>
  <si>
    <r>
      <rPr>
        <sz val="10"/>
        <color theme="1"/>
        <rFont val="Calibri"/>
        <family val="2"/>
        <scheme val="minor"/>
      </rPr>
      <t>MC_130</t>
    </r>
  </si>
  <si>
    <r>
      <rPr>
        <sz val="10"/>
        <color theme="1"/>
        <rFont val="Calibri"/>
        <family val="2"/>
        <scheme val="minor"/>
      </rPr>
      <t>MC_131</t>
    </r>
  </si>
  <si>
    <r>
      <rPr>
        <sz val="10"/>
        <color theme="1"/>
        <rFont val="Calibri"/>
        <family val="2"/>
        <scheme val="minor"/>
      </rPr>
      <t>MC_132</t>
    </r>
  </si>
  <si>
    <r>
      <rPr>
        <sz val="10"/>
        <color theme="1"/>
        <rFont val="Calibri"/>
        <family val="2"/>
        <scheme val="minor"/>
      </rPr>
      <t>MC_133</t>
    </r>
  </si>
  <si>
    <r>
      <rPr>
        <sz val="10"/>
        <color theme="1"/>
        <rFont val="Calibri"/>
        <family val="2"/>
        <scheme val="minor"/>
      </rPr>
      <t>MC_134</t>
    </r>
  </si>
  <si>
    <r>
      <rPr>
        <sz val="10"/>
        <color theme="1"/>
        <rFont val="Calibri"/>
        <family val="2"/>
        <scheme val="minor"/>
      </rPr>
      <t>MC_135</t>
    </r>
  </si>
  <si>
    <r>
      <rPr>
        <sz val="10"/>
        <color theme="1"/>
        <rFont val="Calibri"/>
        <family val="2"/>
        <scheme val="minor"/>
      </rPr>
      <t>MC_136</t>
    </r>
  </si>
  <si>
    <r>
      <rPr>
        <sz val="10"/>
        <color theme="1"/>
        <rFont val="Calibri"/>
        <family val="2"/>
        <scheme val="minor"/>
      </rPr>
      <t>MC_137</t>
    </r>
  </si>
  <si>
    <r>
      <rPr>
        <sz val="10"/>
        <color theme="1"/>
        <rFont val="Calibri"/>
        <family val="2"/>
        <scheme val="minor"/>
      </rPr>
      <t>MC_138</t>
    </r>
  </si>
  <si>
    <r>
      <rPr>
        <sz val="10"/>
        <color theme="1"/>
        <rFont val="Calibri"/>
        <family val="2"/>
        <scheme val="minor"/>
      </rPr>
      <t>MC_139</t>
    </r>
  </si>
  <si>
    <r>
      <rPr>
        <sz val="10"/>
        <color theme="1"/>
        <rFont val="Calibri"/>
        <family val="2"/>
        <scheme val="minor"/>
      </rPr>
      <t>MC_140</t>
    </r>
  </si>
  <si>
    <r>
      <rPr>
        <sz val="10"/>
        <color theme="1"/>
        <rFont val="Calibri"/>
        <family val="2"/>
        <scheme val="minor"/>
      </rPr>
      <t>MC_141</t>
    </r>
  </si>
  <si>
    <r>
      <rPr>
        <sz val="10"/>
        <color theme="1"/>
        <rFont val="Calibri"/>
        <family val="2"/>
        <scheme val="minor"/>
      </rPr>
      <t>MC_142</t>
    </r>
  </si>
  <si>
    <r>
      <rPr>
        <sz val="10"/>
        <color theme="1"/>
        <rFont val="Calibri"/>
        <family val="2"/>
        <scheme val="minor"/>
      </rPr>
      <t>MC_143</t>
    </r>
  </si>
  <si>
    <r>
      <rPr>
        <sz val="10"/>
        <color theme="1"/>
        <rFont val="Calibri"/>
        <family val="2"/>
        <scheme val="minor"/>
      </rPr>
      <t>MC_144</t>
    </r>
  </si>
  <si>
    <r>
      <rPr>
        <sz val="10"/>
        <color theme="1"/>
        <rFont val="Calibri"/>
        <family val="2"/>
        <scheme val="minor"/>
      </rPr>
      <t>MC_145</t>
    </r>
  </si>
  <si>
    <r>
      <rPr>
        <sz val="10"/>
        <color theme="1"/>
        <rFont val="Calibri"/>
        <family val="2"/>
        <scheme val="minor"/>
      </rPr>
      <t>MC_146</t>
    </r>
  </si>
  <si>
    <r>
      <rPr>
        <sz val="10"/>
        <color theme="1"/>
        <rFont val="Calibri"/>
        <family val="2"/>
        <scheme val="minor"/>
      </rPr>
      <t>MC_147</t>
    </r>
  </si>
  <si>
    <r>
      <rPr>
        <sz val="10"/>
        <color theme="1"/>
        <rFont val="Calibri"/>
        <family val="2"/>
        <scheme val="minor"/>
      </rPr>
      <t>MC_148</t>
    </r>
  </si>
  <si>
    <r>
      <rPr>
        <sz val="10"/>
        <color theme="1"/>
        <rFont val="Calibri"/>
        <family val="2"/>
        <scheme val="minor"/>
      </rPr>
      <t>MC_149</t>
    </r>
  </si>
  <si>
    <r>
      <rPr>
        <sz val="10"/>
        <color theme="1"/>
        <rFont val="Calibri"/>
        <family val="2"/>
        <scheme val="minor"/>
      </rPr>
      <t>MC_150</t>
    </r>
  </si>
  <si>
    <r>
      <rPr>
        <sz val="10"/>
        <color theme="1"/>
        <rFont val="Calibri"/>
        <family val="2"/>
        <scheme val="minor"/>
      </rPr>
      <t>MC_151</t>
    </r>
  </si>
  <si>
    <r>
      <rPr>
        <sz val="10"/>
        <color theme="1"/>
        <rFont val="Calibri"/>
        <family val="2"/>
        <scheme val="minor"/>
      </rPr>
      <t>MC_152</t>
    </r>
  </si>
  <si>
    <r>
      <rPr>
        <sz val="10"/>
        <color theme="1"/>
        <rFont val="Calibri"/>
        <family val="2"/>
        <scheme val="minor"/>
      </rPr>
      <t>MC_153</t>
    </r>
  </si>
  <si>
    <r>
      <rPr>
        <sz val="10"/>
        <color theme="1"/>
        <rFont val="Calibri"/>
        <family val="2"/>
        <scheme val="minor"/>
      </rPr>
      <t>MC_154</t>
    </r>
  </si>
  <si>
    <r>
      <rPr>
        <sz val="10"/>
        <color theme="1"/>
        <rFont val="Calibri"/>
        <family val="2"/>
        <scheme val="minor"/>
      </rPr>
      <t>MC_155</t>
    </r>
  </si>
  <si>
    <r>
      <rPr>
        <sz val="10"/>
        <color theme="1"/>
        <rFont val="Calibri"/>
        <family val="2"/>
        <scheme val="minor"/>
      </rPr>
      <t>MC_156</t>
    </r>
  </si>
  <si>
    <r>
      <rPr>
        <sz val="10"/>
        <color theme="1"/>
        <rFont val="Calibri"/>
        <family val="2"/>
        <scheme val="minor"/>
      </rPr>
      <t>MC_157</t>
    </r>
  </si>
  <si>
    <r>
      <rPr>
        <sz val="10"/>
        <color theme="1"/>
        <rFont val="Calibri"/>
        <family val="2"/>
        <scheme val="minor"/>
      </rPr>
      <t>MC_158</t>
    </r>
  </si>
  <si>
    <r>
      <rPr>
        <sz val="10"/>
        <color theme="1"/>
        <rFont val="Calibri"/>
        <family val="2"/>
        <scheme val="minor"/>
      </rPr>
      <t>MC_159</t>
    </r>
  </si>
  <si>
    <r>
      <rPr>
        <sz val="10"/>
        <color theme="1"/>
        <rFont val="Calibri"/>
        <family val="2"/>
        <scheme val="minor"/>
      </rPr>
      <t>MC_160</t>
    </r>
  </si>
  <si>
    <r>
      <rPr>
        <sz val="10"/>
        <color theme="1"/>
        <rFont val="Calibri"/>
        <family val="2"/>
        <scheme val="minor"/>
      </rPr>
      <t>MC_161</t>
    </r>
  </si>
  <si>
    <r>
      <rPr>
        <sz val="10"/>
        <color theme="1"/>
        <rFont val="Calibri"/>
        <family val="2"/>
        <scheme val="minor"/>
      </rPr>
      <t>MC_162</t>
    </r>
  </si>
  <si>
    <r>
      <rPr>
        <sz val="10"/>
        <color theme="1"/>
        <rFont val="Calibri"/>
        <family val="2"/>
        <scheme val="minor"/>
      </rPr>
      <t>MC_163</t>
    </r>
  </si>
  <si>
    <r>
      <rPr>
        <sz val="10"/>
        <color theme="1"/>
        <rFont val="Calibri"/>
        <family val="2"/>
        <scheme val="minor"/>
      </rPr>
      <t>MC_164</t>
    </r>
  </si>
  <si>
    <r>
      <rPr>
        <sz val="10"/>
        <color theme="1"/>
        <rFont val="Calibri"/>
        <family val="2"/>
        <scheme val="minor"/>
      </rPr>
      <t>MC_165</t>
    </r>
  </si>
  <si>
    <r>
      <rPr>
        <sz val="10"/>
        <color theme="1"/>
        <rFont val="Calibri"/>
        <family val="2"/>
        <scheme val="minor"/>
      </rPr>
      <t>MC_166</t>
    </r>
  </si>
  <si>
    <r>
      <rPr>
        <sz val="10"/>
        <color theme="1"/>
        <rFont val="Calibri"/>
        <family val="2"/>
        <scheme val="minor"/>
      </rPr>
      <t>MC_167</t>
    </r>
  </si>
  <si>
    <r>
      <rPr>
        <sz val="10"/>
        <color theme="1"/>
        <rFont val="Calibri"/>
        <family val="2"/>
        <scheme val="minor"/>
      </rPr>
      <t>MC_168</t>
    </r>
  </si>
  <si>
    <r>
      <rPr>
        <sz val="10"/>
        <color theme="1"/>
        <rFont val="Calibri"/>
        <family val="2"/>
        <scheme val="minor"/>
      </rPr>
      <t>MC_169</t>
    </r>
  </si>
  <si>
    <r>
      <rPr>
        <sz val="10"/>
        <color theme="1"/>
        <rFont val="Calibri"/>
        <family val="2"/>
        <scheme val="minor"/>
      </rPr>
      <t>MC_170</t>
    </r>
  </si>
  <si>
    <r>
      <rPr>
        <sz val="10"/>
        <color theme="1"/>
        <rFont val="Calibri"/>
        <family val="2"/>
        <scheme val="minor"/>
      </rPr>
      <t>MC_171</t>
    </r>
  </si>
  <si>
    <r>
      <rPr>
        <sz val="10"/>
        <color theme="1"/>
        <rFont val="Calibri"/>
        <family val="2"/>
        <scheme val="minor"/>
      </rPr>
      <t>MC_172</t>
    </r>
  </si>
  <si>
    <r>
      <rPr>
        <sz val="10"/>
        <color theme="1"/>
        <rFont val="Calibri"/>
        <family val="2"/>
        <scheme val="minor"/>
      </rPr>
      <t>MC_173</t>
    </r>
  </si>
  <si>
    <r>
      <rPr>
        <sz val="10"/>
        <color theme="1"/>
        <rFont val="Calibri"/>
        <family val="2"/>
        <scheme val="minor"/>
      </rPr>
      <t>MC_174</t>
    </r>
  </si>
  <si>
    <r>
      <rPr>
        <sz val="10"/>
        <color theme="1"/>
        <rFont val="Calibri"/>
        <family val="2"/>
        <scheme val="minor"/>
      </rPr>
      <t>MC_175</t>
    </r>
  </si>
  <si>
    <r>
      <rPr>
        <sz val="10"/>
        <color theme="1"/>
        <rFont val="Calibri"/>
        <family val="2"/>
        <scheme val="minor"/>
      </rPr>
      <t>MC_176</t>
    </r>
  </si>
  <si>
    <r>
      <rPr>
        <sz val="10"/>
        <color theme="1"/>
        <rFont val="Calibri"/>
        <family val="2"/>
        <scheme val="minor"/>
      </rPr>
      <t>MC_177</t>
    </r>
  </si>
  <si>
    <r>
      <rPr>
        <sz val="10"/>
        <color theme="1"/>
        <rFont val="Calibri"/>
        <family val="2"/>
        <scheme val="minor"/>
      </rPr>
      <t>MC_178</t>
    </r>
  </si>
  <si>
    <r>
      <rPr>
        <sz val="10"/>
        <color theme="1"/>
        <rFont val="Calibri"/>
        <family val="2"/>
        <scheme val="minor"/>
      </rPr>
      <t>MC_179</t>
    </r>
  </si>
  <si>
    <r>
      <rPr>
        <sz val="10"/>
        <color theme="1"/>
        <rFont val="Calibri"/>
        <family val="2"/>
        <scheme val="minor"/>
      </rPr>
      <t>MC_180</t>
    </r>
  </si>
  <si>
    <r>
      <rPr>
        <sz val="10"/>
        <color theme="1"/>
        <rFont val="Calibri"/>
        <family val="2"/>
        <scheme val="minor"/>
      </rPr>
      <t>MC_181</t>
    </r>
  </si>
  <si>
    <r>
      <rPr>
        <sz val="10"/>
        <color theme="1"/>
        <rFont val="Calibri"/>
        <family val="2"/>
        <scheme val="minor"/>
      </rPr>
      <t>MC_182</t>
    </r>
  </si>
  <si>
    <r>
      <rPr>
        <sz val="10"/>
        <color theme="1"/>
        <rFont val="Calibri"/>
        <family val="2"/>
        <scheme val="minor"/>
      </rPr>
      <t>MC_183</t>
    </r>
  </si>
  <si>
    <r>
      <rPr>
        <sz val="10"/>
        <color theme="1"/>
        <rFont val="Calibri"/>
        <family val="2"/>
        <scheme val="minor"/>
      </rPr>
      <t>MC_184</t>
    </r>
  </si>
  <si>
    <r>
      <rPr>
        <sz val="10"/>
        <color theme="1"/>
        <rFont val="Calibri"/>
        <family val="2"/>
        <scheme val="minor"/>
      </rPr>
      <t>MC_185</t>
    </r>
  </si>
  <si>
    <r>
      <rPr>
        <sz val="10"/>
        <color theme="1"/>
        <rFont val="Calibri"/>
        <family val="2"/>
        <scheme val="minor"/>
      </rPr>
      <t>MC_186</t>
    </r>
  </si>
  <si>
    <r>
      <rPr>
        <sz val="10"/>
        <color theme="1"/>
        <rFont val="Calibri"/>
        <family val="2"/>
        <scheme val="minor"/>
      </rPr>
      <t>MC_187</t>
    </r>
  </si>
  <si>
    <r>
      <rPr>
        <sz val="10"/>
        <color theme="1"/>
        <rFont val="Calibri"/>
        <family val="2"/>
        <scheme val="minor"/>
      </rPr>
      <t>MC_188</t>
    </r>
  </si>
  <si>
    <r>
      <rPr>
        <sz val="10"/>
        <color theme="1"/>
        <rFont val="Calibri"/>
        <family val="2"/>
        <scheme val="minor"/>
      </rPr>
      <t>MC_189</t>
    </r>
  </si>
  <si>
    <r>
      <rPr>
        <sz val="10"/>
        <color theme="1"/>
        <rFont val="Calibri"/>
        <family val="2"/>
        <scheme val="minor"/>
      </rPr>
      <t>MC_190</t>
    </r>
  </si>
  <si>
    <r>
      <rPr>
        <sz val="10"/>
        <color theme="1"/>
        <rFont val="Calibri"/>
        <family val="2"/>
        <scheme val="minor"/>
      </rPr>
      <t>MC_193</t>
    </r>
  </si>
  <si>
    <r>
      <rPr>
        <sz val="10"/>
        <color theme="1"/>
        <rFont val="Calibri"/>
        <family val="2"/>
        <scheme val="minor"/>
      </rPr>
      <t>MC_194</t>
    </r>
  </si>
  <si>
    <r>
      <rPr>
        <sz val="10"/>
        <color theme="1"/>
        <rFont val="Calibri"/>
        <family val="2"/>
        <scheme val="minor"/>
      </rPr>
      <t>MC_195</t>
    </r>
  </si>
  <si>
    <r>
      <rPr>
        <sz val="10"/>
        <color theme="1"/>
        <rFont val="Calibri"/>
        <family val="2"/>
        <scheme val="minor"/>
      </rPr>
      <t>MC_196</t>
    </r>
  </si>
  <si>
    <r>
      <rPr>
        <sz val="10"/>
        <color theme="1"/>
        <rFont val="Calibri"/>
        <family val="2"/>
        <scheme val="minor"/>
      </rPr>
      <t>MC_197</t>
    </r>
  </si>
  <si>
    <r>
      <rPr>
        <sz val="10"/>
        <color theme="1"/>
        <rFont val="Calibri"/>
        <family val="2"/>
        <scheme val="minor"/>
      </rPr>
      <t>MC_198</t>
    </r>
  </si>
  <si>
    <r>
      <rPr>
        <sz val="10"/>
        <color theme="1"/>
        <rFont val="Calibri"/>
        <family val="2"/>
        <scheme val="minor"/>
      </rPr>
      <t>MC_199</t>
    </r>
  </si>
  <si>
    <r>
      <rPr>
        <sz val="10"/>
        <color theme="1"/>
        <rFont val="Calibri"/>
        <family val="2"/>
        <scheme val="minor"/>
      </rPr>
      <t>MC_200</t>
    </r>
  </si>
  <si>
    <r>
      <rPr>
        <sz val="10"/>
        <color theme="1"/>
        <rFont val="Calibri"/>
        <family val="2"/>
        <scheme val="minor"/>
      </rPr>
      <t>MC_201</t>
    </r>
  </si>
  <si>
    <r>
      <rPr>
        <sz val="10"/>
        <color theme="1"/>
        <rFont val="Calibri"/>
        <family val="2"/>
        <scheme val="minor"/>
      </rPr>
      <t>MC_202</t>
    </r>
  </si>
  <si>
    <r>
      <rPr>
        <sz val="10"/>
        <color theme="1"/>
        <rFont val="Calibri"/>
        <family val="2"/>
        <scheme val="minor"/>
      </rPr>
      <t>MC_203</t>
    </r>
  </si>
  <si>
    <r>
      <rPr>
        <sz val="10"/>
        <color theme="1"/>
        <rFont val="Calibri"/>
        <family val="2"/>
        <scheme val="minor"/>
      </rPr>
      <t>MC_204</t>
    </r>
  </si>
  <si>
    <r>
      <rPr>
        <sz val="10"/>
        <color theme="1"/>
        <rFont val="Calibri"/>
        <family val="2"/>
        <scheme val="minor"/>
      </rPr>
      <t>MC_205</t>
    </r>
  </si>
  <si>
    <r>
      <rPr>
        <sz val="10"/>
        <color theme="1"/>
        <rFont val="Calibri"/>
        <family val="2"/>
        <scheme val="minor"/>
      </rPr>
      <t>MC_206</t>
    </r>
  </si>
  <si>
    <r>
      <rPr>
        <sz val="10"/>
        <color theme="1"/>
        <rFont val="Calibri"/>
        <family val="2"/>
        <scheme val="minor"/>
      </rPr>
      <t>MC_207</t>
    </r>
  </si>
  <si>
    <r>
      <rPr>
        <sz val="10"/>
        <color theme="1"/>
        <rFont val="Calibri"/>
        <family val="2"/>
        <scheme val="minor"/>
      </rPr>
      <t>MC_208</t>
    </r>
  </si>
  <si>
    <r>
      <rPr>
        <sz val="10"/>
        <color theme="1"/>
        <rFont val="Calibri"/>
        <family val="2"/>
        <scheme val="minor"/>
      </rPr>
      <t>MC_209</t>
    </r>
  </si>
  <si>
    <r>
      <rPr>
        <sz val="10"/>
        <color theme="1"/>
        <rFont val="Calibri"/>
        <family val="2"/>
        <scheme val="minor"/>
      </rPr>
      <t>MC_210</t>
    </r>
  </si>
  <si>
    <r>
      <rPr>
        <b/>
        <sz val="10"/>
        <rFont val="Calibri"/>
        <family val="2"/>
        <scheme val="minor"/>
      </rPr>
      <t>Level of difficulty</t>
    </r>
    <r>
      <rPr>
        <sz val="10"/>
        <rFont val="Calibri"/>
        <family val="2"/>
        <scheme val="minor"/>
      </rPr>
      <t xml:space="preserve">
</t>
    </r>
    <r>
      <rPr>
        <b/>
        <sz val="10"/>
        <rFont val="Calibri"/>
        <family val="2"/>
        <scheme val="minor"/>
      </rPr>
      <t>leicht (easy)</t>
    </r>
    <r>
      <rPr>
        <sz val="10"/>
        <rFont val="Calibri"/>
        <family val="2"/>
        <scheme val="minor"/>
      </rPr>
      <t xml:space="preserve">
</t>
    </r>
    <r>
      <rPr>
        <b/>
        <sz val="10"/>
        <rFont val="Calibri"/>
        <family val="2"/>
        <scheme val="minor"/>
      </rPr>
      <t>mittel (middle)</t>
    </r>
    <r>
      <rPr>
        <sz val="10"/>
        <rFont val="Calibri"/>
        <family val="2"/>
        <scheme val="minor"/>
      </rPr>
      <t xml:space="preserve">
</t>
    </r>
    <r>
      <rPr>
        <b/>
        <sz val="10"/>
        <rFont val="Calibri"/>
        <family val="2"/>
        <scheme val="minor"/>
      </rPr>
      <t>schwer (hard)</t>
    </r>
    <r>
      <rPr>
        <sz val="10"/>
        <color rgb="FFFF0000"/>
        <rFont val="Calibri"/>
        <family val="2"/>
        <scheme val="minor"/>
      </rPr>
      <t xml:space="preserve">
</t>
    </r>
    <r>
      <rPr>
        <b/>
        <sz val="10"/>
        <color rgb="FFFF0000"/>
        <rFont val="Calibri"/>
        <family val="2"/>
        <scheme val="minor"/>
      </rPr>
      <t>Please use the German term!</t>
    </r>
  </si>
  <si>
    <r>
      <rPr>
        <b/>
        <sz val="10"/>
        <rFont val="Calibri"/>
        <family val="2"/>
        <scheme val="minor"/>
      </rPr>
      <t>Points</t>
    </r>
  </si>
  <si>
    <r>
      <rPr>
        <b/>
        <sz val="10"/>
        <rFont val="Calibri"/>
        <family val="2"/>
        <scheme val="minor"/>
      </rPr>
      <t>Zeilen (automatisch)</t>
    </r>
  </si>
  <si>
    <r>
      <rPr>
        <b/>
        <sz val="10"/>
        <color theme="1"/>
        <rFont val="Calibri"/>
        <family val="2"/>
        <scheme val="minor"/>
      </rPr>
      <t>Sample solution</t>
    </r>
  </si>
  <si>
    <r>
      <rPr>
        <sz val="10"/>
        <color theme="1"/>
        <rFont val="Calibri"/>
        <family val="2"/>
        <scheme val="minor"/>
      </rPr>
      <t>offen_001</t>
    </r>
  </si>
  <si>
    <r>
      <rPr>
        <sz val="10"/>
        <color theme="1"/>
        <rFont val="Calibri"/>
        <family val="2"/>
        <scheme val="minor"/>
      </rPr>
      <t xml:space="preserve">Unterscheiden Sie zwischen Kapitalbedarfsrechnung und Working Capital Management. </t>
    </r>
  </si>
  <si>
    <r>
      <rPr>
        <sz val="10"/>
        <color theme="1"/>
        <rFont val="Calibri"/>
        <family val="2"/>
        <scheme val="minor"/>
      </rPr>
      <t>offen_002</t>
    </r>
  </si>
  <si>
    <t>Erläutern Sie die Bedeutung der Dividendenentscheidung aus der Sicht eines Vorstandsmitglieds.</t>
  </si>
  <si>
    <r>
      <rPr>
        <sz val="10"/>
        <color theme="1"/>
        <rFont val="Calibri"/>
        <family val="2"/>
        <scheme val="minor"/>
      </rPr>
      <t xml:space="preserve">Die Vorstandsmitglieder achten bei ihren Dividendenentscheidungen besonders auf die Maximierung des Shareholder Value </t>
    </r>
    <r>
      <rPr>
        <b/>
        <sz val="10"/>
        <color theme="1"/>
        <rFont val="Calibri"/>
        <family val="2"/>
        <scheme val="minor"/>
      </rPr>
      <t>(2 Punkte)</t>
    </r>
    <r>
      <rPr>
        <sz val="10"/>
        <color theme="1"/>
        <rFont val="Calibri"/>
        <family val="2"/>
        <scheme val="minor"/>
      </rPr>
      <t xml:space="preserve">. Selbst in Krisenzeiten werden die Vorstandsmitglieder ihre Dividendenstrategien anpassen, um ihre Anteilseigner:innen zufrieden zu stellen </t>
    </r>
    <r>
      <rPr>
        <b/>
        <sz val="10"/>
        <color theme="1"/>
        <rFont val="Calibri"/>
        <family val="2"/>
        <scheme val="minor"/>
      </rPr>
      <t>(1 Punkt)</t>
    </r>
    <r>
      <rPr>
        <sz val="10"/>
        <color theme="1"/>
        <rFont val="Calibri"/>
        <family val="2"/>
        <scheme val="minor"/>
      </rPr>
      <t xml:space="preserve">. Die Vorstandsmitglieder sind auch für die Entscheidung verantwortlich, ob die Gewinne einbehalten werden sollen, anstatt sie an die Anteilseigner:innen auszuschütten, da sie wissen, dass die Anteilseigner:innen eine stabile Dividendenpolitik und eine vorhersehbare und stetige Dividendenausschüttungsquote bevorzugen </t>
    </r>
    <r>
      <rPr>
        <b/>
        <sz val="10"/>
        <color theme="1"/>
        <rFont val="Calibri"/>
        <family val="2"/>
        <scheme val="minor"/>
      </rPr>
      <t>(3 Punkte</t>
    </r>
    <r>
      <rPr>
        <sz val="10"/>
        <color theme="1"/>
        <rFont val="Calibri"/>
        <family val="2"/>
        <scheme val="minor"/>
      </rPr>
      <t>).</t>
    </r>
  </si>
  <si>
    <r>
      <rPr>
        <sz val="10"/>
        <color theme="1"/>
        <rFont val="Calibri"/>
        <family val="2"/>
        <scheme val="minor"/>
      </rPr>
      <t>Mittel</t>
    </r>
  </si>
  <si>
    <r>
      <rPr>
        <sz val="10"/>
        <color theme="1"/>
        <rFont val="Calibri"/>
        <family val="2"/>
        <scheme val="minor"/>
      </rPr>
      <t>offen_031</t>
    </r>
  </si>
  <si>
    <r>
      <rPr>
        <sz val="10"/>
        <color theme="1"/>
        <rFont val="Calibri"/>
        <family val="2"/>
        <scheme val="minor"/>
      </rPr>
      <t>Schwer</t>
    </r>
  </si>
  <si>
    <r>
      <rPr>
        <sz val="10"/>
        <color theme="1"/>
        <rFont val="Calibri"/>
        <family val="2"/>
        <scheme val="minor"/>
      </rPr>
      <t>offen_061</t>
    </r>
  </si>
  <si>
    <r>
      <rPr>
        <sz val="10"/>
        <color theme="1"/>
        <rFont val="Calibri"/>
        <family val="2"/>
        <scheme val="minor"/>
      </rPr>
      <t>Erklären Sie die Gewinnmaximierung und die Vermögensmaximierung der Anteilseigner:innen.</t>
    </r>
  </si>
  <si>
    <r>
      <rPr>
        <sz val="10"/>
        <color theme="1"/>
        <rFont val="Calibri"/>
        <family val="2"/>
        <scheme val="minor"/>
      </rPr>
      <t>offen_062</t>
    </r>
  </si>
  <si>
    <r>
      <rPr>
        <sz val="10"/>
        <color theme="1"/>
        <rFont val="Calibri"/>
        <family val="2"/>
        <scheme val="minor"/>
      </rPr>
      <t>offen_063</t>
    </r>
  </si>
  <si>
    <r>
      <rPr>
        <sz val="10"/>
        <color theme="1"/>
        <rFont val="Calibri"/>
        <family val="2"/>
        <scheme val="minor"/>
      </rPr>
      <t>offen_003</t>
    </r>
  </si>
  <si>
    <r>
      <rPr>
        <sz val="10"/>
        <color theme="1"/>
        <rFont val="Calibri"/>
        <family val="2"/>
        <scheme val="minor"/>
      </rPr>
      <t>offen_008</t>
    </r>
  </si>
  <si>
    <t>Unterscheiden Sie zwischen Managed-Floating- und gekoppeltem Wechselkurs.</t>
  </si>
  <si>
    <r>
      <rPr>
        <sz val="10"/>
        <color theme="1"/>
        <rFont val="Calibri"/>
        <family val="2"/>
        <scheme val="minor"/>
      </rPr>
      <t xml:space="preserve">Managed-Floating-Wechselkurs: ein flexibler Wechselkurs, der von einer staatlichen Behörde überwacht wird und möglicherweise Interventionen unterliegt </t>
    </r>
    <r>
      <rPr>
        <b/>
        <sz val="10"/>
        <color theme="1"/>
        <rFont val="Calibri"/>
        <family val="2"/>
        <scheme val="minor"/>
      </rPr>
      <t>(3 Punkte)</t>
    </r>
    <r>
      <rPr>
        <sz val="10"/>
        <color theme="1"/>
        <rFont val="Calibri"/>
        <family val="2"/>
        <scheme val="minor"/>
      </rPr>
      <t xml:space="preserve">. 
Gekoppelter Wechselkurs: Der Wert einer Währung ist an eine andere Währung oder an einen Korb ausländischer Währungen gekoppelt </t>
    </r>
    <r>
      <rPr>
        <b/>
        <sz val="10"/>
        <color theme="1"/>
        <rFont val="Calibri"/>
        <family val="2"/>
        <scheme val="minor"/>
      </rPr>
      <t>(3 Punkte)</t>
    </r>
    <r>
      <rPr>
        <sz val="10"/>
        <color theme="1"/>
        <rFont val="Calibri"/>
        <family val="2"/>
        <scheme val="minor"/>
      </rPr>
      <t>.</t>
    </r>
  </si>
  <si>
    <r>
      <rPr>
        <sz val="10"/>
        <color theme="1"/>
        <rFont val="Calibri"/>
        <family val="2"/>
        <scheme val="minor"/>
      </rPr>
      <t>offen_009</t>
    </r>
  </si>
  <si>
    <r>
      <rPr>
        <sz val="10"/>
        <color theme="1"/>
        <rFont val="Calibri"/>
        <family val="2"/>
        <scheme val="minor"/>
      </rPr>
      <t>Nennen Sie die Vor- und Nachteile eines flexiblen Wechselkurses.</t>
    </r>
  </si>
  <si>
    <r>
      <rPr>
        <sz val="10"/>
        <color theme="1"/>
        <rFont val="Calibri"/>
        <family val="2"/>
        <scheme val="minor"/>
      </rPr>
      <t xml:space="preserve">Vorteile eines flexiblen Wechselkurses
• Automatische Korrektur von Überschuss oder Defizit in der Zahlungsbilanz
• Unabhängig von Devisenreserven
• Hilft bei der optimalen Zuweisung von Ressourcen
Nachteile eines flexiblen Wechselkurses
• Motiviert zu Spekulationen
• Erhöhte Wahrscheinlichkeit von Fluktuation
• Inflationäre Verzerrung
</t>
    </r>
  </si>
  <si>
    <t>RW: Das sind zu viele Informationen für nur 6 Punkte. Leichte und mittlere Fragen müssen 6 Punkte wert sein. Bitte klären Sie, wie die Punkte vergeben werden sollen und teilen Sie die Frage entweder in zwei separate Fragen auf oder überarbeiten Sie sie</t>
  </si>
  <si>
    <r>
      <rPr>
        <sz val="11"/>
        <color theme="1"/>
        <rFont val="Calibri"/>
        <family val="2"/>
        <scheme val="minor"/>
      </rPr>
      <t>Überarbeitet</t>
    </r>
  </si>
  <si>
    <r>
      <rPr>
        <sz val="10"/>
        <color theme="1"/>
        <rFont val="Calibri"/>
        <family val="2"/>
        <scheme val="minor"/>
      </rPr>
      <t>offen_004</t>
    </r>
  </si>
  <si>
    <r>
      <rPr>
        <sz val="10"/>
        <color theme="1"/>
        <rFont val="Calibri"/>
        <family val="2"/>
        <scheme val="minor"/>
      </rPr>
      <t>offen_005</t>
    </r>
  </si>
  <si>
    <t>Nennen Sie die sechs wichtigsten Funktionen der internationalen Finanzmärkte.</t>
  </si>
  <si>
    <r>
      <rPr>
        <sz val="10"/>
        <color rgb="FF000000"/>
        <rFont val="Calibri"/>
        <family val="2"/>
        <scheme val="minor"/>
      </rPr>
      <t xml:space="preserve">1. Erleichterung verschiedener finanzieller und nicht finanzieller Beziehungen zwischen Händlern.
2. Schutz bieten, Betrug reduzieren, Risiken verringern und Transparenz bei grenzüberschreitenden Finanztransaktionen schaffen.
3. Unsicherheit beseitigen und Liquidität auf dem Markt schaffen.
4. Einen sicheren und transparenten Transaktionsmechanismus zur Verfügung stellen.
5. Regulierung und Überwachung des Finanzsystems durch Überwachung der rechtlichen Aspekte, der Geldmenge, der Einhaltung von Vorschriften usw.
6. Bereitstellung genauer Daten und Informationen für Privatpersonen und Unternehmen.
</t>
    </r>
    <r>
      <rPr>
        <b/>
        <sz val="10"/>
        <color rgb="FF000000"/>
        <rFont val="Calibri"/>
        <family val="2"/>
        <scheme val="minor"/>
      </rPr>
      <t>(1 Punkt für jede Funktion.)</t>
    </r>
  </si>
  <si>
    <r>
      <rPr>
        <sz val="10"/>
        <color theme="1"/>
        <rFont val="Calibri"/>
        <family val="2"/>
        <scheme val="minor"/>
      </rPr>
      <t>offen_067</t>
    </r>
  </si>
  <si>
    <r>
      <rPr>
        <sz val="10"/>
        <color theme="1"/>
        <rFont val="Calibri"/>
        <family val="2"/>
        <scheme val="minor"/>
      </rPr>
      <t>offen_013</t>
    </r>
  </si>
  <si>
    <t xml:space="preserve">Erklären Sie den Prozess der technischen Analyse im internationalen Finanzmanagement. </t>
  </si>
  <si>
    <r>
      <rPr>
        <sz val="10"/>
        <color theme="1"/>
        <rFont val="Calibri"/>
        <family val="2"/>
        <scheme val="minor"/>
      </rPr>
      <t xml:space="preserve">Die technische Analyse ist eine Handelsdisziplin, die zur Bewertung von Investitionen und Trends in der Handelsaktivität </t>
    </r>
    <r>
      <rPr>
        <b/>
        <sz val="10"/>
        <color theme="1"/>
        <rFont val="Calibri"/>
        <family val="2"/>
        <scheme val="minor"/>
      </rPr>
      <t>(2 Punkte)</t>
    </r>
    <r>
      <rPr>
        <sz val="10"/>
        <color theme="1"/>
        <rFont val="Calibri"/>
        <family val="2"/>
        <scheme val="minor"/>
      </rPr>
      <t xml:space="preserve"> und zur Identifizierung von Handelsmöglichkeiten auf der Grundlage statistischer Informationen über Volumen und Kursbewegungen </t>
    </r>
    <r>
      <rPr>
        <b/>
        <sz val="10"/>
        <color theme="1"/>
        <rFont val="Calibri"/>
        <family val="2"/>
        <scheme val="minor"/>
      </rPr>
      <t>(2 Punkte)</t>
    </r>
    <r>
      <rPr>
        <sz val="10"/>
        <color theme="1"/>
        <rFont val="Calibri"/>
        <family val="2"/>
        <scheme val="minor"/>
      </rPr>
      <t xml:space="preserve"> verwendet wird. Diese Methode nutzt Informationen über frühere Kursveränderungen, um die zukünftige Kursentwicklung einer Aktie vorherzusagen. </t>
    </r>
    <r>
      <rPr>
        <b/>
        <sz val="10"/>
        <color theme="1"/>
        <rFont val="Calibri"/>
        <family val="2"/>
        <scheme val="minor"/>
      </rPr>
      <t>(2 Punkte)</t>
    </r>
  </si>
  <si>
    <r>
      <rPr>
        <sz val="10"/>
        <color theme="1"/>
        <rFont val="Calibri"/>
        <family val="2"/>
        <scheme val="minor"/>
      </rPr>
      <t>offen_069</t>
    </r>
  </si>
  <si>
    <t>Beschreiben Sie drei Strukturen von multinationalen Unternehmen und geben Sie jeweils ein Beispiel an.</t>
  </si>
  <si>
    <r>
      <rPr>
        <sz val="10"/>
        <color theme="1"/>
        <rFont val="Calibri"/>
        <family val="2"/>
        <scheme val="minor"/>
      </rPr>
      <t>1. Zentralisiertes Modell
Ein Unternehmen richtet seinen Hauptsitz im Heimatland ein, während andere Einheiten, wie Produktions- und Fertigungsstätten, in anderen Ländern angesiedelt sind</t>
    </r>
    <r>
      <rPr>
        <b/>
        <sz val="10"/>
        <color theme="1"/>
        <rFont val="Calibri"/>
        <family val="2"/>
        <scheme val="minor"/>
      </rPr>
      <t xml:space="preserve"> (3 Punkte).</t>
    </r>
    <r>
      <rPr>
        <sz val="10"/>
        <color theme="1"/>
        <rFont val="Calibri"/>
        <family val="2"/>
        <scheme val="minor"/>
      </rPr>
      <t xml:space="preserve"> Das zentralisierte Modell hat niedrigere Produktionskosten, weil es Import- und Zollkontingente vermeidet </t>
    </r>
    <r>
      <rPr>
        <b/>
        <sz val="10"/>
        <color theme="1"/>
        <rFont val="Calibri"/>
        <family val="2"/>
        <scheme val="minor"/>
      </rPr>
      <t>(3 Punkte</t>
    </r>
    <r>
      <rPr>
        <sz val="10"/>
        <color theme="1"/>
        <rFont val="Calibri"/>
        <family val="2"/>
        <scheme val="minor"/>
      </rPr>
      <t xml:space="preserve">). Beispiele für diese Art von MNCs sind Apple und Procter &amp; Gamble </t>
    </r>
    <r>
      <rPr>
        <b/>
        <sz val="10"/>
        <color theme="1"/>
        <rFont val="Calibri"/>
        <family val="2"/>
        <scheme val="minor"/>
      </rPr>
      <t>(1 Punkt).</t>
    </r>
    <r>
      <rPr>
        <sz val="10"/>
        <color theme="1"/>
        <rFont val="Calibri"/>
        <family val="2"/>
        <scheme val="minor"/>
      </rPr>
      <t xml:space="preserve">
2. Dezentrales Modell
Das multinationale Unternehmen behält seinen Hauptsitz im Heimatland, während mehrere Niederlassungen oder Tochtergesellschaften in anderen Ländern mit einer eigenen Managementstruktur geführt werden </t>
    </r>
    <r>
      <rPr>
        <b/>
        <sz val="10"/>
        <color theme="1"/>
        <rFont val="Calibri"/>
        <family val="2"/>
        <scheme val="minor"/>
      </rPr>
      <t>(2 Punkte)</t>
    </r>
    <r>
      <rPr>
        <sz val="10"/>
        <color theme="1"/>
        <rFont val="Calibri"/>
        <family val="2"/>
        <scheme val="minor"/>
      </rPr>
      <t xml:space="preserve">. Dadurch kann jede regionale Niederlassung als unabhängige Einheit auf ihrem lokalen Markt agieren und auf Chancen reagieren, ohne dass die Zentrale eingreifen muss </t>
    </r>
    <r>
      <rPr>
        <b/>
        <sz val="10"/>
        <color theme="1"/>
        <rFont val="Calibri"/>
        <family val="2"/>
        <scheme val="minor"/>
      </rPr>
      <t>(2 Punkte)</t>
    </r>
    <r>
      <rPr>
        <sz val="10"/>
        <color theme="1"/>
        <rFont val="Calibri"/>
        <family val="2"/>
        <scheme val="minor"/>
      </rPr>
      <t xml:space="preserve">. Beispiele für diese Art von MNC sind Johnson &amp; Johnson und Hilton </t>
    </r>
    <r>
      <rPr>
        <b/>
        <sz val="10"/>
        <color theme="1"/>
        <rFont val="Calibri"/>
        <family val="2"/>
        <scheme val="minor"/>
      </rPr>
      <t>(1 Punkt)</t>
    </r>
    <r>
      <rPr>
        <sz val="10"/>
        <color theme="1"/>
        <rFont val="Calibri"/>
        <family val="2"/>
        <scheme val="minor"/>
      </rPr>
      <t xml:space="preserve">.
3. Transnationales Modell
Die Muttergesellschaft hat ihren Sitz im Heimatland, während ihre Tochtergesellschaften in verschiedenen Ländern tätig sind </t>
    </r>
    <r>
      <rPr>
        <b/>
        <sz val="10"/>
        <color theme="1"/>
        <rFont val="Calibri"/>
        <family val="2"/>
        <scheme val="minor"/>
      </rPr>
      <t>(3 Punkte</t>
    </r>
    <r>
      <rPr>
        <sz val="10"/>
        <color theme="1"/>
        <rFont val="Calibri"/>
        <family val="2"/>
        <scheme val="minor"/>
      </rPr>
      <t xml:space="preserve">). Das multinationale Modell bietet den Tochtergesellschaften und Niederlassungen mehr Autonomie bei ihren Geschäften, so dass sie im Allgemeinen kein Land als ihre endgültige Heimatbasis oder ihren Hauptsitz betrachten </t>
    </r>
    <r>
      <rPr>
        <b/>
        <sz val="10"/>
        <color theme="1"/>
        <rFont val="Calibri"/>
        <family val="2"/>
        <scheme val="minor"/>
      </rPr>
      <t>(2 Punkte)</t>
    </r>
    <r>
      <rPr>
        <sz val="10"/>
        <color theme="1"/>
        <rFont val="Calibri"/>
        <family val="2"/>
        <scheme val="minor"/>
      </rPr>
      <t xml:space="preserve">. Ein bekanntes Beispiel für ein transnationales Unternehmen ist Nestlé </t>
    </r>
    <r>
      <rPr>
        <b/>
        <sz val="10"/>
        <color theme="1"/>
        <rFont val="Calibri"/>
        <family val="2"/>
        <scheme val="minor"/>
      </rPr>
      <t>(1 Punkt)</t>
    </r>
    <r>
      <rPr>
        <sz val="10"/>
        <color theme="1"/>
        <rFont val="Calibri"/>
        <family val="2"/>
        <scheme val="minor"/>
      </rPr>
      <t xml:space="preserve">. </t>
    </r>
  </si>
  <si>
    <r>
      <rPr>
        <sz val="10"/>
        <color theme="1"/>
        <rFont val="Calibri"/>
        <family val="2"/>
        <scheme val="minor"/>
      </rPr>
      <t>offen_015</t>
    </r>
  </si>
  <si>
    <r>
      <rPr>
        <sz val="10"/>
        <color theme="1"/>
        <rFont val="Calibri"/>
        <family val="2"/>
        <scheme val="minor"/>
      </rPr>
      <t>Nennen Sie die wichtigsten Aspekte, mit denen ein multinationales Unternehmen bei der Bewertung von Auslandsprojekten konfrontiert ist.</t>
    </r>
  </si>
  <si>
    <r>
      <rPr>
        <sz val="10"/>
        <color theme="1"/>
        <rFont val="Calibri"/>
        <family val="2"/>
        <scheme val="minor"/>
      </rPr>
      <t xml:space="preserve">• Fremdwährungsrisiko
• Beschränkungen für den Transfer von Geldern oder Gewinnen
• Steuerliche Fragen
• Geldflüsse der Muttergesellschaft und des Projekts
• Finanzierungsvereinbarungen
• Inflation
• Gesperrte Gelder
• Risikomanagement durch Cashflows und Abzinsungssätze
• Ungewissheit bezüglich des Restwerts eines Projekts
• Inflation
• Politische Instabilität
</t>
    </r>
  </si>
  <si>
    <r>
      <rPr>
        <sz val="10"/>
        <color theme="1"/>
        <rFont val="Calibri"/>
        <family val="2"/>
        <scheme val="minor"/>
      </rPr>
      <t>offen_016</t>
    </r>
  </si>
  <si>
    <t>Nennen Sie drei Schritte, die ein Unternehmen unternehmen kann, um seine finanziellen Ziele während einer Finanzkrise zu erreichen.</t>
  </si>
  <si>
    <r>
      <rPr>
        <sz val="10"/>
        <color theme="1"/>
        <rFont val="Calibri"/>
        <family val="2"/>
        <scheme val="minor"/>
      </rPr>
      <t xml:space="preserve">• Entwicklung eines spezifischen Liquiditätsmanagementplans auf der Grundlage von funktionsübergreifenden Expertenmeinungen.
• Sammlung von Informationen aus zuverlässigen Quellen
• Analysieren von Daten, die für Entscheidungen im Rahmen des Liquiditätsmanagements entscheidend sein können.
• Entwicklung mehrerer Szenarien zur besseren Vorhersage von Liquiditätsengpässen im Krisenfall.
• Umsetzung von Plänen zur Bewältigung der negativen Auswirkungen der Krise auf die Liquiditätslage des Unternehmens.
</t>
    </r>
    <r>
      <rPr>
        <b/>
        <sz val="10"/>
        <color theme="1"/>
        <rFont val="Calibri"/>
        <family val="2"/>
        <scheme val="minor"/>
      </rPr>
      <t>(2 Punkte für jeden Schritt)</t>
    </r>
  </si>
  <si>
    <r>
      <rPr>
        <sz val="10"/>
        <color theme="1"/>
        <rFont val="Calibri"/>
        <family val="2"/>
        <scheme val="minor"/>
      </rPr>
      <t>offen_017</t>
    </r>
  </si>
  <si>
    <r>
      <rPr>
        <sz val="10"/>
        <color theme="1"/>
        <rFont val="Calibri"/>
        <family val="2"/>
        <scheme val="minor"/>
      </rPr>
      <t>Was ist Netting? Erklären Sie die verschiedenen Arten des Nettings.</t>
    </r>
  </si>
  <si>
    <r>
      <rPr>
        <sz val="10"/>
        <color theme="1"/>
        <rFont val="Calibri"/>
        <family val="2"/>
        <scheme val="minor"/>
      </rPr>
      <t xml:space="preserve">• Close-Out Netting – findet hauptsächlich im Falle eines Ausfalls statt.
• Settlement Netting – hilft der Partei, eine Strafe für die verspätete Zahlung zu vermeiden.
• Netting by Novation – hebt eine bestehende Verpflichtung auf und gibt sie auf, indem sie durch eine neue ersetzt wird.
• Multilaterales Netting – findet zwischen zwei Parteien statt und kann die Verwaltungs- und Währungsumrechnungskosten senken. 
</t>
    </r>
  </si>
  <si>
    <r>
      <rPr>
        <sz val="10"/>
        <color theme="1"/>
        <rFont val="Calibri"/>
        <family val="2"/>
        <scheme val="minor"/>
      </rPr>
      <t>offen_070</t>
    </r>
  </si>
  <si>
    <r>
      <rPr>
        <sz val="10"/>
        <color theme="1"/>
        <rFont val="Calibri"/>
        <family val="2"/>
        <scheme val="minor"/>
      </rPr>
      <t>offen_019</t>
    </r>
  </si>
  <si>
    <t>Beschreiben Sie den Prozess des Factorings.</t>
  </si>
  <si>
    <r>
      <rPr>
        <sz val="10"/>
        <color theme="1"/>
        <rFont val="Calibri"/>
        <family val="2"/>
        <scheme val="minor"/>
      </rPr>
      <t xml:space="preserve">Um dem Risiko entgegenzuwirken, dass der Importeur nicht zahlt oder in Verzug gerät, kann der Exporteur sich dafür entscheiden, seine Forderungen an einen Dritten zu verkaufen </t>
    </r>
    <r>
      <rPr>
        <b/>
        <sz val="10"/>
        <color theme="1"/>
        <rFont val="Calibri"/>
        <family val="2"/>
        <scheme val="minor"/>
      </rPr>
      <t>(3 Punkte)</t>
    </r>
    <r>
      <rPr>
        <sz val="10"/>
        <color theme="1"/>
        <rFont val="Calibri"/>
        <family val="2"/>
        <scheme val="minor"/>
      </rPr>
      <t xml:space="preserve">. Der Factor (Drittpartei) übernimmt das Risiko und zieht die Zahlung vom Importeur gegen eine Bearbeitungsgebühr und einen Abschlag auf den Forderungskauf ein. </t>
    </r>
    <r>
      <rPr>
        <b/>
        <sz val="10"/>
        <color theme="1"/>
        <rFont val="Calibri"/>
        <family val="2"/>
        <scheme val="minor"/>
      </rPr>
      <t>(3 Punkte)</t>
    </r>
  </si>
  <si>
    <r>
      <rPr>
        <sz val="10"/>
        <color theme="1"/>
        <rFont val="Calibri"/>
        <family val="2"/>
        <scheme val="minor"/>
      </rPr>
      <t>offen_020</t>
    </r>
  </si>
  <si>
    <r>
      <rPr>
        <sz val="10"/>
        <color theme="1"/>
        <rFont val="Calibri"/>
        <family val="2"/>
        <scheme val="minor"/>
      </rPr>
      <t>Diskutieren Sie den Zweck der Diskontierung.</t>
    </r>
  </si>
  <si>
    <r>
      <rPr>
        <sz val="10"/>
        <color theme="1"/>
        <rFont val="Calibri"/>
        <family val="2"/>
        <scheme val="minor"/>
      </rPr>
      <t xml:space="preserve">Die Diskontierung wird vor allem dann angewandt, wenn eine Bank einen Handelswechsel ablehnt. In diesem Szenario kann sich ein Exporteur für eine Diskontierung entscheiden und den Handelswechsel durch Barmittel ersetzen lassen.  Der Exporteur stellt dem Finanzinstitut oder der Bank einen Wechsel zur Verfügung und der Exporteur erhält den Betrag (Nennwert) des Wechsels. Bei dieser Methode fallen keine Provisionen oder Zinsen an. Der Exporteur zahlt jedoch einen Mindestbetrag an Zinsen, um sich gegen politische und wirtschaftliche Risiken abzusichern. </t>
    </r>
  </si>
  <si>
    <t>RW: Ich bin mir nicht sicher, ob unsere Prüfungsabteilung dies akzeptieren wird, denn ein Teil der Antwort ist derselbe wie bei der vorherigen Frage. Bitte überarbeiten</t>
  </si>
  <si>
    <r>
      <rPr>
        <sz val="10"/>
        <color theme="1"/>
        <rFont val="Calibri"/>
        <family val="2"/>
        <scheme val="minor"/>
      </rPr>
      <t>offen_006</t>
    </r>
  </si>
  <si>
    <r>
      <rPr>
        <sz val="10"/>
        <color theme="1"/>
        <rFont val="Calibri"/>
        <family val="2"/>
        <scheme val="minor"/>
      </rPr>
      <t>offen_071</t>
    </r>
  </si>
  <si>
    <r>
      <rPr>
        <sz val="10"/>
        <color theme="1"/>
        <rFont val="Calibri"/>
        <family val="2"/>
        <scheme val="minor"/>
      </rPr>
      <t>offen_007</t>
    </r>
  </si>
  <si>
    <t>Nennen Sie die drei wichtigsten Merkmale eines Zahlungsbilanzkontos.</t>
  </si>
  <si>
    <r>
      <rPr>
        <sz val="10"/>
        <color theme="1"/>
        <rFont val="Calibri"/>
        <family val="2"/>
        <scheme val="minor"/>
      </rPr>
      <t xml:space="preserve">1. Wirtschaftliche Transaktionen mit dem Rest der Welt werden entweder als Soll oder als Haben verbucht </t>
    </r>
    <r>
      <rPr>
        <b/>
        <sz val="10"/>
        <color theme="1"/>
        <rFont val="Calibri"/>
        <family val="2"/>
        <scheme val="minor"/>
      </rPr>
      <t>(2 Punkte)</t>
    </r>
    <r>
      <rPr>
        <sz val="10"/>
        <color theme="1"/>
        <rFont val="Calibri"/>
        <family val="2"/>
        <scheme val="minor"/>
      </rPr>
      <t xml:space="preserve">.
2. Doppelte Buchführung: alle internationalen Transaktionen werden als gleich große Soll- und Habenbuchungen erfasst </t>
    </r>
    <r>
      <rPr>
        <b/>
        <sz val="10"/>
        <color theme="1"/>
        <rFont val="Calibri"/>
        <family val="2"/>
        <scheme val="minor"/>
      </rPr>
      <t>(2 Punkte)</t>
    </r>
    <r>
      <rPr>
        <sz val="10"/>
        <color theme="1"/>
        <rFont val="Calibri"/>
        <family val="2"/>
        <scheme val="minor"/>
      </rPr>
      <t xml:space="preserve">.
3. Eine systematische Aufzeichnung der Transaktionen, die zwischen den Einwohnern eines Landes und dem Rest der Welt durchgeführt werden </t>
    </r>
    <r>
      <rPr>
        <b/>
        <sz val="10"/>
        <color theme="1"/>
        <rFont val="Calibri"/>
        <family val="2"/>
        <scheme val="minor"/>
      </rPr>
      <t>(2 Punkte)</t>
    </r>
    <r>
      <rPr>
        <sz val="10"/>
        <color theme="1"/>
        <rFont val="Calibri"/>
        <family val="2"/>
        <scheme val="minor"/>
      </rPr>
      <t xml:space="preserve">.
</t>
    </r>
  </si>
  <si>
    <r>
      <rPr>
        <sz val="10"/>
        <color theme="1"/>
        <rFont val="Calibri"/>
        <family val="2"/>
        <scheme val="minor"/>
      </rPr>
      <t>offen_024</t>
    </r>
  </si>
  <si>
    <r>
      <rPr>
        <sz val="10"/>
        <color theme="1"/>
        <rFont val="Calibri"/>
        <family val="2"/>
        <scheme val="minor"/>
      </rPr>
      <t>offen_025</t>
    </r>
  </si>
  <si>
    <r>
      <rPr>
        <sz val="10"/>
        <color theme="1"/>
        <rFont val="Calibri"/>
        <family val="2"/>
        <scheme val="minor"/>
      </rPr>
      <t>offen_036</t>
    </r>
  </si>
  <si>
    <r>
      <rPr>
        <sz val="10"/>
        <color theme="1"/>
        <rFont val="Calibri"/>
        <family val="2"/>
        <scheme val="minor"/>
      </rPr>
      <t>offen_073</t>
    </r>
  </si>
  <si>
    <r>
      <rPr>
        <sz val="10"/>
        <color theme="1"/>
        <rFont val="Calibri"/>
        <family val="2"/>
        <scheme val="minor"/>
      </rPr>
      <t>offen_099</t>
    </r>
  </si>
  <si>
    <r>
      <rPr>
        <sz val="10"/>
        <color theme="1"/>
        <rFont val="Calibri"/>
        <family val="2"/>
        <scheme val="minor"/>
      </rPr>
      <t>offen_100</t>
    </r>
  </si>
  <si>
    <t xml:space="preserve">Aragon Plc ist ein in Großbritannien ansässiger Hersteller von Käse. Zurzeit verkauft das Unternehmen nur an einen lokalen Händler. Aufgrund des jüngsten Erfolgs plant der Geschäftsführer jedoch eine Ausweitung der Geschäftstätigkeit auf die Niederlande. Der Vorstand hat 100.000 € für diese Erweiterung genehmigt. Die HFEC Bank hat 100.000 € im Austausch für 87.000 £ angeboten. Die Zinssätze in Großbritannien und den Niederlanden liegen bei 4 bzw. 8 Prozent. Berechnen Sie anhand dieser Zahlen:
1. Den Wechselkurs.                                                                                                              
2. Den einjährigen Devisenterminkurs nach dem IRP-Prinzip.                                    
3. Die prozentuale Veränderung des Wechselkurses nach dem Prinzip des internationalen Fisher-Effekts.
Zeigen Sie alle Schritte in Ihren Berechnungen.
</t>
  </si>
  <si>
    <r>
      <rPr>
        <sz val="10"/>
        <color theme="1"/>
        <rFont val="Calibri"/>
        <family val="2"/>
        <scheme val="minor"/>
      </rPr>
      <t xml:space="preserve">1. Wechselkurs = (Wert in ausländischer Währung)/(Wert in inländischer Währung) </t>
    </r>
    <r>
      <rPr>
        <b/>
        <sz val="10"/>
        <color theme="1"/>
        <rFont val="Calibri"/>
        <family val="2"/>
        <scheme val="minor"/>
      </rPr>
      <t>(3 Punkte)</t>
    </r>
    <r>
      <rPr>
        <sz val="10"/>
        <color theme="1"/>
        <rFont val="Calibri"/>
        <family val="2"/>
        <scheme val="minor"/>
      </rPr>
      <t xml:space="preserve"> =100.000/87.000 = 1,149 </t>
    </r>
    <r>
      <rPr>
        <b/>
        <sz val="10"/>
        <color theme="1"/>
        <rFont val="Calibri"/>
        <family val="2"/>
        <scheme val="minor"/>
      </rPr>
      <t>(3 Punkte)</t>
    </r>
    <r>
      <rPr>
        <sz val="10"/>
        <color theme="1"/>
        <rFont val="Calibri"/>
        <family val="2"/>
        <scheme val="minor"/>
      </rPr>
      <t xml:space="preserve">                                                                                                              
2. Der einjährige Devisenterminkurs f = S × (1+r_f)/(1+r_h ) </t>
    </r>
    <r>
      <rPr>
        <b/>
        <sz val="10"/>
        <color theme="1"/>
        <rFont val="Calibri"/>
        <family val="2"/>
        <scheme val="minor"/>
      </rPr>
      <t>(3 Punkte)</t>
    </r>
    <r>
      <rPr>
        <sz val="10"/>
        <color theme="1"/>
        <rFont val="Calibri"/>
        <family val="2"/>
        <scheme val="minor"/>
      </rPr>
      <t xml:space="preserve"> = 1,149 × (1+0,08)/(1+0,04) = 1,193 </t>
    </r>
    <r>
      <rPr>
        <b/>
        <sz val="10"/>
        <color theme="1"/>
        <rFont val="Calibri"/>
        <family val="2"/>
        <scheme val="minor"/>
      </rPr>
      <t>(3 Punkte)</t>
    </r>
    <r>
      <rPr>
        <sz val="10"/>
        <color theme="1"/>
        <rFont val="Calibri"/>
        <family val="2"/>
        <scheme val="minor"/>
      </rPr>
      <t xml:space="preserve">                                                                                                   
3. Die prozentuale Veränderung des Wechselkurses E = (1+r_h)/(1+r_f ) – 1 </t>
    </r>
    <r>
      <rPr>
        <b/>
        <sz val="10"/>
        <color theme="1"/>
        <rFont val="Calibri"/>
        <family val="2"/>
        <scheme val="minor"/>
      </rPr>
      <t xml:space="preserve">(3 Punkte) </t>
    </r>
    <r>
      <rPr>
        <sz val="10"/>
        <color theme="1"/>
        <rFont val="Calibri"/>
        <family val="2"/>
        <scheme val="minor"/>
      </rPr>
      <t xml:space="preserve">= (1,04/1,08)-1 = -0,037 oder -3,703 % </t>
    </r>
    <r>
      <rPr>
        <b/>
        <sz val="10"/>
        <color theme="1"/>
        <rFont val="Calibri"/>
        <family val="2"/>
        <scheme val="minor"/>
      </rPr>
      <t>(3 Punkte)</t>
    </r>
    <r>
      <rPr>
        <sz val="10"/>
        <color theme="1"/>
        <rFont val="Calibri"/>
        <family val="2"/>
        <scheme val="minor"/>
      </rPr>
      <t xml:space="preserve"> </t>
    </r>
  </si>
  <si>
    <r>
      <rPr>
        <sz val="10"/>
        <color theme="1"/>
        <rFont val="Calibri"/>
        <family val="2"/>
        <scheme val="minor"/>
      </rPr>
      <t>offen_101</t>
    </r>
  </si>
  <si>
    <r>
      <rPr>
        <sz val="10"/>
        <color theme="1"/>
        <rFont val="Calibri"/>
        <family val="2"/>
        <scheme val="minor"/>
      </rPr>
      <t>offen_103</t>
    </r>
  </si>
  <si>
    <r>
      <rPr>
        <sz val="10"/>
        <color theme="1"/>
        <rFont val="Calibri"/>
        <family val="2"/>
        <scheme val="minor"/>
      </rPr>
      <t>offen_032</t>
    </r>
  </si>
  <si>
    <t>Beschreiben Sie, was man unter einem Joint Venture versteht und geben Sie ein Beispiel.</t>
  </si>
  <si>
    <r>
      <rPr>
        <sz val="10"/>
        <color theme="1"/>
        <rFont val="Calibri"/>
        <family val="2"/>
        <scheme val="minor"/>
      </rPr>
      <t xml:space="preserve">Bei einem Joint Venture verpflichten sich zwei oder mehr Parteien, Eigenkapital einzubringen, um ein neues Unternehmen oder eine neue juristische Einheit zu gründen </t>
    </r>
    <r>
      <rPr>
        <b/>
        <sz val="10"/>
        <color theme="1"/>
        <rFont val="Calibri"/>
        <family val="2"/>
        <scheme val="minor"/>
      </rPr>
      <t>(2 Punkte)</t>
    </r>
    <r>
      <rPr>
        <sz val="10"/>
        <color theme="1"/>
        <rFont val="Calibri"/>
        <family val="2"/>
        <scheme val="minor"/>
      </rPr>
      <t xml:space="preserve">. Bei Joint Ventures teilen die Parteien Vermögenswerte, Einnahmen und Ausgaben, indem sie die Kontrolle über das neue Unternehmen ausüben </t>
    </r>
    <r>
      <rPr>
        <b/>
        <sz val="10"/>
        <color theme="1"/>
        <rFont val="Calibri"/>
        <family val="2"/>
        <scheme val="minor"/>
      </rPr>
      <t>(2 Punkte)</t>
    </r>
    <r>
      <rPr>
        <sz val="10"/>
        <color theme="1"/>
        <rFont val="Calibri"/>
        <family val="2"/>
        <scheme val="minor"/>
      </rPr>
      <t xml:space="preserve">. 
Beispiel: General Mills und Nestlé gründeten ein neues Joint Venture, Cereal Partners Worldwide (CPW), das es General Mills ermöglichte, den Absatz von Zerealien über das globale Vertriebsnetz von Nestlé zu steigern </t>
    </r>
    <r>
      <rPr>
        <b/>
        <sz val="10"/>
        <color theme="1"/>
        <rFont val="Calibri"/>
        <family val="2"/>
        <scheme val="minor"/>
      </rPr>
      <t>(2 Punkte).</t>
    </r>
  </si>
  <si>
    <r>
      <rPr>
        <sz val="10"/>
        <color theme="1"/>
        <rFont val="Calibri"/>
        <family val="2"/>
        <scheme val="minor"/>
      </rPr>
      <t>offen_033</t>
    </r>
  </si>
  <si>
    <t>Erklären Sie, wie die Lizenzierung funktioniert und geben Sie ein Beispiel.</t>
  </si>
  <si>
    <r>
      <rPr>
        <sz val="10"/>
        <color theme="1"/>
        <rFont val="Calibri"/>
        <family val="2"/>
        <scheme val="minor"/>
      </rPr>
      <t xml:space="preserve">An der Lizenzierung sind zwei Parteien beteiligt: (1) Der Lizenzgeber (das Unternehmen, das eine Lizenz erteilt) und (2) der Lizenznehmer (das Unternehmen, das die Lizenz erhält) </t>
    </r>
    <r>
      <rPr>
        <b/>
        <sz val="10"/>
        <color theme="1"/>
        <rFont val="Calibri"/>
        <family val="2"/>
        <scheme val="minor"/>
      </rPr>
      <t>(2 Punkte)</t>
    </r>
    <r>
      <rPr>
        <sz val="10"/>
        <color theme="1"/>
        <rFont val="Calibri"/>
        <family val="2"/>
        <scheme val="minor"/>
      </rPr>
      <t xml:space="preserve">. Der Lizenzgeber erklärt sich bereit, seine Marke, Technologie, seinen Handelsnamen, sein Patent, sein Urheberrecht oder seine Warenzeichen gegen eine finanzielle (Lizenzgebühr) oder nicht-monetäre Gegenleistung zur Verfügung zu stellen </t>
    </r>
    <r>
      <rPr>
        <b/>
        <sz val="10"/>
        <color theme="1"/>
        <rFont val="Calibri"/>
        <family val="2"/>
        <scheme val="minor"/>
      </rPr>
      <t>(2 Punkte)</t>
    </r>
    <r>
      <rPr>
        <sz val="10"/>
        <color theme="1"/>
        <rFont val="Calibri"/>
        <family val="2"/>
        <scheme val="minor"/>
      </rPr>
      <t xml:space="preserve">.               
Beispiel: Eine Softwarefirma erlaubt einem ausländischen Partner, ihre Software und Technologie gegen eine Gebühr zu nutzen </t>
    </r>
    <r>
      <rPr>
        <b/>
        <sz val="10"/>
        <color theme="1"/>
        <rFont val="Calibri"/>
        <family val="2"/>
        <scheme val="minor"/>
      </rPr>
      <t>(2 Punkte)</t>
    </r>
    <r>
      <rPr>
        <sz val="10"/>
        <color theme="1"/>
        <rFont val="Calibri"/>
        <family val="2"/>
        <scheme val="minor"/>
      </rPr>
      <t>.</t>
    </r>
  </si>
  <si>
    <r>
      <rPr>
        <sz val="10"/>
        <color theme="1"/>
        <rFont val="Calibri"/>
        <family val="2"/>
        <scheme val="minor"/>
      </rPr>
      <t>offen_034</t>
    </r>
  </si>
  <si>
    <r>
      <rPr>
        <sz val="10"/>
        <color theme="1"/>
        <rFont val="Calibri"/>
        <family val="2"/>
        <scheme val="minor"/>
      </rPr>
      <t>Unterscheiden Sie zwischen inländischem und internationalem Finanzmanagement</t>
    </r>
  </si>
  <si>
    <r>
      <rPr>
        <sz val="10"/>
        <color theme="1"/>
        <rFont val="Calibri"/>
        <family val="2"/>
        <scheme val="minor"/>
      </rPr>
      <t xml:space="preserve">
Unterschiede 
Inländisches Finanzmanagement                                                                   Internationales Finanzmanagement 
Vernachlässigbares Wechselkursrisiko                           Der Wechselkurs ist sehr wichtig 
Exposition gegenüber lokalen wirtschaftlichen Herausforderungen                       Exposition gegenüber lokalen und internationalen wirtschaftlichen Herausforderungen 
Exposition gegenüber dem lokalen Steuer- und Rechtssystem                 Exposition gegenüber den lokalen und internationalen Steuer- und Rechtssystemen 
Stakeholder mit gleicher Sprache, Kultur usw. Stakeholder mit unterschiedlichen Sprachen, Kulturen usw. 
Termingeschäfte, Swaps, Optionen und Futures von vernachlässigbarer Bedeutung  Termingeschäfte, Swaps, Optionen und Futures relevant 
Getrennte Bücher und Konten nicht erforderlich            Rechnungslegung nach Standards wie IFRS, GAAP und IAS 
Begrenzte Optionen für das Kapitalmanagement    Mehrere Optionen für das Kapitalmanagement verfügbar 
</t>
    </r>
  </si>
  <si>
    <t>RW: Bitte geben Sie hier die Antwort an. Es ist nicht möglich, dass die Studierenden eine Tabelle erstellen. Sie können eine Antwort nur mit den Tasten einer Standardtastatur eingeben</t>
  </si>
  <si>
    <r>
      <rPr>
        <sz val="10"/>
        <color theme="1"/>
        <rFont val="Calibri"/>
        <family val="2"/>
        <scheme val="minor"/>
      </rPr>
      <t>offen_035</t>
    </r>
  </si>
  <si>
    <r>
      <rPr>
        <sz val="10"/>
        <color theme="1"/>
        <rFont val="Calibri"/>
        <family val="2"/>
        <scheme val="minor"/>
      </rPr>
      <t>Was sind die grundlegenden Ziele des internationalen Finanzmanagements?</t>
    </r>
  </si>
  <si>
    <r>
      <rPr>
        <sz val="10"/>
        <color theme="1"/>
        <rFont val="Calibri"/>
        <family val="2"/>
        <scheme val="minor"/>
      </rPr>
      <t xml:space="preserve">In der folgenden Liste werden die grundlegenden Ziele des internationalen Finanzmanagements erläutert:
• Schutz eines Unternehmens vor Solvenz- und Liquiditätsproblemen
• Umsatz steigern 
• Maximierung des Vermögens der Anteilseigner:innen
• Sicherstellung einer effektiven Mittelverwaltung
• Reduzierung des Wechselkursrisikos
• Verwaltung von Rechts- und Steuerangelegenheiten
• Effektive Entscheidungen über die optimale Mittel-/Kapitalbereitstellung
</t>
    </r>
  </si>
  <si>
    <r>
      <rPr>
        <sz val="10"/>
        <color theme="1"/>
        <rFont val="Calibri"/>
        <family val="2"/>
        <scheme val="minor"/>
      </rPr>
      <t>offen_104</t>
    </r>
  </si>
  <si>
    <r>
      <rPr>
        <sz val="10"/>
        <color theme="1"/>
        <rFont val="Calibri"/>
        <family val="2"/>
        <scheme val="minor"/>
      </rPr>
      <t>offen_037</t>
    </r>
  </si>
  <si>
    <t>Nennen und definieren Sie die drei Komponenten der Zahlungsbilanz.</t>
  </si>
  <si>
    <r>
      <rPr>
        <sz val="10"/>
        <color theme="1"/>
        <rFont val="Calibri"/>
        <family val="2"/>
        <scheme val="minor"/>
      </rPr>
      <t xml:space="preserve">1. Leistungsbilanz: Berichtet über die Geldströme zwischen Ländern, die sich aus den Importen und Exporten von Waren und Dienstleistungen ergeben. Sie umfasst alle Mittel, die für Rohstoffe, Fertigerzeugnisse, Tourismus usw. ausgegeben oder erhalten wurden. </t>
    </r>
    <r>
      <rPr>
        <b/>
        <sz val="10"/>
        <color theme="1"/>
        <rFont val="Calibri"/>
        <family val="2"/>
        <scheme val="minor"/>
      </rPr>
      <t>(2 Punkte).</t>
    </r>
    <r>
      <rPr>
        <sz val="10"/>
        <color theme="1"/>
        <rFont val="Calibri"/>
        <family val="2"/>
        <scheme val="minor"/>
      </rPr>
      <t xml:space="preserve">
2. Kapitalbilanz: Überwacht den Fluss internationaler Kapitaltransaktionen. Sie führt Aufzeichnungen über den Kauf und die Veräußerung verschiedener nicht-finanzieller Vermögenswerte wie Mineralien, Energiereserven, Land usw. </t>
    </r>
    <r>
      <rPr>
        <b/>
        <sz val="10"/>
        <color theme="1"/>
        <rFont val="Calibri"/>
        <family val="2"/>
        <scheme val="minor"/>
      </rPr>
      <t>(2 Punkte).</t>
    </r>
    <r>
      <rPr>
        <sz val="10"/>
        <color theme="1"/>
        <rFont val="Calibri"/>
        <family val="2"/>
        <scheme val="minor"/>
      </rPr>
      <t xml:space="preserve">
3. Kapitalverkehrsbilanz: Zeigt die Geldströme in Bezug auf Aktien, Immobilien und andere Investitionen. Dazu gehören auch staatliche Vermögenswerte, wie Sonderziehungsrechte und Goldreserven, sowie Vermögenswerte und Auslandsinvestitionen von Staatsangehörigen im Ausland </t>
    </r>
    <r>
      <rPr>
        <b/>
        <sz val="10"/>
        <color theme="1"/>
        <rFont val="Calibri"/>
        <family val="2"/>
        <scheme val="minor"/>
      </rPr>
      <t>(2 Punkte</t>
    </r>
    <r>
      <rPr>
        <sz val="10"/>
        <color theme="1"/>
        <rFont val="Calibri"/>
        <family val="2"/>
        <scheme val="minor"/>
      </rPr>
      <t xml:space="preserve">).
</t>
    </r>
  </si>
  <si>
    <r>
      <rPr>
        <sz val="10"/>
        <color theme="1"/>
        <rFont val="Calibri"/>
        <family val="2"/>
        <scheme val="minor"/>
      </rPr>
      <t>offen_038</t>
    </r>
  </si>
  <si>
    <r>
      <rPr>
        <sz val="10"/>
        <color theme="1"/>
        <rFont val="Calibri"/>
        <family val="2"/>
        <scheme val="minor"/>
      </rPr>
      <t>offen_039</t>
    </r>
  </si>
  <si>
    <t>Unterscheiden Sie zwischen Kreditrisiko und Liquiditätsrisiko.</t>
  </si>
  <si>
    <r>
      <rPr>
        <sz val="10"/>
        <color theme="1"/>
        <rFont val="Calibri"/>
        <family val="2"/>
        <scheme val="minor"/>
      </rPr>
      <t xml:space="preserve">Das Kreditrisiko bezieht sich auf die potenziellen finanziellen Verluste, die entstehen, wenn ein Kreditnehmer seinen finanziellen Verpflichtungen nicht nachkommt. Es gilt vor allem für Kredite und tritt ein, wenn der Kreditnehmer in Verzug gerät. </t>
    </r>
    <r>
      <rPr>
        <b/>
        <sz val="10"/>
        <color theme="1"/>
        <rFont val="Calibri"/>
        <family val="2"/>
        <scheme val="minor"/>
      </rPr>
      <t>(3 Punkte)</t>
    </r>
    <r>
      <rPr>
        <sz val="10"/>
        <color theme="1"/>
        <rFont val="Calibri"/>
        <family val="2"/>
        <scheme val="minor"/>
      </rPr>
      <t xml:space="preserve"> 
.                                                                                                                                               
Unter Liquiditätsrisiko versteht man die Einschätzung, inwieweit eine Person oder ein Unternehmen in der Lage ist, seine finanziellen Verpflichtungen zu erfüllen, ohne einen erheblichen Verlust zu erleiden oder insolvent zu werden. Eine Einzelperson oder ein Unternehmen unterliegt einem Liquiditätsrisiko, wenn sie/es nicht in der Lage ist, ihre/seine kurzfristigen finanziellen Verbindlichkeiten zurückzuzahlen. </t>
    </r>
    <r>
      <rPr>
        <b/>
        <sz val="10"/>
        <color theme="1"/>
        <rFont val="Calibri"/>
        <family val="2"/>
        <scheme val="minor"/>
      </rPr>
      <t>(3 Punkte)</t>
    </r>
  </si>
  <si>
    <r>
      <rPr>
        <sz val="10"/>
        <color theme="1"/>
        <rFont val="Calibri"/>
        <family val="2"/>
        <scheme val="minor"/>
      </rPr>
      <t>offen_040</t>
    </r>
  </si>
  <si>
    <r>
      <rPr>
        <sz val="10"/>
        <color theme="1"/>
        <rFont val="Calibri"/>
        <family val="2"/>
        <scheme val="minor"/>
      </rPr>
      <t>offen_010</t>
    </r>
  </si>
  <si>
    <r>
      <rPr>
        <sz val="10"/>
        <color theme="1"/>
        <rFont val="Calibri"/>
        <family val="2"/>
        <scheme val="minor"/>
      </rPr>
      <t>offen_075</t>
    </r>
  </si>
  <si>
    <r>
      <rPr>
        <sz val="10"/>
        <color theme="1"/>
        <rFont val="Calibri"/>
        <family val="2"/>
        <scheme val="minor"/>
      </rPr>
      <t>offen_043</t>
    </r>
  </si>
  <si>
    <r>
      <rPr>
        <sz val="10"/>
        <color theme="1"/>
        <rFont val="Calibri"/>
        <family val="2"/>
        <scheme val="minor"/>
      </rPr>
      <t>Erläutern Sie kurz drei Verrechnungspreismethoden.</t>
    </r>
  </si>
  <si>
    <r>
      <rPr>
        <sz val="10"/>
        <color theme="1"/>
        <rFont val="Calibri"/>
        <family val="2"/>
        <scheme val="minor"/>
      </rPr>
      <t xml:space="preserve">Preisvergleichsmethode
Diese Methode bietet den Steuerverwaltungen und multinationalen Unternehmen Leitlinien für die Ermittlung des Fremdvergleichspreises für kontrollierte Transaktionen. 
Wiederverkaufspreismethode
Ein Ansatz, bei dem zwei Parteien, ein verbundenes Unternehmen und eine dritte Partei, eine Transaktion abschließen. Das von dem verbundenen Unternehmen gekaufte Produkt wird an die dritte Partei weiterverkauft. 
Kostenaufschlagsmethode
Bei dieser Methode wird der Preis von Waren und Dienstleistungen bestimmt, indem zu den Kosten, die für die Herstellung einer Einheit eines Produkts erforderlich sind, ein bestimmter Prozentsatz eines festen Aufschlags addiert wird, der auf den Aufschlägen basiert, die das Unternehmen in vergleichbaren nicht kontrollierten Transaktionen erzielt.
</t>
    </r>
  </si>
  <si>
    <t>RW: Auch hier ist das eine Menge Material für nur 6 Punkte. Bitte fassen Sie die Antwort entweder zusammen oder teilen Sie sie in mehrere Fragen auf.</t>
  </si>
  <si>
    <r>
      <rPr>
        <sz val="11"/>
        <color theme="1"/>
        <rFont val="Calibri"/>
        <family val="2"/>
        <scheme val="minor"/>
      </rPr>
      <t>Überarbeitet; Antwort reduziert</t>
    </r>
  </si>
  <si>
    <r>
      <rPr>
        <sz val="10"/>
        <color theme="1"/>
        <rFont val="Calibri"/>
        <family val="2"/>
        <scheme val="minor"/>
      </rPr>
      <t>offen_102</t>
    </r>
  </si>
  <si>
    <r>
      <rPr>
        <sz val="10"/>
        <color theme="1"/>
        <rFont val="Calibri"/>
        <family val="2"/>
        <scheme val="minor"/>
      </rPr>
      <t>offen_026</t>
    </r>
  </si>
  <si>
    <r>
      <rPr>
        <sz val="10"/>
        <color theme="1"/>
        <rFont val="Calibri"/>
        <family val="2"/>
        <scheme val="minor"/>
      </rPr>
      <t>offen_046</t>
    </r>
  </si>
  <si>
    <r>
      <rPr>
        <sz val="10"/>
        <color theme="1"/>
        <rFont val="Calibri"/>
        <family val="2"/>
        <scheme val="minor"/>
      </rPr>
      <t xml:space="preserve">Erklären Sie Greenfield-Investitionen anhand eines Beispiels. </t>
    </r>
  </si>
  <si>
    <r>
      <rPr>
        <sz val="10"/>
        <color theme="1"/>
        <rFont val="Calibri"/>
        <family val="2"/>
        <scheme val="minor"/>
      </rPr>
      <t xml:space="preserve">Eine Greenfield-Investition ist eine Form der ausländischen Direktinvestition, bei der eine Muttergesellschaft Tochtergesellschaften in einem anderen Land gründet und ihre Geschäfte von Grund auf neu aufbaut. Dazu gehört häufig der Neubau von Büros, Anlagen und Fabriken.
Beispiel für eine Greenfield-Investition
Mexiko gilt seit langem als attraktiver Standort für Greenfield-Investitionen aufgrund der niedrigen Lohn- und Produktionskosten. Im Jahr 2015 kündigte die Toyota Motor Corporation die Eröffnung einer neuen Produktionsstätte an, die im Rahmen einer Greenfield-Investition in Mexiko mit einem Gesamtvolumen von 1 Milliarde Dollar errichtet wurde. Das Werk wurde 2019 eröffnet und produziert jährlich 200.000 Einheiten und schafft etwa 3.000 neue Arbeitsplätze (Toyota Report on Investment in Competitive Plants, 2015).
</t>
    </r>
  </si>
  <si>
    <t>RW: Bitte vereinfachen Sie die Antwort</t>
  </si>
  <si>
    <r>
      <rPr>
        <sz val="10"/>
        <color theme="1"/>
        <rFont val="Calibri"/>
        <family val="2"/>
        <scheme val="minor"/>
      </rPr>
      <t>offen_027</t>
    </r>
  </si>
  <si>
    <t>Definieren Sie Gewinnrücklagen und erklären Sie ihre Bedeutung für ein multinationales Unternehmen.</t>
  </si>
  <si>
    <r>
      <rPr>
        <sz val="10"/>
        <color theme="1"/>
        <rFont val="Calibri"/>
        <family val="2"/>
        <scheme val="minor"/>
      </rPr>
      <t xml:space="preserve">Gewinnrücklagen sind der Teil des Gewinns eines Unternehmens, der nicht als Dividende an die Anteilseigner:innen ausgezahlt wird, sondern zur Reinvestition in das Unternehmen zurückbehalten wird </t>
    </r>
    <r>
      <rPr>
        <b/>
        <sz val="10"/>
        <color theme="1"/>
        <rFont val="Calibri"/>
        <family val="2"/>
        <scheme val="minor"/>
      </rPr>
      <t>(2 Punkte)</t>
    </r>
    <r>
      <rPr>
        <sz val="10"/>
        <color theme="1"/>
        <rFont val="Calibri"/>
        <family val="2"/>
        <scheme val="minor"/>
      </rPr>
      <t>. Die Gewinnrücklagen sinken bei Dividendenzahlungen oder Verlusten und steigen, wenn ein Unternehmen neue Gewinne erzielt</t>
    </r>
    <r>
      <rPr>
        <b/>
        <sz val="10"/>
        <color theme="1"/>
        <rFont val="Calibri"/>
        <family val="2"/>
        <scheme val="minor"/>
      </rPr>
      <t xml:space="preserve"> (2 Punkte)</t>
    </r>
    <r>
      <rPr>
        <sz val="10"/>
        <color theme="1"/>
        <rFont val="Calibri"/>
        <family val="2"/>
        <scheme val="minor"/>
      </rPr>
      <t xml:space="preserve">. Multinationale Unternehmen verwenden Gewinnrücklagen, um in neue Projekte, Fabriken, Gebäude, Anlagen, Joint Ventures und Partnerschaften zu investieren </t>
    </r>
    <r>
      <rPr>
        <b/>
        <sz val="10"/>
        <color theme="1"/>
        <rFont val="Calibri"/>
        <family val="2"/>
        <scheme val="minor"/>
      </rPr>
      <t>(2 Punkte)</t>
    </r>
    <r>
      <rPr>
        <sz val="10"/>
        <color theme="1"/>
        <rFont val="Calibri"/>
        <family val="2"/>
        <scheme val="minor"/>
      </rPr>
      <t>.</t>
    </r>
  </si>
  <si>
    <r>
      <rPr>
        <sz val="10"/>
        <color theme="1"/>
        <rFont val="Calibri"/>
        <family val="2"/>
        <scheme val="minor"/>
      </rPr>
      <t>offen_028</t>
    </r>
  </si>
  <si>
    <t>Nennen und beschreiben Sie die beiden Arten von Kapitalkosten für MNCs.</t>
  </si>
  <si>
    <r>
      <rPr>
        <sz val="10"/>
        <color theme="1"/>
        <rFont val="Calibri"/>
        <family val="2"/>
        <scheme val="minor"/>
      </rPr>
      <t xml:space="preserve">1. Fremdkapitalkosten
Für multinationale Unternehmen bestehen die Fremdkapitalkosten aus zwei Variablen: dem risikolosen Zinssatz in der geliehenen Währung und der Prämie für das von den Gläubigern übernommene zusätzliche Risiko, die beide von Land zu Land unterschiedlich sind </t>
    </r>
    <r>
      <rPr>
        <b/>
        <sz val="10"/>
        <color theme="1"/>
        <rFont val="Calibri"/>
        <family val="2"/>
        <scheme val="minor"/>
      </rPr>
      <t>(3 Punkte)</t>
    </r>
    <r>
      <rPr>
        <sz val="10"/>
        <color theme="1"/>
        <rFont val="Calibri"/>
        <family val="2"/>
        <scheme val="minor"/>
      </rPr>
      <t xml:space="preserve">.                                                            2. Eigenkapitalkosten 
Die Eigenkapitalkosten spiegeln die Opportunitätskosten einer Investition in das Eigenkapital eines Unternehmens wider, d. h. das, was Anteilseigner:innen mit einer Investition hätten verdienen können. In Märkten mit ausgezeichneten Investitionsmöglichkeiten werden die Investor:innen wahrscheinlich mit höheren Zinssätzen konfrontiert sein, was zu höheren Eigenkapitalkosten führt. </t>
    </r>
    <r>
      <rPr>
        <b/>
        <sz val="10"/>
        <color theme="1"/>
        <rFont val="Calibri"/>
        <family val="2"/>
        <scheme val="minor"/>
      </rPr>
      <t>(3 Punkte)</t>
    </r>
  </si>
  <si>
    <r>
      <rPr>
        <sz val="10"/>
        <color theme="1"/>
        <rFont val="Calibri"/>
        <family val="2"/>
        <scheme val="minor"/>
      </rPr>
      <t>offen_041</t>
    </r>
  </si>
  <si>
    <r>
      <rPr>
        <sz val="10"/>
        <color theme="1"/>
        <rFont val="Calibri"/>
        <family val="2"/>
        <scheme val="minor"/>
      </rPr>
      <t>offen_050</t>
    </r>
  </si>
  <si>
    <r>
      <rPr>
        <sz val="10"/>
        <color theme="1"/>
        <rFont val="Calibri"/>
        <family val="2"/>
        <scheme val="minor"/>
      </rPr>
      <t xml:space="preserve">Erklären Sie das Solvenzrisiko. Nennen Sie ein Beispiel. </t>
    </r>
  </si>
  <si>
    <r>
      <rPr>
        <sz val="10"/>
        <color theme="1"/>
        <rFont val="Calibri"/>
        <family val="2"/>
        <scheme val="minor"/>
      </rPr>
      <t xml:space="preserve">Das Risiko staatlicher Kreditnehmer bezieht sich auf das Risiko, dass die Zentralbank oder das Finanzministerium eines Landes nicht in der Lage ist, seine Staatsschulden zu bedienen. Das Risiko staatlicher Kreditnehmer ist im Allgemeinen gering, kann aber dennoch dazu führen, dass Anleger:innen Verluste bei Anleihen verzeichnen, weil die Emittenten vor einer Staatsschuldenkrise in wirtschaftliche Schwierigkeiten geraten sind. Die Beziehung zwischen der Finanzstabilität und dem Risiko staatlicher Kreditnehmer ist ein zentrales Thema für politische Entscheidungsträger (Dull et al., 2017). Eine starke Zentralbank kann dazu beitragen, das Risiko staatlicher Kreditnehmer eines Landes zu senken. Das Risiko staatlicher Kreditnehmer kann auch zu einer finanziellen Ansteckung führen, d. h. wenn ein Land in eine Staatskrise gerät, kann dies negative Auswirkungen auf andere Länder haben. Ebenso kann es sich negativ auf den Devisenhandel auswirken, wenn ein/e Trader:in Investitionen in dem Land hat, das gerade eine Staatskrise durchlebt. 
Beispiel
Im Jahr 2008 sahen sich mehrere europäische Länder mit einer Staatsschuldenkrise konfrontiert, die durch hohe Staatsschulden, den Zusammenbruch des Finanzsystems und schnell steigende Renditespanne bei Staatsanleihen verursacht wurde. Die Krise begann mit dem Zusammenbruch des isländischen Bankensystems und griff dann auf andere Länder wie Spanien, Italien, Portugal, Griechenland und Irland über. Dies führte dazu, dass viele Anleger das Vertrauen in europäische Unternehmen und Volkswirtschaften verloren. Den betroffenen Ländern wurden schließlich finanzielle Hilfspakete angeboten, um die Krise einzudämmen (Schmidt, 2015).
</t>
    </r>
  </si>
  <si>
    <r>
      <rPr>
        <sz val="10"/>
        <color theme="1"/>
        <rFont val="Calibri"/>
        <family val="2"/>
        <scheme val="minor"/>
      </rPr>
      <t>offen_045</t>
    </r>
  </si>
  <si>
    <r>
      <rPr>
        <sz val="10"/>
        <color theme="1"/>
        <rFont val="Calibri"/>
        <family val="2"/>
        <scheme val="minor"/>
      </rPr>
      <t>offen_105</t>
    </r>
  </si>
  <si>
    <r>
      <rPr>
        <sz val="10"/>
        <color theme="1"/>
        <rFont val="Calibri"/>
        <family val="2"/>
        <scheme val="minor"/>
      </rPr>
      <t>offen_029</t>
    </r>
  </si>
  <si>
    <r>
      <rPr>
        <sz val="10"/>
        <color theme="1"/>
        <rFont val="Calibri"/>
        <family val="2"/>
        <scheme val="minor"/>
      </rPr>
      <t>offen_030</t>
    </r>
  </si>
  <si>
    <r>
      <rPr>
        <sz val="10"/>
        <color theme="1"/>
        <rFont val="Calibri"/>
        <family val="2"/>
        <scheme val="minor"/>
      </rPr>
      <t>offen_079</t>
    </r>
  </si>
  <si>
    <r>
      <rPr>
        <sz val="10"/>
        <color theme="1"/>
        <rFont val="Calibri"/>
        <family val="2"/>
        <scheme val="minor"/>
      </rPr>
      <t>offen_106</t>
    </r>
  </si>
  <si>
    <t xml:space="preserve">Adam hat derzeit ein diversifiziertes Portfolio von Anlagen im Wert von 160.000 $ mit einem Gesamt-Betafaktor β von 1,5. Er erwägt, weitere 140.000 $ in Eve zu investieren, ein Unternehmen mit einem aktuellen Betafaktor von 2,0. Der risikolose Zinssatz liegt derzeit bei 2 % und die Marktrendite bei 10 %.
Berechnen Sie den Risiko-Betafaktor und wenden Sie dann das CAPM an, um die Rendite des neuen Portfolios einschließlich Eve zu schätzen. Zeigen Sie alle Schritte in Ihren Berechnungen.
</t>
  </si>
  <si>
    <r>
      <rPr>
        <sz val="10"/>
        <color theme="1"/>
        <rFont val="Calibri"/>
        <family val="2"/>
        <scheme val="minor"/>
      </rPr>
      <t xml:space="preserve">Adam wird eine Gesamtinvestition von 300.000 $ haben, wovon 53 % aus seinem bestehenden Portfolio </t>
    </r>
    <r>
      <rPr>
        <b/>
        <sz val="10"/>
        <color theme="1"/>
        <rFont val="Calibri"/>
        <family val="2"/>
        <scheme val="minor"/>
      </rPr>
      <t>(3 Punkte)</t>
    </r>
    <r>
      <rPr>
        <sz val="10"/>
        <color theme="1"/>
        <rFont val="Calibri"/>
        <family val="2"/>
        <scheme val="minor"/>
      </rPr>
      <t xml:space="preserve"> und 47 % aus der neuen Investition in Eve </t>
    </r>
    <r>
      <rPr>
        <b/>
        <sz val="10"/>
        <color theme="1"/>
        <rFont val="Calibri"/>
        <family val="2"/>
        <scheme val="minor"/>
      </rPr>
      <t>(3 Punkte)</t>
    </r>
    <r>
      <rPr>
        <sz val="10"/>
        <color theme="1"/>
        <rFont val="Calibri"/>
        <family val="2"/>
        <scheme val="minor"/>
      </rPr>
      <t xml:space="preserve"> stammen.
Risiko-Betafaktor des neuen Portfolios = (0,53 × 1,5) + (0,47 × 2,0) </t>
    </r>
    <r>
      <rPr>
        <b/>
        <sz val="10"/>
        <color theme="1"/>
        <rFont val="Calibri"/>
        <family val="2"/>
        <scheme val="minor"/>
      </rPr>
      <t>(3 Punkte)</t>
    </r>
    <r>
      <rPr>
        <sz val="10"/>
        <color theme="1"/>
        <rFont val="Calibri"/>
        <family val="2"/>
        <scheme val="minor"/>
      </rPr>
      <t xml:space="preserve"> = 1,74 </t>
    </r>
    <r>
      <rPr>
        <b/>
        <sz val="10"/>
        <color theme="1"/>
        <rFont val="Calibri"/>
        <family val="2"/>
        <scheme val="minor"/>
      </rPr>
      <t>(3 Punkte)</t>
    </r>
    <r>
      <rPr>
        <sz val="10"/>
        <color theme="1"/>
        <rFont val="Calibri"/>
        <family val="2"/>
        <scheme val="minor"/>
      </rPr>
      <t xml:space="preserve">
Die geschätzte Rendite kann dann durch Verwendung dieses neuen Betafaktors im CAPM berechnet werden.
Rendite = Rf + (Rm – Rf)(betaβ) </t>
    </r>
    <r>
      <rPr>
        <b/>
        <sz val="10"/>
        <color theme="1"/>
        <rFont val="Calibri"/>
        <family val="2"/>
        <scheme val="minor"/>
      </rPr>
      <t>(3 Punkte)</t>
    </r>
    <r>
      <rPr>
        <sz val="10"/>
        <color theme="1"/>
        <rFont val="Calibri"/>
        <family val="2"/>
        <scheme val="minor"/>
      </rPr>
      <t xml:space="preserve"> = 2 % + [10 % – 2 %]1,74 = 15,92 % </t>
    </r>
    <r>
      <rPr>
        <b/>
        <sz val="10"/>
        <color theme="1"/>
        <rFont val="Calibri"/>
        <family val="2"/>
        <scheme val="minor"/>
      </rPr>
      <t>(3 Punkte)</t>
    </r>
    <r>
      <rPr>
        <sz val="10"/>
        <color theme="1"/>
        <rFont val="Calibri"/>
        <family val="2"/>
        <scheme val="minor"/>
      </rPr>
      <t xml:space="preserve">
</t>
    </r>
  </si>
  <si>
    <r>
      <rPr>
        <sz val="10"/>
        <color theme="1"/>
        <rFont val="Calibri"/>
        <family val="2"/>
        <scheme val="minor"/>
      </rPr>
      <t>offen_107</t>
    </r>
  </si>
  <si>
    <r>
      <rPr>
        <sz val="10"/>
        <color theme="1"/>
        <rFont val="Calibri"/>
        <family val="2"/>
        <scheme val="minor"/>
      </rPr>
      <t>offen_058</t>
    </r>
  </si>
  <si>
    <t>Erklären Sie, wie sich gesperrte Gelder auf die Geschäftstätigkeit eines multinationalen Unternehmens auswirken.</t>
  </si>
  <si>
    <r>
      <rPr>
        <sz val="10"/>
        <color theme="1"/>
        <rFont val="Calibri"/>
        <family val="2"/>
        <scheme val="minor"/>
      </rPr>
      <t xml:space="preserve">Gesperrte Gelder wirken sich direkt auf die Cashflows der multinationalen Unternehmen aus, indem sie die Zahlungen von der Tochtergesellschaft an die Muttergesellschaft einschränken und die Rückführung von Gewinnen blockieren </t>
    </r>
    <r>
      <rPr>
        <b/>
        <sz val="10"/>
        <color theme="1"/>
        <rFont val="Calibri"/>
        <family val="2"/>
        <scheme val="minor"/>
      </rPr>
      <t>(3 Punkte)</t>
    </r>
    <r>
      <rPr>
        <sz val="10"/>
        <color theme="1"/>
        <rFont val="Calibri"/>
        <family val="2"/>
        <scheme val="minor"/>
      </rPr>
      <t xml:space="preserve">. Die Gelder werden in der Regel für einen bestimmten Zeitraum oder bis zu einem bestimmten Datum gesperrt. Wenn eine Sperre über einen längeren Zeitraum andauert, kann es sein, dass das multinationale Unternehmen nicht in der Lage ist, den Anteilseigner:innen Dividenden zu zahlen, weil die Rückführung der Gewinne seiner ausländischen Tochtergesellschaft gesperrt ist. </t>
    </r>
    <r>
      <rPr>
        <b/>
        <sz val="10"/>
        <color theme="1"/>
        <rFont val="Calibri"/>
        <family val="2"/>
        <scheme val="minor"/>
      </rPr>
      <t>(3 Punkte)</t>
    </r>
  </si>
  <si>
    <r>
      <rPr>
        <sz val="10"/>
        <color theme="1"/>
        <rFont val="Calibri"/>
        <family val="2"/>
        <scheme val="minor"/>
      </rPr>
      <t>offen_108</t>
    </r>
  </si>
  <si>
    <t xml:space="preserve">Zamalo Plc produziert und vertreibt Spielzeugautos für Kinder. Die durchschnittliche Bruttomarge des Unternehmens beträgt 50 %. Der Verkaufspreis für sein neuestes Audi-Modell beträgt 500 £. Das Unternehmen führt die Zollgebühr von 50 £ unter den entsprechenden Anpassungen auf.
a) Berechnen Sie den Verrechnungspreis unter Anwendung der Fremdvergleichsmethode.                   
b) Gehen Sie davon aus, dass die Selbstkosten (Stückkosten oder Kostenbasis) für das Audi-Modell 300 £ betragen und der Aufschlag, der Dritten in Rechnung gestellt wird, 30 % beträgt. Berechnen Sie den Verrechnungspreis nach der Kostenaufschlagsmethode.    
c) Berechnen Sie unter Berücksichtigung der folgenden Informationen die Nettokostenmarge:
 000 £ (alle Angaben in Tausend Pfund)
Umsatz: 700
Umsatzkosten: 400
Bruttogewinn: 300
Vertrieb und sonstige betriebliche Aufwendungen: 100
Ergebnis vor Zinsen und Steuern (EBIT): 200
Zeigen Sie alle Schritte in Ihren Berechnungen.
</t>
  </si>
  <si>
    <r>
      <rPr>
        <sz val="10"/>
        <color theme="1"/>
        <rFont val="Calibri"/>
        <family val="2"/>
        <scheme val="minor"/>
      </rPr>
      <t xml:space="preserve">a) Fremdvergleichspreis = Wiederverkaufspreis – Bruttogewinn – damit verbundene Anpassungen </t>
    </r>
    <r>
      <rPr>
        <b/>
        <sz val="10"/>
        <color theme="1"/>
        <rFont val="Calibri"/>
        <family val="2"/>
        <scheme val="minor"/>
      </rPr>
      <t>(3 Punkte)</t>
    </r>
    <r>
      <rPr>
        <sz val="10"/>
        <color theme="1"/>
        <rFont val="Calibri"/>
        <family val="2"/>
        <scheme val="minor"/>
      </rPr>
      <t xml:space="preserve">
= 500-250-50 = 200 Pfund </t>
    </r>
    <r>
      <rPr>
        <b/>
        <sz val="10"/>
        <color theme="1"/>
        <rFont val="Calibri"/>
        <family val="2"/>
        <scheme val="minor"/>
      </rPr>
      <t>(3 Punkte)</t>
    </r>
    <r>
      <rPr>
        <sz val="10"/>
        <color theme="1"/>
        <rFont val="Calibri"/>
        <family val="2"/>
        <scheme val="minor"/>
      </rPr>
      <t xml:space="preserve">
wobei Bruttogewinn = Bruttomarge × Wiederverkaufspreis = 50 % × 500 </t>
    </r>
    <r>
      <rPr>
        <b/>
        <sz val="10"/>
        <color theme="1"/>
        <rFont val="Calibri"/>
        <family val="2"/>
        <scheme val="minor"/>
      </rPr>
      <t>(1 Punkt)</t>
    </r>
    <r>
      <rPr>
        <sz val="10"/>
        <color theme="1"/>
        <rFont val="Calibri"/>
        <family val="2"/>
        <scheme val="minor"/>
      </rPr>
      <t xml:space="preserve">
b) Verrechnungspreis = Selbstkosten + Aufschlag </t>
    </r>
    <r>
      <rPr>
        <b/>
        <sz val="10"/>
        <color theme="1"/>
        <rFont val="Calibri"/>
        <family val="2"/>
        <scheme val="minor"/>
      </rPr>
      <t>(3 Punkte)</t>
    </r>
    <r>
      <rPr>
        <sz val="10"/>
        <color theme="1"/>
        <rFont val="Calibri"/>
        <family val="2"/>
        <scheme val="minor"/>
      </rPr>
      <t xml:space="preserve">
= 300+90 = 390 £ </t>
    </r>
    <r>
      <rPr>
        <b/>
        <sz val="10"/>
        <color theme="1"/>
        <rFont val="Calibri"/>
        <family val="2"/>
        <scheme val="minor"/>
      </rPr>
      <t>(3 Punkte)</t>
    </r>
    <r>
      <rPr>
        <sz val="10"/>
        <color theme="1"/>
        <rFont val="Calibri"/>
        <family val="2"/>
        <scheme val="minor"/>
      </rPr>
      <t xml:space="preserve">
wobei Aufschlag = prozentualer Aufschlag × Kostenbasis = 30 % × 300 </t>
    </r>
    <r>
      <rPr>
        <b/>
        <sz val="10"/>
        <color theme="1"/>
        <rFont val="Calibri"/>
        <family val="2"/>
        <scheme val="minor"/>
      </rPr>
      <t>(1 Punkt)</t>
    </r>
    <r>
      <rPr>
        <sz val="10"/>
        <color theme="1"/>
        <rFont val="Calibri"/>
        <family val="2"/>
        <scheme val="minor"/>
      </rPr>
      <t xml:space="preserve">
c) Die Nettokostenmarge beträgt also
Nettokostenmarge = EBIT/(Gesamtkosten) = 200/500 = 0,40 </t>
    </r>
    <r>
      <rPr>
        <b/>
        <sz val="10"/>
        <color theme="1"/>
        <rFont val="Calibri"/>
        <family val="2"/>
        <scheme val="minor"/>
      </rPr>
      <t xml:space="preserve">(3 Punkte)                                    </t>
    </r>
    <r>
      <rPr>
        <sz val="10"/>
        <color theme="1"/>
        <rFont val="Calibri"/>
        <family val="2"/>
        <scheme val="minor"/>
      </rPr>
      <t xml:space="preserve">
wobei Gesamtkosten = COGS + sonstiger Aufwand = 400+100 = 500 </t>
    </r>
    <r>
      <rPr>
        <b/>
        <sz val="10"/>
        <color theme="1"/>
        <rFont val="Calibri"/>
        <family val="2"/>
        <scheme val="minor"/>
      </rPr>
      <t>(1 Punkt)</t>
    </r>
    <r>
      <rPr>
        <sz val="10"/>
        <color theme="1"/>
        <rFont val="Calibri"/>
        <family val="2"/>
        <scheme val="minor"/>
      </rPr>
      <t xml:space="preserve">
</t>
    </r>
  </si>
  <si>
    <r>
      <rPr>
        <sz val="10"/>
        <color theme="1"/>
        <rFont val="Calibri"/>
        <family val="2"/>
        <scheme val="minor"/>
      </rPr>
      <t>Marques, M., &amp; Pinho, C. (2016). Is transfer pricing strictness deterring profit shifting within multinationals? Empirical evidence from Europe. Accounting and Business Research, 46(7), 703-730.</t>
    </r>
  </si>
  <si>
    <r>
      <rPr>
        <sz val="10"/>
        <color theme="1"/>
        <rFont val="Calibri"/>
        <family val="2"/>
        <scheme val="minor"/>
      </rPr>
      <t>offen_060</t>
    </r>
  </si>
  <si>
    <t>Diskutieren Sie, wie multinationale Unternehmen durch die Digitalisierung Steuern vermeiden und wie die Einhaltung von Steuervorschriften verbessert werden könnte.</t>
  </si>
  <si>
    <r>
      <rPr>
        <sz val="10"/>
        <color theme="1"/>
        <rFont val="Calibri"/>
        <family val="2"/>
        <scheme val="minor"/>
      </rPr>
      <t xml:space="preserve">Gegenwärtig zahlen multinationale Unternehmen die Körperschaftssteuer in der Regel dort, wo die Produktion stattfindet, und nicht dort, wo die Käufer:innen ansässig sind. </t>
    </r>
    <r>
      <rPr>
        <b/>
        <sz val="10"/>
        <color theme="1"/>
        <rFont val="Calibri"/>
        <family val="2"/>
        <scheme val="minor"/>
      </rPr>
      <t>(2 Punkte)</t>
    </r>
    <r>
      <rPr>
        <sz val="10"/>
        <color theme="1"/>
        <rFont val="Calibri"/>
        <family val="2"/>
        <scheme val="minor"/>
      </rPr>
      <t xml:space="preserve"> Das bedeutet, dass einige Unternehmen, die keine physische Präsenz im Ausland haben und stattdessen digital arbeiten, in dem Land, in dem sie Einkünfte von Nutzer:innen beziehen, nicht der Körperschaftssteuer unterliegen. </t>
    </r>
    <r>
      <rPr>
        <b/>
        <sz val="10"/>
        <color theme="1"/>
        <rFont val="Calibri"/>
        <family val="2"/>
        <scheme val="minor"/>
      </rPr>
      <t xml:space="preserve">(2 Punkte) </t>
    </r>
    <r>
      <rPr>
        <sz val="10"/>
        <color theme="1"/>
        <rFont val="Calibri"/>
        <family val="2"/>
        <scheme val="minor"/>
      </rPr>
      <t xml:space="preserve">Die Einhaltung der Steuervorschriften könnte also durch die weltweite Einführung eines internationalen Steuersystems verbessert werden, das für die meisten oder alle Länder der Welt gelten würde. </t>
    </r>
    <r>
      <rPr>
        <b/>
        <sz val="10"/>
        <color theme="1"/>
        <rFont val="Calibri"/>
        <family val="2"/>
        <scheme val="minor"/>
      </rPr>
      <t>(2 Punkte)</t>
    </r>
  </si>
  <si>
    <r>
      <rPr>
        <sz val="10"/>
        <color theme="1"/>
        <rFont val="Calibri"/>
        <family val="2"/>
        <scheme val="minor"/>
      </rPr>
      <t>offen_042</t>
    </r>
  </si>
  <si>
    <t xml:space="preserve">Unterscheiden Sie zwischen der transaktionsbezogenen Nettomargenmethode und der Gewinnaufteilungsmethode. </t>
  </si>
  <si>
    <r>
      <rPr>
        <sz val="10"/>
        <color theme="1"/>
        <rFont val="Calibri"/>
        <family val="2"/>
        <scheme val="minor"/>
      </rPr>
      <t xml:space="preserve">Transaktionsbezogenen Nettomargenmethode: eine Verrechnungspreismethode, bei der die Gewinnmarge (netto) eines Steuerzahlers mit den Gewinnmargen (netto) aus ähnlichen Transaktionen mit Fremdvergleichsparteien verglichen wird </t>
    </r>
    <r>
      <rPr>
        <b/>
        <sz val="10"/>
        <color theme="1"/>
        <rFont val="Calibri"/>
        <family val="2"/>
        <scheme val="minor"/>
      </rPr>
      <t>(3 Punkte)</t>
    </r>
    <r>
      <rPr>
        <sz val="10"/>
        <color theme="1"/>
        <rFont val="Calibri"/>
        <family val="2"/>
        <scheme val="minor"/>
      </rPr>
      <t xml:space="preserve">. 
Gewinnaufteilungsmethode: ermöglicht eine Aufteilung von Gewinn und Verlust, die eine Person in einer kontrollierten Transaktion erzielt hat, und die mit der Aufteilung von Gewinn und Verlust verglichen wird, die bei einer vergleichbaren unkontrollierten Transaktion erzielt wurde </t>
    </r>
    <r>
      <rPr>
        <b/>
        <sz val="10"/>
        <color theme="1"/>
        <rFont val="Calibri"/>
        <family val="2"/>
        <scheme val="minor"/>
      </rPr>
      <t>(3 Punkte)</t>
    </r>
    <r>
      <rPr>
        <sz val="10"/>
        <color theme="1"/>
        <rFont val="Calibri"/>
        <family val="2"/>
        <scheme val="minor"/>
      </rPr>
      <t>.</t>
    </r>
  </si>
  <si>
    <r>
      <rPr>
        <sz val="10"/>
        <color theme="1"/>
        <rFont val="Calibri"/>
        <family val="2"/>
        <scheme val="minor"/>
      </rPr>
      <t>offen_044</t>
    </r>
  </si>
  <si>
    <r>
      <rPr>
        <sz val="10"/>
        <color theme="1"/>
        <rFont val="Calibri"/>
        <family val="2"/>
        <scheme val="minor"/>
      </rPr>
      <t>Definieren Sie Cash-Pooling und nennen Sie seine vier Vorteile.</t>
    </r>
  </si>
  <si>
    <r>
      <rPr>
        <sz val="10"/>
        <color theme="1"/>
        <rFont val="Calibri"/>
        <family val="2"/>
        <scheme val="minor"/>
      </rPr>
      <t>offen_064</t>
    </r>
  </si>
  <si>
    <t>Nennen Sie drei (3) Unterschiede zwischen Investitions- und Finanzierungsentscheidungen.</t>
  </si>
  <si>
    <r>
      <rPr>
        <sz val="10"/>
        <color theme="1"/>
        <rFont val="Calibri"/>
        <family val="2"/>
        <scheme val="minor"/>
      </rPr>
      <t xml:space="preserve">Investitionsentscheidungen sind entweder langfristiger oder kurzfristiger Natur </t>
    </r>
    <r>
      <rPr>
        <b/>
        <sz val="10"/>
        <color theme="1"/>
        <rFont val="Calibri"/>
        <family val="2"/>
        <scheme val="minor"/>
      </rPr>
      <t>(2 Punkte)</t>
    </r>
    <r>
      <rPr>
        <sz val="10"/>
        <color theme="1"/>
        <rFont val="Calibri"/>
        <family val="2"/>
        <scheme val="minor"/>
      </rPr>
      <t xml:space="preserve">. Zu den langfristigen Investitionsentscheidungen gehört auch die Kapitalplanung, bei der es darum geht, unter sorgfältiger Berücksichtigung der knappen Ressourcen des Unternehmens </t>
    </r>
    <r>
      <rPr>
        <b/>
        <sz val="10"/>
        <color theme="1"/>
        <rFont val="Calibri"/>
        <family val="2"/>
        <scheme val="minor"/>
      </rPr>
      <t>(2</t>
    </r>
    <r>
      <rPr>
        <sz val="10"/>
        <color theme="1"/>
        <rFont val="Calibri"/>
        <family val="2"/>
        <scheme val="minor"/>
      </rPr>
      <t xml:space="preserve"> </t>
    </r>
    <r>
      <rPr>
        <b/>
        <sz val="10"/>
        <color theme="1"/>
        <rFont val="Calibri"/>
        <family val="2"/>
        <scheme val="minor"/>
      </rPr>
      <t xml:space="preserve"> Punkte)</t>
    </r>
    <r>
      <rPr>
        <sz val="10"/>
        <color theme="1"/>
        <rFont val="Calibri"/>
        <family val="2"/>
        <scheme val="minor"/>
      </rPr>
      <t xml:space="preserve"> zu ermitteln, wo die Mittel langfristig eingesetzt werden sollen </t>
    </r>
    <r>
      <rPr>
        <b/>
        <sz val="10"/>
        <color theme="1"/>
        <rFont val="Calibri"/>
        <family val="2"/>
        <scheme val="minor"/>
      </rPr>
      <t>(3 Punkte)</t>
    </r>
    <r>
      <rPr>
        <sz val="10"/>
        <color theme="1"/>
        <rFont val="Calibri"/>
        <family val="2"/>
        <scheme val="minor"/>
      </rPr>
      <t xml:space="preserve">. Diese Entscheidungen erfordern eine weit in die Zukunft reichende Planung, und die Entscheidungen werden auf der Grundlage von Bewertungen von Investitionsvorschlägen und Mittelzuweisungen getroffen </t>
    </r>
    <r>
      <rPr>
        <b/>
        <sz val="10"/>
        <color theme="1"/>
        <rFont val="Calibri"/>
        <family val="2"/>
        <scheme val="minor"/>
      </rPr>
      <t>(3 Punkte)</t>
    </r>
    <r>
      <rPr>
        <sz val="10"/>
        <color theme="1"/>
        <rFont val="Calibri"/>
        <family val="2"/>
        <scheme val="minor"/>
      </rPr>
      <t xml:space="preserve">. Kurzfristige Investitionsentscheidungen beinhalten in der Regel das Working Capital Management </t>
    </r>
    <r>
      <rPr>
        <b/>
        <sz val="10"/>
        <color theme="1"/>
        <rFont val="Calibri"/>
        <family val="2"/>
        <scheme val="minor"/>
      </rPr>
      <t>(2 Punkte).</t>
    </r>
    <r>
      <rPr>
        <sz val="10"/>
        <color theme="1"/>
        <rFont val="Calibri"/>
        <family val="2"/>
        <scheme val="minor"/>
      </rPr>
      <t xml:space="preserve">                                               
Finanzierungsentscheidungen betreffen die Finanzierung und die Kapitalstruktur eines Unternehmens </t>
    </r>
    <r>
      <rPr>
        <b/>
        <sz val="10"/>
        <color theme="1"/>
        <rFont val="Calibri"/>
        <family val="2"/>
        <scheme val="minor"/>
      </rPr>
      <t>(3 Punkte)</t>
    </r>
    <r>
      <rPr>
        <sz val="10"/>
        <color theme="1"/>
        <rFont val="Calibri"/>
        <family val="2"/>
        <scheme val="minor"/>
      </rPr>
      <t xml:space="preserve">. Dies bedeutet, dass Sie den Mix aus Eigen- und Fremdkapital zur Finanzierung der Geschäftstätigkeit des Unternehmens unter Abwägung der potenziellen Risiken und Erträge festlegen </t>
    </r>
    <r>
      <rPr>
        <b/>
        <sz val="10"/>
        <color theme="1"/>
        <rFont val="Calibri"/>
        <family val="2"/>
        <scheme val="minor"/>
      </rPr>
      <t>(3 Punkte).</t>
    </r>
    <r>
      <rPr>
        <sz val="10"/>
        <color theme="1"/>
        <rFont val="Calibri"/>
        <family val="2"/>
        <scheme val="minor"/>
      </rPr>
      <t xml:space="preserve">  </t>
    </r>
  </si>
  <si>
    <r>
      <rPr>
        <sz val="10"/>
        <color theme="1"/>
        <rFont val="Calibri"/>
        <family val="2"/>
        <scheme val="minor"/>
      </rPr>
      <t>offen_065</t>
    </r>
  </si>
  <si>
    <r>
      <rPr>
        <sz val="10"/>
        <color theme="1"/>
        <rFont val="Calibri"/>
        <family val="2"/>
        <scheme val="minor"/>
      </rPr>
      <t>Erklären Sie die Rolle der Wechselkurse im internationalen Finanzwmanagement</t>
    </r>
  </si>
  <si>
    <r>
      <rPr>
        <sz val="10"/>
        <color theme="1"/>
        <rFont val="Calibri"/>
        <family val="2"/>
        <scheme val="minor"/>
      </rPr>
      <t>Wechselkurse spielen eine entscheidende Rolle im internationalen Finanzmanagement. Einfach ausgedrückt, stellen sie den Preis einer Währung im Vergleich zu einer anderen dar. Die Wechselkurse unterliegen ständigen Schwankungen, die sich aus dem Angebot und der Nachfrage im internationalen Handel ergeben. Um den Grad der Fluktuation zu minimieren, muss Stabilität geschaffen werden, damit eine Währung ihren Wert über einen längeren Zeitraum halten kann. Ein hoher Wechselkurs zeigt, dass eine Währung auf den Devisenmärkten besonders gefragt ist. Der Handel zwischen Ländern beinhaltet oft den Austausch von Währungen.</t>
    </r>
  </si>
  <si>
    <r>
      <rPr>
        <sz val="10"/>
        <color theme="1"/>
        <rFont val="Calibri"/>
        <family val="2"/>
        <scheme val="minor"/>
      </rPr>
      <t>offen_066</t>
    </r>
  </si>
  <si>
    <r>
      <rPr>
        <sz val="10"/>
        <color theme="1"/>
        <rFont val="Calibri"/>
        <family val="2"/>
        <scheme val="minor"/>
      </rPr>
      <t>Was ist Franchising? Erklären Sie anhand von Beispielen.</t>
    </r>
  </si>
  <si>
    <r>
      <rPr>
        <sz val="10"/>
        <color theme="1"/>
        <rFont val="Calibri"/>
        <family val="2"/>
        <scheme val="minor"/>
      </rPr>
      <t xml:space="preserve">Franchising gibt Unternehmen die Möglichkeit, auf lokaler Ebene zu operieren und gleichzeitig von den niedrigen Kosten eines ausländischen Marktes zu profitieren. Außerdem bietet es lokalen Unternehmern neue Möglichkeiten, Partnerunternehmen zu gründen und zu führen. Bei Franchising-Modellen erhalten Franchisenehmer:innen von den Franchisegeber:innen begrenzte Rechte an deren Produkten, Warenzeichen und Marken. Diese Vereinbarung stellt sicher, dass die Franchisegeber:innen nur einem begrenzten Risiko ausgesetzt ist, während der Großteil des Risikos von den Franchisenehmer:innen getragen wird. Als Gegenleistung für den Erwerb des Franchise erhält der Franchisegeber einen vereinbarten Anteil am Gewinn des Franchisenehmers. Einige Unternehmen bieten ihren Franchisenehmer:innen auch Schulungen und Marketingunterstützung an, um sicherzustellen, dass die Kunden erstklassige Dienstleistungen erhalten. In der heutigen Welt kann Franchising ein nützliches Instrument sein, um auf globalen Märkten zu operieren. Andererseits wird Franchising aufgrund seiner rechtlichen, kulturellen, logistischen, sicherheitstechnischen und sprachlichen Aspekte oft als komplexer und schwieriger Weg empfunden. Dies hat jedoch nicht verhindert, dass es weltweit zu einer beliebten Methode für große Unternehmen geworden ist. Viele multinationale Unternehmen haben durch Franchising bemerkenswerte Erfolge erzielt, darunter Pizza Hut, Burger King, Subway und McDonald‘s, um nur einige zu nennen. </t>
    </r>
  </si>
  <si>
    <r>
      <rPr>
        <sz val="10"/>
        <color theme="1"/>
        <rFont val="Calibri"/>
        <family val="2"/>
        <scheme val="minor"/>
      </rPr>
      <t>offen_080</t>
    </r>
  </si>
  <si>
    <r>
      <rPr>
        <sz val="10"/>
        <color theme="1"/>
        <rFont val="Calibri"/>
        <family val="2"/>
        <scheme val="minor"/>
      </rPr>
      <t>offen_068</t>
    </r>
  </si>
  <si>
    <r>
      <rPr>
        <sz val="10"/>
        <color theme="1"/>
        <rFont val="Calibri"/>
        <family val="2"/>
        <scheme val="minor"/>
      </rPr>
      <t>offen_011</t>
    </r>
  </si>
  <si>
    <r>
      <rPr>
        <sz val="10"/>
        <color theme="1"/>
        <rFont val="Calibri"/>
        <family val="2"/>
        <scheme val="minor"/>
      </rPr>
      <t>offen_047</t>
    </r>
  </si>
  <si>
    <t>Erläutern Sie kurz die moderne Portfoliotheorie.</t>
  </si>
  <si>
    <r>
      <rPr>
        <sz val="10"/>
        <color theme="1"/>
        <rFont val="Calibri"/>
        <family val="2"/>
        <scheme val="minor"/>
      </rPr>
      <t xml:space="preserve">Moderne Portfoliotheorie (MPT): ein Investmentansatz, der erklärt, wie Anleger:innen ihre Portfolios zusammenstellt, um das Risiko zu minimieren und den erwarteten Ertrag zu maximieren </t>
    </r>
    <r>
      <rPr>
        <b/>
        <sz val="10"/>
        <color theme="1"/>
        <rFont val="Calibri"/>
        <family val="2"/>
        <scheme val="minor"/>
      </rPr>
      <t>(2 Punkte)</t>
    </r>
    <r>
      <rPr>
        <sz val="10"/>
        <color theme="1"/>
        <rFont val="Calibri"/>
        <family val="2"/>
        <scheme val="minor"/>
      </rPr>
      <t xml:space="preserve">. Sie geht von vier Hauptannahmen aus:
1. Rationale Anleger:innen meiden weniger Wert und bevorzugen mehr Wert.
2. Rationale Anleger:innen meiden ein höheres Risiko und bevorzugen ein niedrigeres Risiko.
3. Das Anlageziel basiert auf einem optimalen Portfolio.
4. Diversifizierung erhöht die Rendite im Laufe der Zeit und minimiert das Risiko.
</t>
    </r>
    <r>
      <rPr>
        <b/>
        <sz val="10"/>
        <color theme="1"/>
        <rFont val="Calibri"/>
        <family val="2"/>
        <scheme val="minor"/>
      </rPr>
      <t>(1 Punkt für jedes Element</t>
    </r>
    <r>
      <rPr>
        <sz val="10"/>
        <color theme="1"/>
        <rFont val="Calibri"/>
        <family val="2"/>
        <scheme val="minor"/>
      </rPr>
      <t xml:space="preserve">)
</t>
    </r>
  </si>
  <si>
    <r>
      <rPr>
        <sz val="10"/>
        <color theme="1"/>
        <rFont val="Calibri"/>
        <family val="2"/>
        <scheme val="minor"/>
      </rPr>
      <t>offen_048</t>
    </r>
  </si>
  <si>
    <r>
      <rPr>
        <sz val="10"/>
        <color theme="1"/>
        <rFont val="Calibri"/>
        <family val="2"/>
        <scheme val="minor"/>
      </rPr>
      <t>offen_072</t>
    </r>
  </si>
  <si>
    <r>
      <rPr>
        <sz val="10"/>
        <color theme="1"/>
        <rFont val="Calibri"/>
        <family val="2"/>
        <scheme val="minor"/>
      </rPr>
      <t>Welche Bedeutung hat die Zahlungsbilanz? Erklären Sie die Zustände und Ursachen eines Ungleichgewichts in der Zahlungsbilanz.</t>
    </r>
  </si>
  <si>
    <r>
      <rPr>
        <sz val="10"/>
        <color rgb="FF000000"/>
        <rFont val="Calibri"/>
        <family val="2"/>
      </rPr>
      <t>Wichtigkeit: 1. Die Zahlungsbilanz erfasst alle Transaktionen, die die Nachfrage nach und das Angebot einer Währung schaffen.
2. Kurzfristiges Beurteilen der wirtschaftlichen und finanziellen Lage eines Landes
3. Die Zahlungsbilanz kann den Trend im internationalen Handel und den Wechselkurs der Währung bestätigen. Dies kann auch auf eine Änderung oder Umkehr des Trends hinweisen.
4. Dies könnte auf einen Politikwechsel der Währungsbehörde (RBI) des Landes hindeuten.
5. Die Zahlungsbilanz kann den Trend im internationalen Handel und den Wechselkurs der Währung bestätigen. Dies kann auch auf eine Änderung oder Umkehr des Trends hinweisen.                                                                                                                                     Zustände: Ein Ungleichgewicht in der Zahlungsbilanz liegt vor bei einem Zustand des
Überschusses oder Defizits
1. Ein Überschuss in der Zahlungsbilanz entsteht, wenn die Gesamteinnahmen die
Gesamtausgaben übersteigen. Also, Zahlungsbilanz= Haben&gt;Soll
2. Ein Defizit in der Zahlungsbilanz entsteht, wenn die Gesamtausgaben die
Gesamteinnahmen übersteigen. Also, Zahlungsbilanz= Haben&lt;Soll                                                                                                                                            Ursachen Konjunkturschwankungen
 Rückgang der Exporte
 Wirtschaftliche Entwicklung
 Rascher Anstieg der Bevölkerung
 Strukturelle Änderungen
 Naturkatastrophen
 Internationale Kapitalströme</t>
    </r>
  </si>
  <si>
    <t>RW: Überschneidungen mit H8 und H38. Bitte ersetzen oder überarbeiten, um es von diesen beiden zu unterscheiden</t>
  </si>
  <si>
    <r>
      <rPr>
        <sz val="11"/>
        <color theme="1"/>
        <rFont val="Calibri"/>
        <family val="2"/>
        <scheme val="minor"/>
      </rPr>
      <t>Überarbeitet mit einer neuen Frage.</t>
    </r>
  </si>
  <si>
    <r>
      <rPr>
        <sz val="10"/>
        <color theme="1"/>
        <rFont val="Calibri"/>
        <family val="2"/>
        <scheme val="minor"/>
      </rPr>
      <t>offen_081</t>
    </r>
  </si>
  <si>
    <r>
      <rPr>
        <sz val="10"/>
        <color theme="1"/>
        <rFont val="Calibri"/>
        <family val="2"/>
        <scheme val="minor"/>
      </rPr>
      <t>offen_074</t>
    </r>
  </si>
  <si>
    <r>
      <rPr>
        <sz val="10"/>
        <color theme="1"/>
        <rFont val="Calibri"/>
        <family val="2"/>
        <scheme val="minor"/>
      </rPr>
      <t>offen_082</t>
    </r>
  </si>
  <si>
    <r>
      <rPr>
        <sz val="10"/>
        <color theme="1"/>
        <rFont val="Calibri"/>
        <family val="2"/>
        <scheme val="minor"/>
      </rPr>
      <t>Nennen Sie fünf Vorteile und vier Nachteile von Auslandsinvestitionen.</t>
    </r>
  </si>
  <si>
    <r>
      <rPr>
        <sz val="10"/>
        <color theme="1"/>
        <rFont val="Calibri"/>
        <family val="2"/>
        <scheme val="minor"/>
      </rPr>
      <t>offen_012</t>
    </r>
  </si>
  <si>
    <r>
      <rPr>
        <sz val="10"/>
        <color theme="1"/>
        <rFont val="Calibri"/>
        <family val="2"/>
        <scheme val="minor"/>
      </rPr>
      <t>offen_077</t>
    </r>
  </si>
  <si>
    <r>
      <rPr>
        <sz val="10"/>
        <color theme="1"/>
        <rFont val="Calibri"/>
        <family val="2"/>
        <scheme val="minor"/>
      </rPr>
      <t>Erläutern Sie die Elemente, die Entscheidungen über die Kapitalstruktur eines multinationalen Unternehmens beeinflussen.</t>
    </r>
  </si>
  <si>
    <r>
      <rPr>
        <sz val="10"/>
        <color theme="1"/>
        <rFont val="Calibri"/>
        <family val="2"/>
        <scheme val="minor"/>
      </rPr>
      <t xml:space="preserve">Unternehmensgröße: Entsprechend ihrer Kapitalstruktur treffen wir auf eine große Bandbreite von Unternehmensgrößen in unterschiedlichen Branchen. Die Größe eines Unternehmens kann durch verschiedene Faktoren bestimmt werden, z. B. durch das investierte Kapital, die Zahl der Beschäftigten, den Wert der Produkte des Unternehmens, das Produktionsvolumen und den Gesamtumsatz. Multinationale Unternehmen sind in der Regel größer als inländische Unternehmen, da sie in einem größeren Maßstab tätig sind. Während multinationale Unternehmen dazu neigen, sich auf Massenproduktion/-dienstleistungen für eine Vielzahl von Märkten und für den Großhandel zu konzentrieren, beschränken sich inländische Unternehmen darauf, die Nachfrage im eigenen Land zu befriedigen. Durch die Vergrößerung ihrer Geschäftseinheiten können sowohl multinationale Unternehmen als auch inländische Unternehmen expandieren.                                               Zugang zu Auslandsmärkten 
Multinationale Unternehmen sind aufgrund ihres vergleichsweise leichteren Zugangs zu den internationalen Kapitalmärkten besser in der Lage, globale Märkte zu erschließen als inländische Unternehmen. Aufgrund ihrer Reputation und Größe sind multinationale Unternehmen in der Regel in der Lage, Finanzierungen zu niedrigeren Kosten zu erhalten, was inländischen Unternehmen nur selten gelingt. In diesem Sinne haben multinationale Unternehmen im Vergleich zu inländischen Unternehmen einen marginalen Vorteil, wenn es um die Finanzierung durch lokale Geschäftsbanken zu niedrigeren Zinssätzen geht. Nehmen wir zum Beispiel die Coca-Cola Company. Das Unternehmen verfügt über eine starke Kapitalposition und Präsenz auf den globalen Märkten. Folglich kann es sich leicht Mittel beschaffen, indem es die ausländischen Finanzmärkte in Anspruch nimmt und sich Kapital zu niedrigeren effektiven Kosten beschafft. Im Vergleich dazu ist ein inländisches Unternehmen auf die Aufnahme von Fremdkapital bei inländischen Banken oder auf die Erwirtschaftung von Eigenkapital angewiesen.                                                                                                                               Internationale Diversifizierung 
Multinationale Unternehmen sind aufgrund ihrer diversifizierten Geschäftstätigkeit in der Regel besser in der Lage, ihre Kapitalkosten zu senken als inländische Unternehmen (Espinosa-Méndez et al., 2021). Es gibt eine Reihe von Möglichkeiten, wie multinationale Unternehmen besser diversifizieren können. So erhalten die multinationalen Unternehmen beispielsweise Cashflows aus verschiedenen Quellen, was ihre finanzielle Stabilität erhöht. Sie sind nicht von den Cashflows der lokalen Märkte eines einzelnen Landes abhängig, wie es bei inländischen Unternehmen der Fall ist. Diese Situation kann für inländische Unternehmen zu Problemen mit der Volatilität des Cashflows führen und ihre Kapitalkosten erhöhen. Ebenso können multinationale Unternehmen durch eine internationale Diversifizierung das systematische Risiko verringern, was zu niedrigeren Eigenkapitalkosten und einem niedrigeren Betakoeffizienten führt.   </t>
    </r>
  </si>
  <si>
    <t>RW: Bitte überarbeiten Sie die Antwort, denn sie scheint ein wenig anders zu sein als die Frage. Außerdem bin ich mir nicht sicher, ob es hier genug Material gibt, um eine schwierige Frage zu stellen.</t>
  </si>
  <si>
    <r>
      <rPr>
        <sz val="10"/>
        <color theme="1"/>
        <rFont val="Calibri"/>
        <family val="2"/>
        <scheme val="minor"/>
      </rPr>
      <t>offen_078</t>
    </r>
  </si>
  <si>
    <r>
      <rPr>
        <sz val="10"/>
        <color theme="1"/>
        <rFont val="Calibri"/>
        <family val="2"/>
        <scheme val="minor"/>
      </rPr>
      <t>Unterscheiden Sie zwischen den Fremdkapitalkosten und den Kosten für Vorzugsaktien.</t>
    </r>
  </si>
  <si>
    <r>
      <rPr>
        <sz val="10"/>
        <color theme="1"/>
        <rFont val="Calibri"/>
        <family val="2"/>
        <scheme val="minor"/>
      </rPr>
      <t xml:space="preserve">Es gibt zwei Möglichkeiten, die Fremdkapitalkosten zu bestimmen. Die erste Möglichkeit basiert auf der Tatsache, dass die Fremdkapitalkosten einfach die Rendite bis zur Fälligkeit des Fremdkapitals sind, d. h. der Diskontierungssatz, der zur Bewertung des Schuldtitels verwendet wird. Die zweite Methode geht davon aus, dass die Fremdkapitalkosten der erwarteten Rendite des Fremdkapitalnehmers entsprechen, die sich aus der Summe des risikolosen Zinssatzes und der Ausfallrisikoprämie ergibt. Die Ausfallrisikoprämie ist das Entgelt für die Übernahme des Ausfallrisikos und hängt von der Bonität des Kreditnehmers (und des Kreditgebers) ab. Wenn der Kreditnehmer eine schlechte Bonität hat, ist die Wahrscheinlichkeit eines Zahlungsausfalls hoch. Die Ausfallrisikoprämie wird dementsprechend hoch sein und die Fremdkapitalkosten für das emittierende Unternehmen werden hoch sein. 
Vorzugsaktien sind wie Fremdkapital, da dem/der Inhaber:in von Vorzugsaktien Dividendenzahlungen garantiert werden (vergleichbar mit Zinszahlungen). Die Kosten der Vorzugsaktien sind also lediglich die Rendite der Vorzugsaktien. Was Vorzugsaktien von Fremdkapital unterscheidet, ist die buchhalterische Klassifizierung: Vorzugsaktien werden als Eigenkapital (oder Aktien) eingestuft und daher sind die Dividendenzahlungen nicht steuerlich absetzbar.
</t>
    </r>
  </si>
  <si>
    <r>
      <rPr>
        <sz val="10"/>
        <color theme="1"/>
        <rFont val="Calibri"/>
        <family val="2"/>
        <scheme val="minor"/>
      </rPr>
      <t>offen_014</t>
    </r>
  </si>
  <si>
    <t>Nennen und erklären Sie die drei Kategorien von Transaktionskosten.</t>
  </si>
  <si>
    <r>
      <rPr>
        <sz val="10"/>
        <color theme="1"/>
        <rFont val="Calibri"/>
        <family val="2"/>
        <scheme val="minor"/>
      </rPr>
      <t xml:space="preserve">• Such- und Informationskosten: die Kosten, die bei der Suche nach relevanten Daten oder Informationen über Kauf- und Verkaufsaktivitäten entstehen. </t>
    </r>
    <r>
      <rPr>
        <b/>
        <sz val="10"/>
        <color theme="1"/>
        <rFont val="Calibri"/>
        <family val="2"/>
        <scheme val="minor"/>
      </rPr>
      <t>(2 Punkte)</t>
    </r>
    <r>
      <rPr>
        <sz val="10"/>
        <color theme="1"/>
        <rFont val="Calibri"/>
        <family val="2"/>
        <scheme val="minor"/>
      </rPr>
      <t xml:space="preserve">
• Verhandlungskosten: Die Kosten, die anfallen, um ein Abkommen zu schließen und zu verhandeln. </t>
    </r>
    <r>
      <rPr>
        <b/>
        <sz val="10"/>
        <color theme="1"/>
        <rFont val="Calibri"/>
        <family val="2"/>
        <scheme val="minor"/>
      </rPr>
      <t>(2 Punkte)</t>
    </r>
    <r>
      <rPr>
        <sz val="10"/>
        <color theme="1"/>
        <rFont val="Calibri"/>
        <family val="2"/>
        <scheme val="minor"/>
      </rPr>
      <t xml:space="preserve">
• Kosten für Überwachung und Durchsetzung: Die Kosten, die entstehen, um sicherzustellen, dass der Vertrag gültig bleibt und die Parteien die Vertragsbedingungen einhalten. </t>
    </r>
    <r>
      <rPr>
        <b/>
        <sz val="10"/>
        <color theme="1"/>
        <rFont val="Calibri"/>
        <family val="2"/>
        <scheme val="minor"/>
      </rPr>
      <t>(2 Punkte)</t>
    </r>
    <r>
      <rPr>
        <sz val="10"/>
        <color theme="1"/>
        <rFont val="Calibri"/>
        <family val="2"/>
        <scheme val="minor"/>
      </rPr>
      <t xml:space="preserve">
</t>
    </r>
  </si>
  <si>
    <r>
      <rPr>
        <sz val="10"/>
        <color theme="1"/>
        <rFont val="Calibri"/>
        <family val="2"/>
        <scheme val="minor"/>
      </rPr>
      <t>offen_049</t>
    </r>
  </si>
  <si>
    <t>Beschreiben Sie die drei Arten von Märkten für internationale Investitionen und nennen Sie jeweils ein Beispiel.</t>
  </si>
  <si>
    <r>
      <rPr>
        <sz val="10"/>
        <color theme="1"/>
        <rFont val="Calibri"/>
        <family val="2"/>
        <scheme val="minor"/>
      </rPr>
      <t xml:space="preserve">• Entwickelte Märkte: In der Regel die großen, am weitesten entwickelten Volkswirtschaften, die für Investitionen am sichersten sind. Beispiele: USA, Kanada, Deutschland usw. </t>
    </r>
    <r>
      <rPr>
        <b/>
        <sz val="10"/>
        <color theme="1"/>
        <rFont val="Calibri"/>
        <family val="2"/>
        <scheme val="minor"/>
      </rPr>
      <t>(2 Punkte)</t>
    </r>
    <r>
      <rPr>
        <sz val="10"/>
        <color theme="1"/>
        <rFont val="Calibri"/>
        <family val="2"/>
        <scheme val="minor"/>
      </rPr>
      <t xml:space="preserve">
• Schwellenländer: Diese Märkte befinden sich im Allgemeinen im Übergang von einer einkommensschwachen, weniger entwickelten und vorindustriellen Wirtschaft zu einer entwickelten Wirtschaft. Beispiele: Brasilien, Russland, Indie usw. </t>
    </r>
    <r>
      <rPr>
        <b/>
        <sz val="10"/>
        <color theme="1"/>
        <rFont val="Calibri"/>
        <family val="2"/>
        <scheme val="minor"/>
      </rPr>
      <t>(2 Punkte)</t>
    </r>
    <r>
      <rPr>
        <sz val="10"/>
        <color theme="1"/>
        <rFont val="Calibri"/>
        <family val="2"/>
        <scheme val="minor"/>
      </rPr>
      <t xml:space="preserve">
• Frontier-Märkte: Länder, die sich derzeit in der Entwicklungsphase befinden, aber noch nicht die Kriterien für Schwellenländer erfüllen. Zum Beispiel Rumänien, Botswana, Sri Lanka, Bangladesch, Albanien, Zypern. </t>
    </r>
    <r>
      <rPr>
        <b/>
        <sz val="10"/>
        <color theme="1"/>
        <rFont val="Calibri"/>
        <family val="2"/>
        <scheme val="minor"/>
      </rPr>
      <t>(2 Punkte)</t>
    </r>
    <r>
      <rPr>
        <sz val="10"/>
        <color theme="1"/>
        <rFont val="Calibri"/>
        <family val="2"/>
        <scheme val="minor"/>
      </rPr>
      <t xml:space="preserve"> 
</t>
    </r>
  </si>
  <si>
    <r>
      <rPr>
        <sz val="10"/>
        <color theme="1"/>
        <rFont val="Calibri"/>
        <family val="2"/>
        <scheme val="minor"/>
      </rPr>
      <t>offen_083</t>
    </r>
  </si>
  <si>
    <r>
      <rPr>
        <sz val="10"/>
        <color theme="1"/>
        <rFont val="Calibri"/>
        <family val="2"/>
        <scheme val="minor"/>
      </rPr>
      <t>offen_084</t>
    </r>
  </si>
  <si>
    <r>
      <rPr>
        <sz val="10"/>
        <color theme="1"/>
        <rFont val="Calibri"/>
        <family val="2"/>
        <scheme val="minor"/>
      </rPr>
      <t>offen_109</t>
    </r>
  </si>
  <si>
    <t>Revon Ltd. hat eine Liquidität 3. Grades von 2,5:1 und eine Liquidität 2. Grades von 1,5:1. Wenn der Überschuss des Umlaufvermögens über das kurzfristige Vermögen in Form von Vorräten 30.000 € beträgt, berechnen Sie das Umlaufvermögen und die kurzfristigen Verbindlichkeiten. Überprüfen Sie dann Ihre Antwort, indem Sie sie verwenden, um die Liquidität 3. und 2. Grades von 2,5:1 und 1,5:1 neu zu berechnen. Zeigen Sie alle Schritte in Ihrer Berechnung auf.</t>
  </si>
  <si>
    <r>
      <rPr>
        <sz val="10"/>
        <color theme="1"/>
        <rFont val="Calibri"/>
        <family val="2"/>
        <scheme val="minor"/>
      </rPr>
      <t xml:space="preserve">Liquidität 3. Grades = 2,5:1
Liquidität 2. Grades = 1,5:1
Umlaufvermögen = 2,5(kurzfristige Verbindlichkeiten) </t>
    </r>
    <r>
      <rPr>
        <b/>
        <sz val="10"/>
        <color theme="1"/>
        <rFont val="Calibri"/>
        <family val="2"/>
        <scheme val="minor"/>
      </rPr>
      <t>(3 Punkte)</t>
    </r>
    <r>
      <rPr>
        <sz val="10"/>
        <color theme="1"/>
        <rFont val="Calibri"/>
        <family val="2"/>
        <scheme val="minor"/>
      </rPr>
      <t xml:space="preserve">
und kurzfristige Vermögenswerte = 1,5(kurzfristige Verbindlichkeiten) </t>
    </r>
    <r>
      <rPr>
        <b/>
        <sz val="10"/>
        <color theme="1"/>
        <rFont val="Calibri"/>
        <family val="2"/>
        <scheme val="minor"/>
      </rPr>
      <t>(3 Punkte)</t>
    </r>
    <r>
      <rPr>
        <sz val="10"/>
        <color theme="1"/>
        <rFont val="Calibri"/>
        <family val="2"/>
        <scheme val="minor"/>
      </rPr>
      <t xml:space="preserve">
Vorräte = Umlaufvermögen – kurzfristige Vermögenswerte </t>
    </r>
    <r>
      <rPr>
        <b/>
        <sz val="10"/>
        <color theme="1"/>
        <rFont val="Calibri"/>
        <family val="2"/>
        <scheme val="minor"/>
      </rPr>
      <t>(3 Punkte)</t>
    </r>
    <r>
      <rPr>
        <sz val="10"/>
        <color theme="1"/>
        <rFont val="Calibri"/>
        <family val="2"/>
        <scheme val="minor"/>
      </rPr>
      <t xml:space="preserve">
30.000 = 2,5(kurzfristige Verbindlichkeiten) – 1,5(kurzfristige Verbindlichkeiten)
30.000 = 1(kurzfristige Verbindlichkeiten)
kurzfristige Verbindlichkeiten = 30.000 Euro </t>
    </r>
    <r>
      <rPr>
        <b/>
        <sz val="10"/>
        <color theme="1"/>
        <rFont val="Calibri"/>
        <family val="2"/>
        <scheme val="minor"/>
      </rPr>
      <t>(3 Punkte)</t>
    </r>
    <r>
      <rPr>
        <sz val="10"/>
        <color theme="1"/>
        <rFont val="Calibri"/>
        <family val="2"/>
        <scheme val="minor"/>
      </rPr>
      <t xml:space="preserve">
Umlaufvermögen = 2..5(kurzfristige Verbindlichkeiten) = 2,5 × 30.000 = 75.000 Euro </t>
    </r>
    <r>
      <rPr>
        <b/>
        <sz val="10"/>
        <color theme="1"/>
        <rFont val="Calibri"/>
        <family val="2"/>
        <scheme val="minor"/>
      </rPr>
      <t>(3 Punkte)</t>
    </r>
    <r>
      <rPr>
        <sz val="10"/>
        <color theme="1"/>
        <rFont val="Calibri"/>
        <family val="2"/>
        <scheme val="minor"/>
      </rPr>
      <t xml:space="preserve">
Verifizierung: 
Liquidität 3. Grades = Umlaufvermögen: kurzfristige Verbindlichkeiten = 75.000/30.000 = 2,5:1 
Liquidität 2. Grades = kurzfristige Vermögenswerte: kurzfristige Verbindlichkeiten = 45.000/30.000 = 1,5:1 </t>
    </r>
    <r>
      <rPr>
        <b/>
        <sz val="10"/>
        <color theme="1"/>
        <rFont val="Calibri"/>
        <family val="2"/>
        <scheme val="minor"/>
      </rPr>
      <t>(3 Punkte)</t>
    </r>
    <r>
      <rPr>
        <sz val="10"/>
        <color theme="1"/>
        <rFont val="Calibri"/>
        <family val="2"/>
        <scheme val="minor"/>
      </rPr>
      <t xml:space="preserve">
</t>
    </r>
  </si>
  <si>
    <r>
      <rPr>
        <sz val="10"/>
        <color theme="1"/>
        <rFont val="Calibri"/>
        <family val="2"/>
        <scheme val="minor"/>
      </rPr>
      <t>offen_110</t>
    </r>
  </si>
  <si>
    <t xml:space="preserve">Verwenden Sie die folgenden Zahlen, um den Zinsdeckungsgrad zu berechnen. Zeigen Sie alle Schritte in Ihrer Berechnung auf.
Nettogewinn nach Steuern 160.000 €; 
15 % Zinsen langfristige Schulden: 2.000.000 € 
Steuersatz: 30 %
</t>
  </si>
  <si>
    <r>
      <rPr>
        <sz val="10"/>
        <color theme="1"/>
        <rFont val="Calibri"/>
        <family val="2"/>
        <scheme val="minor"/>
      </rPr>
      <t xml:space="preserve">Nettogewinn vor Steuern = Nettogewinn nach Steuern × 100/(100 – Steuersatz) </t>
    </r>
    <r>
      <rPr>
        <b/>
        <sz val="10"/>
        <color theme="1"/>
        <rFont val="Calibri"/>
        <family val="2"/>
        <scheme val="minor"/>
      </rPr>
      <t>(3 Punkte)</t>
    </r>
    <r>
      <rPr>
        <sz val="10"/>
        <color theme="1"/>
        <rFont val="Calibri"/>
        <family val="2"/>
        <scheme val="minor"/>
      </rPr>
      <t xml:space="preserve">
= 160.000 × 100/(100 – 30)
= 228.571,43 Euro </t>
    </r>
    <r>
      <rPr>
        <b/>
        <sz val="10"/>
        <color theme="1"/>
        <rFont val="Calibri"/>
        <family val="2"/>
        <scheme val="minor"/>
      </rPr>
      <t>(3 Punkte)</t>
    </r>
    <r>
      <rPr>
        <sz val="10"/>
        <color theme="1"/>
        <rFont val="Calibri"/>
        <family val="2"/>
        <scheme val="minor"/>
      </rPr>
      <t xml:space="preserve">
Zinsen für langfristige Schulden = 15% von 2.000.000 = 300.000 </t>
    </r>
    <r>
      <rPr>
        <b/>
        <sz val="10"/>
        <color theme="1"/>
        <rFont val="Calibri"/>
        <family val="2"/>
        <scheme val="minor"/>
      </rPr>
      <t>(3 Punkte)</t>
    </r>
    <r>
      <rPr>
        <sz val="10"/>
        <color theme="1"/>
        <rFont val="Calibri"/>
        <family val="2"/>
        <scheme val="minor"/>
      </rPr>
      <t xml:space="preserve">
Nettogewinn vor Zinsen und Steuern = Nettogewinn vor Steuern + Zinsen
= 228.571,43 + 300.000 = 528.571,43 Euro </t>
    </r>
    <r>
      <rPr>
        <b/>
        <sz val="10"/>
        <color theme="1"/>
        <rFont val="Calibri"/>
        <family val="2"/>
        <scheme val="minor"/>
      </rPr>
      <t>(3 Punkte)</t>
    </r>
    <r>
      <rPr>
        <sz val="10"/>
        <color theme="1"/>
        <rFont val="Calibri"/>
        <family val="2"/>
        <scheme val="minor"/>
      </rPr>
      <t xml:space="preserve">
                                                                                                                                             Zinsdeckungsgrad = Nettogewinn vor Zinsen und Steuern/Zinsen auf langfristige Verbindlichkeiten </t>
    </r>
    <r>
      <rPr>
        <b/>
        <sz val="10"/>
        <color theme="1"/>
        <rFont val="Calibri"/>
        <family val="2"/>
        <scheme val="minor"/>
      </rPr>
      <t>(3 Punkte)</t>
    </r>
    <r>
      <rPr>
        <sz val="10"/>
        <color theme="1"/>
        <rFont val="Calibri"/>
        <family val="2"/>
        <scheme val="minor"/>
      </rPr>
      <t xml:space="preserve">
= 528.571,43/300.000
= 1,76 mal </t>
    </r>
    <r>
      <rPr>
        <b/>
        <sz val="10"/>
        <color theme="1"/>
        <rFont val="Calibri"/>
        <family val="2"/>
        <scheme val="minor"/>
      </rPr>
      <t>(3 Punkte)</t>
    </r>
    <r>
      <rPr>
        <sz val="10"/>
        <color theme="1"/>
        <rFont val="Calibri"/>
        <family val="2"/>
        <scheme val="minor"/>
      </rPr>
      <t xml:space="preserve">
</t>
    </r>
  </si>
  <si>
    <r>
      <rPr>
        <sz val="10"/>
        <color theme="1"/>
        <rFont val="Calibri"/>
        <family val="2"/>
        <scheme val="minor"/>
      </rPr>
      <t>offen_085</t>
    </r>
  </si>
  <si>
    <r>
      <rPr>
        <sz val="10"/>
        <color theme="1"/>
        <rFont val="Calibri"/>
        <family val="2"/>
        <scheme val="minor"/>
      </rPr>
      <t>Erläutern Sie, wie multinationale Unternehmen Entscheidungen zur Kapitalstruktur in Bezug auf (a) die Erhöhung und (b) die Verringerung der Fremdfinanzierung von Tochtergesellschaften treffen,</t>
    </r>
  </si>
  <si>
    <r>
      <rPr>
        <sz val="10"/>
        <color theme="1"/>
        <rFont val="Calibri"/>
        <family val="2"/>
        <scheme val="minor"/>
      </rPr>
      <t xml:space="preserve">Entscheidungen über die Kapitalstruktur müssen in gegenseitiger Absprache zwischen der Muttergesellschaft und den Tochtergesellschaften getroffen werden. Lindner et al. (2018) argumentieren, dass die Kapitalstruktur direkt von der Internationalisierung beeinflusst wird, wobei multinationale Unternehmen angesichts der höheren Risiken, die sie tragen, in der Regel niedrigere Verschuldungsquoten aufweisen als inländische Unternehmen. Wir werden nun einen Blick darauf werfen, welchen Einfluss die Finanzierung einer Tochtergesellschaft auf die Kapitalstruktur der Muttergesellschaft hat.                                            Erhöhung der Fremdfinanzierung der Tochtergesellschaft 
Wenn eine Tochtergesellschaft ihre Abhängigkeit von der Fremdfinanzierung erhöht, verringert dies die Nachfrage nach interner Eigenkapitalfinanzierung, da die Tochtergesellschaft die Mittel aus ihren internen Mitteln an die Muttergesellschaft weiterleitet. Wenn sich die Muttergesellschaft dafür entscheidet, alle ihre Tochtergesellschaften zu finanzieren, muss sie herausfinden, wie sie dies über eine externe Finanzierung regeln kann. Wenn beispielsweise die Muttergesellschaft zusätzliche Schulden aufnimmt, um unzureichende eigene Mittel auszugleichen, werden Fremd- und Eigenkapitalfinanzierung zwischen Mutter- und Tochtergesellschaft effektiv ausgeglichen. Ähnlich verhält es sich, wenn eine Tochtergesellschaft sich entscheidet, ihre Fremdfinanzierung zu erhöhen – dies wird durch die geringere Abhängigkeit der Muttergesellschaft von der Fremdfinanzierung ausgeglichen. Infolgedessen wird die Tochtergesellschaft eine größere finanzielle Hebelwirkung haben als die Muttergesellschaft.  
Verringerung der Fremdfinanzierung der Tochtergesellschaft 
Eine Fremdfinanzierung ist aufgrund einer Reihe von Faktoren nicht immer optimal. In diesem Fall können stattdessen interne Mittel zur Finanzierung der Geschäftstätigkeit der Tochtergesellschaft verwendet werden. In diesem Szenario wird die Tochtergesellschaft ihre Abhängigkeit von der Finanzierung durch die Muttergesellschaft verringern und im Gegenzug den Betrag der an die Muttergesellschaft zurückfließenden Gewinne reduzieren. Wenn die Muttergesellschaft aufgrund unzureichender interner Mittel eine zusätzliche Fremdfinanzierung benötigt, kann dies die Kapitalstruktur von Mutter- und Tochtergesellschaft ausgleichen. Der verstärkte Einsatz von Fremdkapital durch die Muttergesellschaft kann durch den geringeren Einsatz von Fremdkapital durch die Tochtergesellschaft ausgeglichen werden. </t>
    </r>
  </si>
  <si>
    <t>RW: Bitte überarbeiten Sie die Antwort, damit sie die Frage direkt beantwortet</t>
  </si>
  <si>
    <r>
      <rPr>
        <sz val="10"/>
        <color theme="1"/>
        <rFont val="Calibri"/>
        <family val="2"/>
        <scheme val="minor"/>
      </rPr>
      <t>offen_111</t>
    </r>
  </si>
  <si>
    <r>
      <rPr>
        <sz val="10"/>
        <color theme="1"/>
        <rFont val="Calibri"/>
        <family val="2"/>
        <scheme val="minor"/>
      </rPr>
      <t>offen_087</t>
    </r>
  </si>
  <si>
    <r>
      <rPr>
        <sz val="10"/>
        <color theme="1"/>
        <rFont val="Calibri"/>
        <family val="2"/>
        <scheme val="minor"/>
      </rPr>
      <t>offen_088</t>
    </r>
  </si>
  <si>
    <r>
      <rPr>
        <sz val="10"/>
        <color theme="1"/>
        <rFont val="Calibri"/>
        <family val="2"/>
        <scheme val="minor"/>
      </rPr>
      <t>offen_089</t>
    </r>
  </si>
  <si>
    <r>
      <rPr>
        <sz val="10"/>
        <color theme="1"/>
        <rFont val="Calibri"/>
        <family val="2"/>
        <scheme val="minor"/>
      </rPr>
      <t>offen_112</t>
    </r>
  </si>
  <si>
    <r>
      <rPr>
        <sz val="10"/>
        <color theme="1"/>
        <rFont val="Calibri"/>
        <family val="2"/>
        <scheme val="minor"/>
      </rPr>
      <t>offen_091</t>
    </r>
  </si>
  <si>
    <r>
      <rPr>
        <sz val="10"/>
        <color rgb="FF222222"/>
        <rFont val="Arial"/>
        <family val="2"/>
        <charset val="1"/>
      </rPr>
      <t>Lao-Araya, K. (2003). Aufkommende Steuerfragen: Auswirkungen von Globalisierung und Technologie.</t>
    </r>
  </si>
  <si>
    <r>
      <rPr>
        <sz val="10"/>
        <color theme="1"/>
        <rFont val="Calibri"/>
        <family val="2"/>
        <scheme val="minor"/>
      </rPr>
      <t>offen_113</t>
    </r>
  </si>
  <si>
    <r>
      <rPr>
        <sz val="10"/>
        <color theme="1"/>
        <rFont val="Calibri"/>
        <family val="2"/>
        <scheme val="minor"/>
      </rPr>
      <t>offen_051</t>
    </r>
  </si>
  <si>
    <r>
      <rPr>
        <sz val="10"/>
        <color theme="1"/>
        <rFont val="Calibri"/>
        <family val="2"/>
        <scheme val="minor"/>
      </rPr>
      <t>offen_052</t>
    </r>
  </si>
  <si>
    <r>
      <rPr>
        <sz val="10"/>
        <color theme="1"/>
        <rFont val="Calibri"/>
        <family val="2"/>
        <scheme val="minor"/>
      </rPr>
      <t>offen_086</t>
    </r>
  </si>
  <si>
    <r>
      <rPr>
        <sz val="10"/>
        <color theme="1"/>
        <rFont val="Calibri"/>
        <family val="2"/>
        <scheme val="minor"/>
      </rPr>
      <t>offen_053</t>
    </r>
  </si>
  <si>
    <r>
      <rPr>
        <sz val="10"/>
        <color theme="1"/>
        <rFont val="Calibri"/>
        <family val="2"/>
        <scheme val="minor"/>
      </rPr>
      <t>offen_097</t>
    </r>
  </si>
  <si>
    <t>RW: Nicht genug Informationen für 18 Punkte</t>
  </si>
  <si>
    <r>
      <rPr>
        <sz val="11"/>
        <color theme="1"/>
        <rFont val="Calibri"/>
        <family val="2"/>
        <scheme val="minor"/>
      </rPr>
      <t>Überarbeitet, weitere Informationen in der Antwort hinzugefügt</t>
    </r>
  </si>
  <si>
    <r>
      <rPr>
        <sz val="10"/>
        <color theme="1"/>
        <rFont val="Calibri"/>
        <family val="2"/>
        <scheme val="minor"/>
      </rPr>
      <t>offen_054</t>
    </r>
  </si>
  <si>
    <t>Erläutern Sie kurz drei mögliche Komplikationen der Cash-Flow-Optimierung.</t>
  </si>
  <si>
    <r>
      <rPr>
        <sz val="10"/>
        <color theme="1"/>
        <rFont val="Calibri"/>
        <family val="2"/>
        <scheme val="minor"/>
      </rPr>
      <t xml:space="preserve">• Der von einem multinationalen Unternehmen gewählte Ansatz für das Cash-Management kann zu Problemen bei der Liquiditätsoptimierung führen. Ein zentrales Cash-Management kann besser sein als ein dezentrales Cash-Management oder umgekehrt </t>
    </r>
    <r>
      <rPr>
        <b/>
        <sz val="10"/>
        <color theme="1"/>
        <rFont val="Calibri"/>
        <family val="2"/>
        <scheme val="minor"/>
      </rPr>
      <t>(2 Punkte)</t>
    </r>
    <r>
      <rPr>
        <sz val="10"/>
        <color theme="1"/>
        <rFont val="Calibri"/>
        <family val="2"/>
        <scheme val="minor"/>
      </rPr>
      <t xml:space="preserve">
• Staatliche Einschränkungen: Staaten können Verbote oder andere Beschränkungen auferlegen, die sich direkt auf die Cash-Optimierungspolitik eines multinationalen Unternehmens und seiner Tochtergesellschaften auswirken. </t>
    </r>
    <r>
      <rPr>
        <b/>
        <sz val="10"/>
        <color theme="1"/>
        <rFont val="Calibri"/>
        <family val="2"/>
        <scheme val="minor"/>
      </rPr>
      <t>(2 Punkte)</t>
    </r>
    <r>
      <rPr>
        <sz val="10"/>
        <color theme="1"/>
        <rFont val="Calibri"/>
        <family val="2"/>
        <scheme val="minor"/>
      </rPr>
      <t xml:space="preserve"> 
• Einschränkungen des Bankensystems: Die Bankdienstleistungen, die multinationalen Unternehmen zur Verfügung stehen, sind in der Regel von Land zu Land unterschiedlich und können an manchen Orten fortschrittlicher sein als an anderen, was es für multinationale Unternehmen schwierig macht, ihre Cashflows zu optimieren. </t>
    </r>
    <r>
      <rPr>
        <b/>
        <sz val="10"/>
        <color theme="1"/>
        <rFont val="Calibri"/>
        <family val="2"/>
        <scheme val="minor"/>
      </rPr>
      <t>(2 Punkte)</t>
    </r>
    <r>
      <rPr>
        <sz val="10"/>
        <color theme="1"/>
        <rFont val="Calibri"/>
        <family val="2"/>
        <scheme val="minor"/>
      </rPr>
      <t xml:space="preserve">
</t>
    </r>
  </si>
  <si>
    <r>
      <rPr>
        <sz val="10"/>
        <color theme="1"/>
        <rFont val="Calibri"/>
        <family val="2"/>
        <scheme val="minor"/>
      </rPr>
      <t>offen_114</t>
    </r>
  </si>
  <si>
    <t>Ein Unternehmen bietet seinen Kunden Zahlungen auf Kredit mit einem Zahlungsziel von 30 Tagen an. Die Aufzeichnungen des Unternehmens zeigen, dass die Kunden im Durchschnitt 60 Tage brauchen, um zu zahlen. Das Unternehmen gewährt jedoch 1 % Skonto, wenn die Kunden innerhalb von 15 Tagen zahlen. Derzeit deckt das Unternehmen seinen Working Capital-Bedarf über einen Kontokorrentkredit mit einem Zinssatz von 10 Prozent p.a. ab. 
Die Vorstandsvorsitzende dieses Unternehmens hat Sie, den Finanzmanager, gebeten, die Kosten des Skontos zu bewerten, um festzustellen, ob die Gewährung des Skontos für die Geschäftstätigkeit des Unternehmens förderlich ist. 
Bewerten Sie die Kosten des Skontos anhand des Falls eines Kunden, der Waren im Wert von 100 $ auf Kredit kauft, unter der Annahme, dass der Kunde innerhalb von 15 Tagen bezahlt, und berechnen Sie den durchschnittlichen Jahreszins. Bestimmen Sie dann, welche Maßnahmen das Unternehmen fortsetzen oder vermeiden sollte, und begründen Sie Ihre Antwort.</t>
  </si>
  <si>
    <r>
      <rPr>
        <sz val="10"/>
        <color theme="1"/>
        <rFont val="Calibri"/>
        <family val="2"/>
        <scheme val="minor"/>
      </rPr>
      <t xml:space="preserve">Wenn der Kunde innerhalb von 15 Tagen bezahlt, muss er nur 95 $ statt 100 $ zahlen </t>
    </r>
    <r>
      <rPr>
        <b/>
        <sz val="10"/>
        <color theme="1"/>
        <rFont val="Calibri"/>
        <family val="2"/>
        <scheme val="minor"/>
      </rPr>
      <t>(3 Punkte)</t>
    </r>
    <r>
      <rPr>
        <sz val="10"/>
        <color theme="1"/>
        <rFont val="Calibri"/>
        <family val="2"/>
        <scheme val="minor"/>
      </rPr>
      <t xml:space="preserve">. In diesem Szenario hat das Unternehmen dem Kunden 95 $ für 45 Tage (60 Tage minus 15 Tage) geliehen. Der Zinssatz für die 45 Tage beträgt also 1/95 x 100 Prozent </t>
    </r>
    <r>
      <rPr>
        <b/>
        <sz val="10"/>
        <color theme="1"/>
        <rFont val="Calibri"/>
        <family val="2"/>
        <scheme val="minor"/>
      </rPr>
      <t>(3 Punkte</t>
    </r>
    <r>
      <rPr>
        <sz val="10"/>
        <color theme="1"/>
        <rFont val="Calibri"/>
        <family val="2"/>
        <scheme val="minor"/>
      </rPr>
      <t xml:space="preserve">). Der effektive Jahreszins kann wie folgt berechnet werden:
Effektiver Jahreszins = (1 + Zinssatz/Kreditbetrag) (365/31) -1 </t>
    </r>
    <r>
      <rPr>
        <b/>
        <sz val="10"/>
        <color theme="1"/>
        <rFont val="Calibri"/>
        <family val="2"/>
        <scheme val="minor"/>
      </rPr>
      <t>(3 Punkte)</t>
    </r>
    <r>
      <rPr>
        <sz val="10"/>
        <color theme="1"/>
        <rFont val="Calibri"/>
        <family val="2"/>
        <scheme val="minor"/>
      </rPr>
      <t xml:space="preserve">
(1 + 1/ 95) (365/45) -1 = 0,086 oder 8,6 Prozent </t>
    </r>
    <r>
      <rPr>
        <b/>
        <sz val="10"/>
        <color theme="1"/>
        <rFont val="Calibri"/>
        <family val="2"/>
        <scheme val="minor"/>
      </rPr>
      <t>(3 Punkte)</t>
    </r>
    <r>
      <rPr>
        <sz val="10"/>
        <color theme="1"/>
        <rFont val="Calibri"/>
        <family val="2"/>
        <scheme val="minor"/>
      </rPr>
      <t xml:space="preserve">
Aus der obigen Berechnung geht hervor, dass die jährlichen Kosten für die Gewährung eines Skontos 8,6 Prozent betragen. Andererseits sind die Kreditkosten für den Überziehungskredit mit 10 Prozent höher als die Kosten für die Gewährung eines Skontos. </t>
    </r>
    <r>
      <rPr>
        <b/>
        <sz val="10"/>
        <color theme="1"/>
        <rFont val="Calibri"/>
        <family val="2"/>
        <scheme val="minor"/>
      </rPr>
      <t xml:space="preserve">(3 Punkte) </t>
    </r>
    <r>
      <rPr>
        <sz val="10"/>
        <color theme="1"/>
        <rFont val="Calibri"/>
        <family val="2"/>
        <scheme val="minor"/>
      </rPr>
      <t xml:space="preserve">Daher sollte das Unternehmen dem Kunden weiterhin einen Skonto gewähren und den Überziehungskredit vermeiden. </t>
    </r>
    <r>
      <rPr>
        <b/>
        <sz val="10"/>
        <color theme="1"/>
        <rFont val="Calibri"/>
        <family val="2"/>
        <scheme val="minor"/>
      </rPr>
      <t>(3 Punkte)</t>
    </r>
    <r>
      <rPr>
        <sz val="10"/>
        <color theme="1"/>
        <rFont val="Calibri"/>
        <family val="2"/>
        <scheme val="minor"/>
      </rPr>
      <t xml:space="preserve">
</t>
    </r>
  </si>
  <si>
    <r>
      <rPr>
        <sz val="10"/>
        <color theme="1"/>
        <rFont val="Calibri"/>
        <family val="2"/>
        <scheme val="minor"/>
      </rPr>
      <t>offen_115</t>
    </r>
  </si>
  <si>
    <r>
      <rPr>
        <sz val="10"/>
        <color theme="1"/>
        <rFont val="Calibri"/>
        <family val="2"/>
        <scheme val="minor"/>
      </rPr>
      <t>offen_018</t>
    </r>
  </si>
  <si>
    <r>
      <rPr>
        <sz val="10"/>
        <color theme="1"/>
        <rFont val="Calibri"/>
        <family val="2"/>
        <scheme val="minor"/>
      </rPr>
      <t>offen_055</t>
    </r>
  </si>
  <si>
    <t>Nennen und beschreiben Sie die drei Kategorien von Gegengeschäften.</t>
  </si>
  <si>
    <r>
      <rPr>
        <sz val="10"/>
        <color theme="1"/>
        <rFont val="Calibri"/>
        <family val="2"/>
        <scheme val="minor"/>
      </rPr>
      <t xml:space="preserve">• Tauschhandel: Beim Tauschhandel tauschen die Parteien direkt Waren und Dienstleistungen aus, ohne dabei Bargeld zu verwenden. Stattdessen verwenden sie einen Gegenwert an Waren oder Dienstleistungen für den Austausch. </t>
    </r>
    <r>
      <rPr>
        <b/>
        <sz val="10"/>
        <color theme="1"/>
        <rFont val="Calibri"/>
        <family val="2"/>
        <scheme val="minor"/>
      </rPr>
      <t>(2 Punkte)</t>
    </r>
    <r>
      <rPr>
        <sz val="10"/>
        <color theme="1"/>
        <rFont val="Calibri"/>
        <family val="2"/>
        <scheme val="minor"/>
      </rPr>
      <t xml:space="preserve">
• Gegenkauf: Ein Importeur kauft Waren und Dienstleistungen von einem Exporteur, der sich bereit erklärt, im Gegenzug innerhalb eines bestimmten Zeitraums Waren und Dienstleistungen vom Importeur zu kaufen. Im Gegensatz zu Tauschgeschäften erfordern Gegenkaufvereinbarungen die Vermittlung durch ein Handelsunternehmen. </t>
    </r>
    <r>
      <rPr>
        <b/>
        <sz val="10"/>
        <color theme="1"/>
        <rFont val="Calibri"/>
        <family val="2"/>
        <scheme val="minor"/>
      </rPr>
      <t>(2 Punkte)</t>
    </r>
    <r>
      <rPr>
        <sz val="10"/>
        <color theme="1"/>
        <rFont val="Calibri"/>
        <family val="2"/>
        <scheme val="minor"/>
      </rPr>
      <t xml:space="preserve">
• Aufrechnung: Eine gängige Art von Gegengeschäftsvereinbarung, bei der der Käufer vom Verkäufer Unterstützung bei der Vermarktung von Produkten und Dienstleistungen erhält. Dies ist besonders nützlich für teure und große Gegenstände. </t>
    </r>
    <r>
      <rPr>
        <b/>
        <sz val="10"/>
        <color theme="1"/>
        <rFont val="Calibri"/>
        <family val="2"/>
        <scheme val="minor"/>
      </rPr>
      <t>(2 Punkte)</t>
    </r>
    <r>
      <rPr>
        <sz val="10"/>
        <color theme="1"/>
        <rFont val="Calibri"/>
        <family val="2"/>
        <scheme val="minor"/>
      </rPr>
      <t xml:space="preserve">
</t>
    </r>
  </si>
  <si>
    <r>
      <rPr>
        <sz val="10"/>
        <color theme="1"/>
        <rFont val="Calibri"/>
        <family val="2"/>
        <scheme val="minor"/>
      </rPr>
      <t>offen_090</t>
    </r>
  </si>
  <si>
    <t>Definieren Sie den Begriff Konnossement. Listen Sie dann fünf Punkte auf, die ein Konnossement enthalten muss, und heben Sie die beiden wichtigsten Merkmale hervor.</t>
  </si>
  <si>
    <r>
      <rPr>
        <sz val="10"/>
        <color theme="1"/>
        <rFont val="Calibri"/>
        <family val="2"/>
        <scheme val="minor"/>
      </rPr>
      <t xml:space="preserve">Ein Konnossement ist ein juristisches Dokument, in dem die Einzelheiten einer Sendung wie Bestimmungsort, Menge, Waren und Art angegeben sind </t>
    </r>
    <r>
      <rPr>
        <b/>
        <sz val="10"/>
        <color theme="1"/>
        <rFont val="Calibri"/>
        <family val="2"/>
        <scheme val="minor"/>
      </rPr>
      <t>(2 Punkte)</t>
    </r>
    <r>
      <rPr>
        <sz val="10"/>
        <color theme="1"/>
        <rFont val="Calibri"/>
        <family val="2"/>
        <scheme val="minor"/>
      </rPr>
      <t xml:space="preserve">. Es wird vom Spediteur an den Spediteur übermittelt und dient als Versandbeleg. Es wird verwendet, wenn die Sendung zur Auslieferung an einer vordefinierten Station ausgeführt wird. </t>
    </r>
    <r>
      <rPr>
        <b/>
        <sz val="10"/>
        <color theme="1"/>
        <rFont val="Calibri"/>
        <family val="2"/>
        <scheme val="minor"/>
      </rPr>
      <t>(2 Punkte</t>
    </r>
    <r>
      <rPr>
        <sz val="10"/>
        <color theme="1"/>
        <rFont val="Calibri"/>
        <family val="2"/>
        <scheme val="minor"/>
      </rPr>
      <t xml:space="preserve">). 
Wichtige Elemente:
•	Namen, Adressen und Kontaktdaten des Absenders und des Empfängers.
•	Postleitzahl und Kontodaten für die Sendungsverfolgung.
•	Hafendetails wie Namen des Abfahrts- und Zielhafens.
•	Sonstige besondere Anweisungen.
•	Datum der Abfahrt und Ankunft der Sendung.
•	Art und Menge der versendeten Einheiten.
•	Verpackungsdetails wie Fässer, Kartons, Plastiksäcke, Paletten usw.
•	Unterschriften relevanter und autorisierter Personen von der Sendung bis zur Lieferung
•	Klassifizierung der Fracht.
•	Sendungsgewicht.
</t>
    </r>
    <r>
      <rPr>
        <b/>
        <sz val="10"/>
        <color theme="1"/>
        <rFont val="Calibri"/>
        <family val="2"/>
        <scheme val="minor"/>
      </rPr>
      <t>(2 Punkte für jeden der fünf Punkte)</t>
    </r>
    <r>
      <rPr>
        <sz val="10"/>
        <color theme="1"/>
        <rFont val="Calibri"/>
        <family val="2"/>
        <scheme val="minor"/>
      </rPr>
      <t xml:space="preserve">
Wichtige Merkmale:
1. Eigentum der Sendung: Der Eigentümer der Sendung hat das Recht, die übertragenen Güter zu beanspruchen oder jemandem zu erlauben, sie weiter zu übertragen </t>
    </r>
    <r>
      <rPr>
        <b/>
        <sz val="10"/>
        <color theme="1"/>
        <rFont val="Calibri"/>
        <family val="2"/>
        <scheme val="minor"/>
      </rPr>
      <t>(2 Punkte)</t>
    </r>
    <r>
      <rPr>
        <sz val="10"/>
        <color theme="1"/>
        <rFont val="Calibri"/>
        <family val="2"/>
        <scheme val="minor"/>
      </rPr>
      <t xml:space="preserve">. 
2. Sendungsbeleg: Das Konnossement dient als Beleg für die Sendung, bei der die Waren in gutem Zustand am Bestimmungsort ankommen müssen. Den Sendungsbeleg erhält man im Austausch gegen das vom Frachtführer ausgestellte Konnossement </t>
    </r>
    <r>
      <rPr>
        <b/>
        <sz val="10"/>
        <color theme="1"/>
        <rFont val="Calibri"/>
        <family val="2"/>
        <scheme val="minor"/>
      </rPr>
      <t>(2 Punkte)</t>
    </r>
    <r>
      <rPr>
        <sz val="10"/>
        <color theme="1"/>
        <rFont val="Calibri"/>
        <family val="2"/>
        <scheme val="minor"/>
      </rPr>
      <t>.</t>
    </r>
  </si>
  <si>
    <r>
      <rPr>
        <sz val="10"/>
        <color theme="1"/>
        <rFont val="Calibri"/>
        <family val="2"/>
        <scheme val="minor"/>
      </rPr>
      <t>offen_116</t>
    </r>
  </si>
  <si>
    <r>
      <rPr>
        <sz val="10"/>
        <color theme="1"/>
        <rFont val="Calibri"/>
        <family val="2"/>
        <scheme val="minor"/>
      </rPr>
      <t>offen_117</t>
    </r>
  </si>
  <si>
    <r>
      <rPr>
        <sz val="10"/>
        <color theme="1"/>
        <rFont val="Calibri"/>
        <family val="2"/>
        <scheme val="minor"/>
      </rPr>
      <t>offen_118</t>
    </r>
  </si>
  <si>
    <r>
      <rPr>
        <sz val="10"/>
        <color theme="1"/>
        <rFont val="Calibri"/>
        <family val="2"/>
        <scheme val="minor"/>
      </rPr>
      <t>offen_021</t>
    </r>
  </si>
  <si>
    <t>Definieren Sie die Steuerneutralität von Kapitalexport und Kapitalimport.</t>
  </si>
  <si>
    <r>
      <rPr>
        <sz val="10"/>
        <color theme="1"/>
        <rFont val="Calibri"/>
        <family val="2"/>
        <scheme val="minor"/>
      </rPr>
      <t xml:space="preserve"> Kapitalexportneutralität: Die steuerliche Behandlung bleibt für die Investor:innen gleich, egal wo sie investieren. Dieser Steuerstandard erhöht die Staatseinnahmen, ohne die Entscheidungen der Steuerzahler:innen zu beeinträchtigen. </t>
    </r>
    <r>
      <rPr>
        <b/>
        <sz val="10"/>
        <color theme="1"/>
        <rFont val="Calibri"/>
        <family val="2"/>
        <scheme val="minor"/>
      </rPr>
      <t>(3 Punkte)</t>
    </r>
    <r>
      <rPr>
        <sz val="10"/>
        <color theme="1"/>
        <rFont val="Calibri"/>
        <family val="2"/>
        <scheme val="minor"/>
      </rPr>
      <t xml:space="preserve">.
Kapitalimportneutralität: Die steuerliche Behandlung bleibt für alle Investor:innen gleich, unabhängig von ihrem Wohnsitz. Sie kommt allen Akteuren zugute und sorgt für ein wettbewerbsfähiges Spielfeld auf dem Markt. </t>
    </r>
    <r>
      <rPr>
        <b/>
        <sz val="10"/>
        <color theme="1"/>
        <rFont val="Calibri"/>
        <family val="2"/>
        <scheme val="minor"/>
      </rPr>
      <t>(3 Punkte)</t>
    </r>
    <r>
      <rPr>
        <sz val="10"/>
        <color theme="1"/>
        <rFont val="Calibri"/>
        <family val="2"/>
        <scheme val="minor"/>
      </rPr>
      <t>.</t>
    </r>
  </si>
  <si>
    <r>
      <rPr>
        <sz val="10"/>
        <color theme="1"/>
        <rFont val="Calibri"/>
        <family val="2"/>
        <scheme val="minor"/>
      </rPr>
      <t>offen_022</t>
    </r>
  </si>
  <si>
    <r>
      <rPr>
        <sz val="10"/>
        <color theme="1"/>
        <rFont val="Calibri"/>
        <family val="2"/>
        <scheme val="minor"/>
      </rPr>
      <t>offen_023</t>
    </r>
  </si>
  <si>
    <t>Definieren Sie die nationale Neutralität und erklären Sie einen Vorteil.</t>
  </si>
  <si>
    <r>
      <rPr>
        <sz val="10"/>
        <color theme="1"/>
        <rFont val="Calibri"/>
        <family val="2"/>
        <scheme val="minor"/>
      </rPr>
      <t xml:space="preserve">Nationale Neutralität: Die Steuergesetzgebung beruht auf dem Grundsatz der Gleichheit, so dass die Steuergesetze mehrerer Länder ähnlich sind </t>
    </r>
    <r>
      <rPr>
        <b/>
        <sz val="10"/>
        <color theme="1"/>
        <rFont val="Calibri"/>
        <family val="2"/>
        <scheme val="minor"/>
      </rPr>
      <t>(3 Punkte)</t>
    </r>
    <r>
      <rPr>
        <sz val="10"/>
        <color theme="1"/>
        <rFont val="Calibri"/>
        <family val="2"/>
        <scheme val="minor"/>
      </rPr>
      <t xml:space="preserve">. Ein Vorteil besteht darin, dass die Steuervermeidung von Privatpersonen und Unternehmen verringert wird, da sie unabhängig vom Standort ihrer Tätigkeit ähnliche Steuersätze zahlen </t>
    </r>
    <r>
      <rPr>
        <b/>
        <sz val="10"/>
        <color theme="1"/>
        <rFont val="Calibri"/>
        <family val="2"/>
        <scheme val="minor"/>
      </rPr>
      <t>(3 Punkte</t>
    </r>
    <r>
      <rPr>
        <sz val="10"/>
        <color theme="1"/>
        <rFont val="Calibri"/>
        <family val="2"/>
        <scheme val="minor"/>
      </rPr>
      <t xml:space="preserve">). </t>
    </r>
  </si>
  <si>
    <r>
      <rPr>
        <sz val="10"/>
        <color theme="1"/>
        <rFont val="Calibri"/>
        <family val="2"/>
        <scheme val="minor"/>
      </rPr>
      <t>offen_056</t>
    </r>
  </si>
  <si>
    <r>
      <rPr>
        <sz val="10"/>
        <color theme="1"/>
        <rFont val="Calibri"/>
        <family val="2"/>
        <scheme val="minor"/>
      </rPr>
      <t>offen_092</t>
    </r>
  </si>
  <si>
    <r>
      <rPr>
        <sz val="10"/>
        <color theme="1"/>
        <rFont val="Calibri"/>
        <family val="2"/>
        <scheme val="minor"/>
      </rPr>
      <t>offen_093</t>
    </r>
  </si>
  <si>
    <r>
      <rPr>
        <sz val="10"/>
        <color theme="1"/>
        <rFont val="Calibri"/>
        <family val="2"/>
        <scheme val="minor"/>
      </rPr>
      <t>offen_119</t>
    </r>
  </si>
  <si>
    <t xml:space="preserve">Zoe ist gerade dabei, ihre Umsatzsteuererklärung für das am 31. März 2020 endende Quartal auszufüllen. Die folgenden Informationen sind verfügbar:
• Es wurden Verkaufsrechnungen in Höhe von 200.000 € für Verkäufe mit Standardbewertung ausgestellt.
• Die standardmäßig bewerteten Ausgaben beliefen sich auf 20.000 €.
• Am 15. Februar 2020 kauft Zoe Maschinen zum Preis von 10.000 €. Alle oben genannten Zahlen verstehen sich ohne Mehrwertsteuer. Der Standard-Mehrwertsteuersatz beträgt derzeit 20 %.
Berechnen Sie den Betrag der zu zahlenden Mehrwertsteuer. Geben Sie alle Berechnungen an.
</t>
  </si>
  <si>
    <r>
      <rPr>
        <sz val="10"/>
        <color theme="1"/>
        <rFont val="Calibri"/>
        <family val="2"/>
        <scheme val="minor"/>
      </rPr>
      <t xml:space="preserve">Mehrwertsteuererklärung für das Quartal zum 31. März 2020
Ausgangssteuer
Umsatz (200.000 x 20 %) </t>
    </r>
    <r>
      <rPr>
        <b/>
        <sz val="10"/>
        <color theme="1"/>
        <rFont val="Calibri"/>
        <family val="2"/>
        <scheme val="minor"/>
      </rPr>
      <t>(3 Punkte)</t>
    </r>
    <r>
      <rPr>
        <sz val="10"/>
        <color theme="1"/>
        <rFont val="Calibri"/>
        <family val="2"/>
        <scheme val="minor"/>
      </rPr>
      <t xml:space="preserve"> = 40.000 Euro </t>
    </r>
    <r>
      <rPr>
        <b/>
        <sz val="10"/>
        <color theme="1"/>
        <rFont val="Calibri"/>
        <family val="2"/>
        <scheme val="minor"/>
      </rPr>
      <t>(3 Punkte)</t>
    </r>
    <r>
      <rPr>
        <sz val="10"/>
        <color theme="1"/>
        <rFont val="Calibri"/>
        <family val="2"/>
        <scheme val="minor"/>
      </rPr>
      <t xml:space="preserve">
Vorsteuer
Ausgaben (20.000 x 20 %) </t>
    </r>
    <r>
      <rPr>
        <b/>
        <sz val="10"/>
        <color theme="1"/>
        <rFont val="Calibri"/>
        <family val="2"/>
        <scheme val="minor"/>
      </rPr>
      <t>(3 Punkte)</t>
    </r>
    <r>
      <rPr>
        <sz val="10"/>
        <color theme="1"/>
        <rFont val="Calibri"/>
        <family val="2"/>
        <scheme val="minor"/>
      </rPr>
      <t xml:space="preserve"> = 4.000 Euro plus Maschinen (10.000 x 20/120) = 1.667 </t>
    </r>
    <r>
      <rPr>
        <b/>
        <sz val="10"/>
        <color theme="1"/>
        <rFont val="Calibri"/>
        <family val="2"/>
        <scheme val="minor"/>
      </rPr>
      <t>(3 Punkte)</t>
    </r>
    <r>
      <rPr>
        <sz val="10"/>
        <color theme="1"/>
        <rFont val="Calibri"/>
        <family val="2"/>
        <scheme val="minor"/>
      </rPr>
      <t xml:space="preserve"> = 5.667 Euro 
Zu zahlende Mehrwertsteuer = Ausgangssteuer – Vorsteuer </t>
    </r>
    <r>
      <rPr>
        <b/>
        <sz val="10"/>
        <color theme="1"/>
        <rFont val="Calibri"/>
        <family val="2"/>
        <scheme val="minor"/>
      </rPr>
      <t>(3 Punkte)</t>
    </r>
    <r>
      <rPr>
        <sz val="10"/>
        <color theme="1"/>
        <rFont val="Calibri"/>
        <family val="2"/>
        <scheme val="minor"/>
      </rPr>
      <t xml:space="preserve"> = 40.000 – 5.667 = 34.333 Euro </t>
    </r>
    <r>
      <rPr>
        <b/>
        <sz val="10"/>
        <color theme="1"/>
        <rFont val="Calibri"/>
        <family val="2"/>
        <scheme val="minor"/>
      </rPr>
      <t>(3 Punkte)</t>
    </r>
    <r>
      <rPr>
        <sz val="10"/>
        <color theme="1"/>
        <rFont val="Calibri"/>
        <family val="2"/>
        <scheme val="minor"/>
      </rPr>
      <t xml:space="preserve">
</t>
    </r>
  </si>
  <si>
    <r>
      <rPr>
        <sz val="10"/>
        <color theme="1"/>
        <rFont val="Calibri"/>
        <family val="2"/>
        <scheme val="minor"/>
      </rPr>
      <t>offen_094</t>
    </r>
  </si>
  <si>
    <r>
      <rPr>
        <sz val="10"/>
        <color theme="1"/>
        <rFont val="Calibri"/>
        <family val="2"/>
        <scheme val="minor"/>
      </rPr>
      <t>offen_057</t>
    </r>
  </si>
  <si>
    <r>
      <rPr>
        <sz val="10"/>
        <color theme="1"/>
        <rFont val="Calibri"/>
        <family val="2"/>
        <scheme val="minor"/>
      </rPr>
      <t>Skizzieren Sie die Vor- und Nachteile einer Zweigniederlassung und einer Tochtergesellschaft.</t>
    </r>
  </si>
  <si>
    <r>
      <rPr>
        <sz val="10"/>
        <color theme="1"/>
        <rFont val="Calibri"/>
        <family val="2"/>
        <scheme val="minor"/>
      </rPr>
      <t>offen_095</t>
    </r>
  </si>
  <si>
    <t>Erläutern Sie den Begriff Advance Pricing Agreement (APA) und beschreiben Sie die beiden Arten von APAs.</t>
  </si>
  <si>
    <r>
      <rPr>
        <sz val="10"/>
        <color theme="1"/>
        <rFont val="Calibri"/>
        <family val="2"/>
        <scheme val="minor"/>
      </rPr>
      <t xml:space="preserve">Ein Advance Pricing Agreement (APA) ist eine formelle Vereinbarung, die im Voraus zwischen einer Steuerbehörde und einem Steuerzahler getroffen wird, um eine Verrechnungspreismethode für zukünftige Transaktionen festzulegen. Das APA-Verfahren hilft Steuerzahlern und Behörden, Probleme bei der Prüfung zu lösen, bevor sie auftreten </t>
    </r>
    <r>
      <rPr>
        <b/>
        <sz val="10"/>
        <color theme="1"/>
        <rFont val="Calibri"/>
        <family val="2"/>
        <scheme val="minor"/>
      </rPr>
      <t>(3 Punkte)</t>
    </r>
    <r>
      <rPr>
        <sz val="10"/>
        <color theme="1"/>
        <rFont val="Calibri"/>
        <family val="2"/>
        <scheme val="minor"/>
      </rPr>
      <t xml:space="preserve">. Diese Methode erhöht die Effizienz des Steuersystems und sorgt für aktuelle Informationen, um einen reibungslosen Verrechnungspreisprozess zu gewährleisten. Die Steuerpflichtigen können eine bestimmte Methode bis zu fünf Jahre im Voraus auszuhandeln </t>
    </r>
    <r>
      <rPr>
        <b/>
        <sz val="10"/>
        <color theme="1"/>
        <rFont val="Calibri"/>
        <family val="2"/>
        <scheme val="minor"/>
      </rPr>
      <t>(3 Punkte</t>
    </r>
    <r>
      <rPr>
        <sz val="10"/>
        <color theme="1"/>
        <rFont val="Calibri"/>
        <family val="2"/>
        <scheme val="minor"/>
      </rPr>
      <t xml:space="preserve">). 
Arten: unilateraler, bilateraler oder multilateraler Vertrag </t>
    </r>
    <r>
      <rPr>
        <b/>
        <sz val="10"/>
        <color theme="1"/>
        <rFont val="Calibri"/>
        <family val="2"/>
        <scheme val="minor"/>
      </rPr>
      <t>(3 Punkte)</t>
    </r>
    <r>
      <rPr>
        <sz val="10"/>
        <color theme="1"/>
        <rFont val="Calibri"/>
        <family val="2"/>
        <scheme val="minor"/>
      </rPr>
      <t xml:space="preserve">.
1. Unilaterales APA: Eine Verrechnungspreismethode wird zwischen einer Steuererhebungsstelle und einem Steuerpflichtigen in einer einseitigen Vereinbarung ausgehandelt. Es hilft den Steuerpflichtigen bei der Beilegung von Steuerstreitigkeiten mit ausländischen Behörden, indem es eine Steuererhebungsstelle ersucht, ein Verfahren mit der ausländischen Behörde einzuleiten. </t>
    </r>
    <r>
      <rPr>
        <b/>
        <sz val="10"/>
        <color theme="1"/>
        <rFont val="Calibri"/>
        <family val="2"/>
        <scheme val="minor"/>
      </rPr>
      <t>(3 Punkte)</t>
    </r>
    <r>
      <rPr>
        <sz val="10"/>
        <color theme="1"/>
        <rFont val="Calibri"/>
        <family val="2"/>
        <scheme val="minor"/>
      </rPr>
      <t xml:space="preserve">. 
2. Bilaterale oder multilaterale APA: Bei einem bilateralen APA oder einem multilateralen APA wird eine Vereinbarung zwischen einer (bilateralen) oder mehreren (multilateralen) Steuerverwaltungen und einem Steuerpflichtigen getroffen </t>
    </r>
    <r>
      <rPr>
        <b/>
        <sz val="10"/>
        <color theme="1"/>
        <rFont val="Calibri"/>
        <family val="2"/>
        <scheme val="minor"/>
      </rPr>
      <t>(3 Punkte)</t>
    </r>
    <r>
      <rPr>
        <sz val="10"/>
        <color theme="1"/>
        <rFont val="Calibri"/>
        <family val="2"/>
        <scheme val="minor"/>
      </rPr>
      <t xml:space="preserve">. Das Hauptmerkmal dieser Vereinbarung besteht darin, dass der Steuerpflichtige Sicherheit über seine Einkünfte hat und die Steuerbehörden keine Doppelbesteuerung auf die Einkünfte im Zusammenhang mit einer abgedeckten Transaktion erheben werden. </t>
    </r>
    <r>
      <rPr>
        <b/>
        <sz val="10"/>
        <color theme="1"/>
        <rFont val="Calibri"/>
        <family val="2"/>
        <scheme val="minor"/>
      </rPr>
      <t>(3 Punkte)</t>
    </r>
    <r>
      <rPr>
        <sz val="10"/>
        <color theme="1"/>
        <rFont val="Calibri"/>
        <family val="2"/>
        <scheme val="minor"/>
      </rPr>
      <t xml:space="preserve">.  </t>
    </r>
  </si>
  <si>
    <r>
      <rPr>
        <sz val="10"/>
        <color theme="1"/>
        <rFont val="Calibri"/>
        <family val="2"/>
        <scheme val="minor"/>
      </rPr>
      <t>offen_096</t>
    </r>
  </si>
  <si>
    <r>
      <rPr>
        <sz val="10"/>
        <color theme="1"/>
        <rFont val="Calibri"/>
        <family val="2"/>
        <scheme val="minor"/>
      </rPr>
      <t>offen_120</t>
    </r>
  </si>
  <si>
    <r>
      <rPr>
        <sz val="10"/>
        <color theme="1"/>
        <rFont val="Calibri"/>
        <family val="2"/>
        <scheme val="minor"/>
      </rPr>
      <t>offen_059</t>
    </r>
  </si>
  <si>
    <r>
      <rPr>
        <sz val="10"/>
        <color theme="1"/>
        <rFont val="Calibri"/>
        <family val="2"/>
        <scheme val="minor"/>
      </rPr>
      <t>offen_098</t>
    </r>
  </si>
  <si>
    <r>
      <rPr>
        <sz val="10"/>
        <color theme="1"/>
        <rFont val="Calibri"/>
        <family val="2"/>
        <scheme val="minor"/>
      </rPr>
      <t>offen_121</t>
    </r>
  </si>
  <si>
    <r>
      <rPr>
        <sz val="10"/>
        <color theme="1"/>
        <rFont val="Calibri"/>
        <family val="2"/>
        <scheme val="minor"/>
      </rPr>
      <t>offen_122</t>
    </r>
  </si>
  <si>
    <r>
      <rPr>
        <sz val="10"/>
        <color theme="1"/>
        <rFont val="Calibri"/>
        <family val="2"/>
        <scheme val="minor"/>
      </rPr>
      <t>offen_123</t>
    </r>
  </si>
  <si>
    <r>
      <rPr>
        <sz val="10"/>
        <color theme="1"/>
        <rFont val="Calibri"/>
        <family val="2"/>
        <scheme val="minor"/>
      </rPr>
      <t>offen_124</t>
    </r>
  </si>
  <si>
    <r>
      <rPr>
        <sz val="10"/>
        <color theme="1"/>
        <rFont val="Calibri"/>
        <family val="2"/>
        <scheme val="minor"/>
      </rPr>
      <t>offen_125</t>
    </r>
  </si>
  <si>
    <r>
      <rPr>
        <sz val="10"/>
        <color theme="1"/>
        <rFont val="Calibri"/>
        <family val="2"/>
        <scheme val="minor"/>
      </rPr>
      <t>offen_126</t>
    </r>
  </si>
  <si>
    <r>
      <rPr>
        <sz val="10"/>
        <color theme="1"/>
        <rFont val="Calibri"/>
        <family val="2"/>
        <scheme val="minor"/>
      </rPr>
      <t>offen_127</t>
    </r>
  </si>
  <si>
    <r>
      <rPr>
        <sz val="11"/>
        <color theme="1"/>
        <rFont val="Calibri"/>
        <family val="2"/>
        <scheme val="minor"/>
      </rPr>
      <t>Schwierigkeitsgrad</t>
    </r>
  </si>
  <si>
    <r>
      <rPr>
        <sz val="11"/>
        <color theme="1"/>
        <rFont val="Calibri"/>
        <family val="2"/>
        <scheme val="minor"/>
      </rPr>
      <t>Bild</t>
    </r>
  </si>
  <si>
    <r>
      <rPr>
        <sz val="11"/>
        <color theme="1"/>
        <rFont val="Calibri"/>
        <family val="2"/>
        <scheme val="minor"/>
      </rPr>
      <t>Ja</t>
    </r>
  </si>
  <si>
    <r>
      <rPr>
        <sz val="11"/>
        <color theme="1"/>
        <rFont val="Calibri"/>
        <family val="2"/>
        <scheme val="minor"/>
      </rPr>
      <t>Nein</t>
    </r>
  </si>
  <si>
    <r>
      <rPr>
        <sz val="11"/>
        <color theme="1"/>
        <rFont val="Calibri"/>
        <family val="2"/>
        <scheme val="minor"/>
      </rPr>
      <t>MC Fragen pro Lektion</t>
    </r>
  </si>
  <si>
    <r>
      <rPr>
        <sz val="11"/>
        <color theme="1"/>
        <rFont val="Calibri"/>
        <family val="2"/>
        <scheme val="minor"/>
      </rPr>
      <t>MC leicht</t>
    </r>
  </si>
  <si>
    <r>
      <rPr>
        <sz val="11"/>
        <color theme="1"/>
        <rFont val="Calibri"/>
        <family val="2"/>
        <scheme val="minor"/>
      </rPr>
      <t>MC mittel</t>
    </r>
  </si>
  <si>
    <r>
      <rPr>
        <sz val="11"/>
        <color theme="1"/>
        <rFont val="Calibri"/>
        <family val="2"/>
        <scheme val="minor"/>
      </rPr>
      <t>MC schwer</t>
    </r>
  </si>
  <si>
    <r>
      <rPr>
        <sz val="11"/>
        <color theme="1"/>
        <rFont val="Calibri"/>
        <family val="2"/>
        <scheme val="minor"/>
      </rPr>
      <t>Offene Fragen / Lektion</t>
    </r>
  </si>
  <si>
    <r>
      <rPr>
        <sz val="11"/>
        <color theme="1"/>
        <rFont val="Calibri"/>
        <family val="2"/>
        <scheme val="minor"/>
      </rPr>
      <t>Offen leicht</t>
    </r>
  </si>
  <si>
    <r>
      <rPr>
        <sz val="11"/>
        <color theme="1"/>
        <rFont val="Calibri"/>
        <family val="2"/>
        <scheme val="minor"/>
      </rPr>
      <t>Offen mittel</t>
    </r>
  </si>
  <si>
    <r>
      <rPr>
        <sz val="11"/>
        <color theme="1"/>
        <rFont val="Calibri"/>
        <family val="2"/>
        <scheme val="minor"/>
      </rPr>
      <t>Offen schwer</t>
    </r>
  </si>
  <si>
    <r>
      <rPr>
        <sz val="10"/>
        <color rgb="FF9C5700"/>
        <rFont val="Calibri"/>
        <family val="2"/>
        <scheme val="minor"/>
      </rPr>
      <t>Welches ist das wichtigste Ziel des Finanzmanagements?</t>
    </r>
  </si>
  <si>
    <r>
      <rPr>
        <sz val="10"/>
        <color theme="1"/>
        <rFont val="Calibri"/>
        <family val="2"/>
        <scheme val="minor"/>
      </rPr>
      <t>Welche der folgenden Aussagen ist am zutreffendsten?</t>
    </r>
  </si>
  <si>
    <r>
      <rPr>
        <sz val="10"/>
        <color theme="1"/>
        <rFont val="Calibri"/>
        <family val="2"/>
        <scheme val="minor"/>
      </rPr>
      <t xml:space="preserve">Der Chief Financial Officer (CFO) muss festlegen, welchen Anteil des Gewinns das Unternehmen mit seinen Anteilseigner:innen teilen soll. Welche Art von Entscheidung trifft der CFO in diesem Szenario? </t>
    </r>
  </si>
  <si>
    <r>
      <rPr>
        <sz val="10"/>
        <color theme="1"/>
        <rFont val="Calibri"/>
        <family val="2"/>
        <scheme val="minor"/>
      </rPr>
      <t>Kapital des Eigentümers</t>
    </r>
  </si>
  <si>
    <r>
      <rPr>
        <sz val="10"/>
        <color theme="1"/>
        <rFont val="Calibri"/>
        <family val="2"/>
        <scheme val="minor"/>
      </rPr>
      <t>Bereitstellung einer Plattform für Devisenhändler zur Durchführung von Arbitrage</t>
    </r>
  </si>
  <si>
    <r>
      <rPr>
        <sz val="10"/>
        <color theme="1"/>
        <rFont val="Calibri"/>
        <family val="2"/>
        <scheme val="minor"/>
      </rPr>
      <t xml:space="preserve">die Erreichung der allgemeinen Geschäftsziele des Unternehmens.
</t>
    </r>
  </si>
  <si>
    <t>Herr Samson ist Professor für Finanzwissenschaft. Er führt Bewertungen von Vermögenswerten von Fortune-500-Unternehmen durch und veröffentlicht seine Ergebnisse in renommierten Finanzzeitschriften. Welche der folgenden Aussagen beschreibt die Rolle von Herrn Samson in Bezug auf die Fortune-500-Unternehmen am besten?</t>
  </si>
  <si>
    <r>
      <rPr>
        <sz val="10"/>
        <color theme="1"/>
        <rFont val="Calibri"/>
        <family val="2"/>
        <scheme val="minor"/>
      </rPr>
      <t>Inländische Investitionen und Versicherungsaktivitäten</t>
    </r>
  </si>
  <si>
    <r>
      <rPr>
        <sz val="10"/>
        <color theme="1"/>
        <rFont val="Calibri"/>
        <family val="2"/>
        <scheme val="minor"/>
      </rPr>
      <t>Nehmen wir an, dass im Jahr 2019 der Nettokapitalbilanzsaldo, der Erwerb von Vermögenswerten und die Übertragung von Finanzvermögen durch Migranten in Griechenland 1.500 Mio. €, 700 Mio. € bzw. 450 Mio. € betrugen. Wie hoch ist der Verkauf von Eigentum an Vermögenswerten in Griechenland im Jahr 2019?</t>
    </r>
  </si>
  <si>
    <t xml:space="preserve">Wie hoch ist der Kapitalbilanzsaldo eines Landes (in Millionen USD) mit den folgenden Zahlen (in Millionen USD)?
Nettoinvestitionen in Wertpapiere =  –80
Netto-Direktinvestitionen = 50
Finanzierung von Vermögenswerten = 40
Auslassungen und Fehler = 20
</t>
  </si>
  <si>
    <r>
      <rPr>
        <sz val="10"/>
        <color theme="1"/>
        <rFont val="Calibri"/>
        <family val="2"/>
        <scheme val="minor"/>
      </rPr>
      <t>Schutz der Gewinnmarge eines Unternehmens vor Währungsschwankungen</t>
    </r>
  </si>
  <si>
    <r>
      <rPr>
        <sz val="10"/>
        <color theme="1"/>
        <rFont val="Calibri"/>
        <family val="2"/>
        <scheme val="minor"/>
      </rPr>
      <t>Schutz der Gewinnmarge eines Unternehmens vor Steuern</t>
    </r>
  </si>
  <si>
    <r>
      <rPr>
        <sz val="10"/>
        <color theme="1"/>
        <rFont val="Calibri"/>
        <family val="2"/>
        <scheme val="minor"/>
      </rPr>
      <t>Schutz der Gewinnmarge eines Unternehmens vor politischer Instabilität</t>
    </r>
  </si>
  <si>
    <r>
      <rPr>
        <sz val="10"/>
        <color theme="1"/>
        <rFont val="Calibri"/>
        <family val="2"/>
        <scheme val="minor"/>
      </rPr>
      <t>Schutz der Gewinnmarge eines Unternehmens vor der Aufmerksamkeit der sozialen Medien</t>
    </r>
  </si>
  <si>
    <r>
      <rPr>
        <sz val="10"/>
        <color theme="1"/>
        <rFont val="Calibri"/>
        <family val="2"/>
        <scheme val="minor"/>
      </rPr>
      <t>Das operative Risiko ist schwer vorherzusagen, da die Cashflows nur von den Löhnen abhängt.</t>
    </r>
  </si>
  <si>
    <r>
      <rPr>
        <sz val="10"/>
        <color theme="1"/>
        <rFont val="Calibri"/>
        <family val="2"/>
        <scheme val="minor"/>
      </rPr>
      <t>Personalkosten</t>
    </r>
  </si>
  <si>
    <r>
      <rPr>
        <sz val="10"/>
        <color theme="1"/>
        <rFont val="Calibri"/>
        <family val="2"/>
        <scheme val="minor"/>
      </rPr>
      <t>Durchschnittliche Kosten für die Herstellung der Waren des Unternehmens</t>
    </r>
  </si>
  <si>
    <r>
      <rPr>
        <sz val="10"/>
        <color theme="1"/>
        <rFont val="Calibri"/>
        <family val="2"/>
        <scheme val="minor"/>
      </rPr>
      <t>Durchschnittliche Personalkosten eines Unternehmens</t>
    </r>
  </si>
  <si>
    <r>
      <rPr>
        <sz val="10"/>
        <color theme="1"/>
        <rFont val="Calibri"/>
        <family val="2"/>
        <scheme val="minor"/>
      </rPr>
      <t>Durchschnittliche Kosten für den Vertrieb der Produkte eines Unternehmens</t>
    </r>
  </si>
  <si>
    <r>
      <rPr>
        <sz val="10"/>
        <color theme="1"/>
        <rFont val="Calibri"/>
        <family val="2"/>
        <scheme val="minor"/>
      </rPr>
      <t>Welche der folgenden Aussagen zu den Eigenkapitalkosten ist am zutreffendsten?</t>
    </r>
  </si>
  <si>
    <r>
      <rPr>
        <sz val="10"/>
        <color theme="1"/>
        <rFont val="Calibri"/>
        <family val="2"/>
        <scheme val="minor"/>
      </rPr>
      <t xml:space="preserve">Die Eigenkapitalkosten sind mit dem Aktienkurs des Unternehmens verbunden, </t>
    </r>
    <r>
      <rPr>
        <sz val="10"/>
        <rFont val="Calibri"/>
        <family val="2"/>
        <scheme val="minor"/>
      </rPr>
      <t>der in Abhängigkeit von zahlreichen Faktoren schwankt.</t>
    </r>
  </si>
  <si>
    <r>
      <rPr>
        <sz val="10"/>
        <color theme="1"/>
        <rFont val="Calibri"/>
        <family val="2"/>
        <scheme val="minor"/>
      </rPr>
      <t>Welche der folgenden Aussagen zu ausländischen Direktinvestitionen (ADI) trifft am ehesten zu?</t>
    </r>
  </si>
  <si>
    <r>
      <rPr>
        <sz val="10"/>
        <rFont val="Calibri"/>
        <family val="2"/>
        <scheme val="minor"/>
      </rPr>
      <t>die Einheitlichkeit der Investitionen eines Unternehmens zu erhöhen.</t>
    </r>
    <r>
      <rPr>
        <sz val="10"/>
        <color theme="1"/>
        <rFont val="Calibri"/>
        <family val="2"/>
        <scheme val="minor"/>
      </rPr>
      <t xml:space="preserve">
</t>
    </r>
  </si>
  <si>
    <r>
      <rPr>
        <sz val="10"/>
        <color theme="1"/>
        <rFont val="Calibri"/>
        <family val="2"/>
        <scheme val="minor"/>
      </rPr>
      <t>Wie hoch ist der Zinsdeckungsgrad auf der Grundlage der folgenden Informationen? 
Ergebnis vor Zinsen und Steuern (EBIT) = 150.000 
20 % langfristige Schulden = 1.000.000</t>
    </r>
  </si>
  <si>
    <t>Wie hoch ist der Gesamtkredit auf der Grundlage der folgenden Informationen?                                       Zinsdeckungsgrad = 2                                                                                                 Ergebnis vor Zinsen und Steuern (EBIT) = 50.000                                                                                                                       Kreditzinssatz = 20 %</t>
  </si>
  <si>
    <r>
      <rPr>
        <sz val="10"/>
        <color theme="1"/>
        <rFont val="Calibri"/>
        <family val="2"/>
        <scheme val="minor"/>
      </rPr>
      <t>Welcher der folgenden Faktoren spielt eine wichtige Rolle für die Kapitalkosten eines multinationalen Unternehmens?</t>
    </r>
  </si>
  <si>
    <r>
      <rPr>
        <sz val="10"/>
        <color theme="1"/>
        <rFont val="Calibri"/>
        <family val="2"/>
        <scheme val="minor"/>
      </rPr>
      <t>Welche der folgenden Strategien ist eine kurzfristige Finanzierungsstrategie eines multinationalen Unternehmens?</t>
    </r>
  </si>
  <si>
    <r>
      <rPr>
        <sz val="10"/>
        <color theme="1"/>
        <rFont val="Calibri"/>
        <family val="2"/>
        <scheme val="minor"/>
      </rPr>
      <t>Die verfügbaren Anleihen für die Finanzierung analysieren</t>
    </r>
  </si>
  <si>
    <r>
      <rPr>
        <sz val="10"/>
        <color theme="1"/>
        <rFont val="Calibri"/>
        <family val="2"/>
        <scheme val="minor"/>
      </rPr>
      <t>Frau Plaza hat sich bei der Bank 2.000 € geliehen, die sie in 6 Monaten zurückzahlen wird. Wenn der Zinssatz 5 % beträgt, wie hoch ist dann der jährliche Zinseszinssatz?</t>
    </r>
  </si>
  <si>
    <r>
      <rPr>
        <sz val="10"/>
        <color theme="1"/>
        <rFont val="Calibri"/>
        <family val="2"/>
        <scheme val="minor"/>
      </rPr>
      <t>Wie hoch ist der Zinseszins für 1.000 £ im Jahr 2 bei 2 % pro Jahr?</t>
    </r>
  </si>
  <si>
    <r>
      <rPr>
        <sz val="11"/>
        <color theme="1"/>
        <rFont val="Calibri"/>
        <family val="2"/>
        <scheme val="minor"/>
      </rPr>
      <t>Welcher der folgenden Punkte ist der Hauptunterschied zwischen einem Bankwechsel und einem Scheck?</t>
    </r>
  </si>
  <si>
    <r>
      <rPr>
        <sz val="10"/>
        <color theme="1"/>
        <rFont val="Calibri"/>
        <family val="2"/>
        <scheme val="minor"/>
      </rPr>
      <t>Ein Bankwechsel wird von der ausstellenden Bank garantiert.</t>
    </r>
  </si>
  <si>
    <r>
      <rPr>
        <sz val="10"/>
        <color theme="1"/>
        <rFont val="Calibri"/>
        <family val="2"/>
        <scheme val="minor"/>
      </rPr>
      <t>Ein Bankwechsel wird von der Zentralbank eines Landes garantiert.</t>
    </r>
  </si>
  <si>
    <r>
      <rPr>
        <sz val="10"/>
        <color theme="1"/>
        <rFont val="Calibri"/>
        <family val="2"/>
        <scheme val="minor"/>
      </rPr>
      <t>Ein Bankwechsel wird vom Kunden garantiert.</t>
    </r>
  </si>
  <si>
    <r>
      <rPr>
        <sz val="10"/>
        <color theme="1"/>
        <rFont val="Calibri"/>
        <family val="2"/>
        <scheme val="minor"/>
      </rPr>
      <t>Ein Bankwechsel wird vom Verkäufer garantiert.</t>
    </r>
  </si>
  <si>
    <r>
      <rPr>
        <sz val="10"/>
        <color theme="1"/>
        <rFont val="Calibri"/>
        <family val="2"/>
        <scheme val="minor"/>
      </rPr>
      <t>Bankakzept</t>
    </r>
  </si>
  <si>
    <r>
      <rPr>
        <sz val="10"/>
        <color theme="1"/>
        <rFont val="Calibri"/>
        <family val="2"/>
        <scheme val="minor"/>
      </rPr>
      <t>Kleine und mittelgroße Unternehmen</t>
    </r>
  </si>
  <si>
    <r>
      <rPr>
        <sz val="10"/>
        <color theme="1"/>
        <rFont val="Calibri"/>
        <family val="2"/>
        <scheme val="minor"/>
      </rPr>
      <t>Welches der folgenden Instrumente wird bei einem internationalen Bankakzept verwendet?</t>
    </r>
  </si>
  <si>
    <r>
      <rPr>
        <sz val="10"/>
        <color theme="1"/>
        <rFont val="Calibri"/>
        <family val="2"/>
        <scheme val="minor"/>
      </rPr>
      <t>Überweisungsschein</t>
    </r>
  </si>
  <si>
    <r>
      <t xml:space="preserve">Welches der folgenden Länder ist </t>
    </r>
    <r>
      <rPr>
        <b/>
        <sz val="11"/>
        <color rgb="FF9C5700"/>
        <rFont val="Calibri"/>
        <family val="2"/>
        <scheme val="minor"/>
      </rPr>
      <t>kein</t>
    </r>
    <r>
      <rPr>
        <sz val="11"/>
        <color rgb="FF9C5700"/>
        <rFont val="Calibri"/>
        <family val="2"/>
        <scheme val="minor"/>
      </rPr>
      <t xml:space="preserve"> Beispiel für eine Steueroase?</t>
    </r>
  </si>
  <si>
    <r>
      <rPr>
        <sz val="10"/>
        <color theme="1"/>
        <rFont val="Calibri"/>
        <family val="2"/>
        <scheme val="minor"/>
      </rPr>
      <t>Erhöhte Steuergerechtigkeit</t>
    </r>
  </si>
  <si>
    <r>
      <rPr>
        <sz val="10"/>
        <color theme="1"/>
        <rFont val="Calibri"/>
        <family val="2"/>
        <scheme val="minor"/>
      </rPr>
      <t>Erleichterter Steuervollzug</t>
    </r>
  </si>
  <si>
    <r>
      <rPr>
        <sz val="10"/>
        <color theme="1"/>
        <rFont val="Calibri"/>
        <family val="2"/>
        <scheme val="minor"/>
      </rPr>
      <t>Verringertes Risiko</t>
    </r>
  </si>
  <si>
    <r>
      <rPr>
        <sz val="10"/>
        <color theme="1"/>
        <rFont val="Calibri"/>
        <family val="2"/>
        <scheme val="minor"/>
      </rPr>
      <t xml:space="preserve">Welches der folgenden ist </t>
    </r>
    <r>
      <rPr>
        <b/>
        <sz val="10"/>
        <color theme="1"/>
        <rFont val="Calibri"/>
        <family val="2"/>
        <scheme val="minor"/>
      </rPr>
      <t>kein</t>
    </r>
    <r>
      <rPr>
        <sz val="10"/>
        <color theme="1"/>
        <rFont val="Calibri"/>
        <family val="2"/>
        <scheme val="minor"/>
      </rPr>
      <t xml:space="preserve"> Beispiel für passives Einkommen?</t>
    </r>
  </si>
  <si>
    <t>Wie hoch ist der Gesamtbetrag der gezahlten Mehrwertsteuer in folgendem Szenario mit einem Mehrwertsteuersatz von 15 % bei Anwendung der Subtraktionsmethode?                                                                                                                               Die Waren wurden in drei Stufen produziert:
Stufe 1: Das Rohmaterial wird an den Hersteller verkauft und die Kosten pro Einheit betragen 600 € plus 300 € Wertschöpfung. 
Stufe 2: Die fertigen Waren werden zu einem Preis von 960 € plus 750 € Wertzuwachs an den Einzelhändler versandt.
Stufe 3: Ein Einzelhandelsverkauf erfolgt zu einem Preis von 1200 € an den Endverbraucher, zuzüglich 360 € Wertzuwachs.</t>
  </si>
  <si>
    <t>Der Zweck von Verrechnungspreisen ist es, sicherzustellen, dass die Ausgaben eines nicht steuerfreien Segments nicht…</t>
  </si>
  <si>
    <t>RW: Muss möglicherweise entfernt oder geändert werden: Dieselbe richtige Antwort, dieselben Antwortmöglichkeiten. Wird wahrscheinlich nicht vom E-Assessment akzeptiert</t>
  </si>
  <si>
    <t>Wenn die Opportunitätskosten pro Rohstoffeinheit 30 € betragen und die zusätzlichen Kosten pro Barrel 55 €, wie hoch ist dann der Mindestverrechnungspreis?</t>
  </si>
  <si>
    <r>
      <rPr>
        <sz val="10"/>
        <color theme="1"/>
        <rFont val="Calibri"/>
        <family val="2"/>
        <scheme val="minor"/>
      </rPr>
      <t>einen Standardzeitraum von 5 Jahren, der nicht im APA angegeben werden muss.</t>
    </r>
  </si>
  <si>
    <r>
      <rPr>
        <sz val="10"/>
        <color theme="1"/>
        <rFont val="Calibri"/>
        <family val="2"/>
        <scheme val="minor"/>
      </rPr>
      <t>die Verringerung des zu versteuernden Einkommens</t>
    </r>
  </si>
  <si>
    <r>
      <rPr>
        <sz val="10"/>
        <color theme="1"/>
        <rFont val="Calibri"/>
        <family val="2"/>
        <scheme val="minor"/>
      </rPr>
      <t>die Erhöhung des zu versteuernden Einkommens</t>
    </r>
  </si>
  <si>
    <r>
      <rPr>
        <sz val="10"/>
        <color theme="1"/>
        <rFont val="Calibri"/>
        <family val="2"/>
        <scheme val="minor"/>
      </rPr>
      <t>die Verringerung des steuerpflichtigen Verlusts</t>
    </r>
  </si>
  <si>
    <r>
      <rPr>
        <sz val="10"/>
        <color theme="1"/>
        <rFont val="Calibri"/>
        <family val="2"/>
        <scheme val="minor"/>
      </rPr>
      <t>die Umwandlung des Verlusts in Ertrag</t>
    </r>
  </si>
  <si>
    <r>
      <rPr>
        <sz val="10"/>
        <color theme="1"/>
        <rFont val="Calibri"/>
        <family val="2"/>
        <scheme val="minor"/>
      </rPr>
      <t xml:space="preserve">Die Verrechnungspreisvorschriften gelten </t>
    </r>
    <r>
      <rPr>
        <b/>
        <sz val="10"/>
        <color theme="1"/>
        <rFont val="Calibri"/>
        <family val="2"/>
        <scheme val="minor"/>
      </rPr>
      <t>nicht</t>
    </r>
    <r>
      <rPr>
        <sz val="10"/>
        <color theme="1"/>
        <rFont val="Calibri"/>
        <family val="2"/>
        <scheme val="minor"/>
      </rPr>
      <t>, wenn die Berechnung der Einkünfte … zur Folge hat.</t>
    </r>
  </si>
  <si>
    <r>
      <rPr>
        <sz val="10"/>
        <color theme="1"/>
        <rFont val="Calibri"/>
        <family val="2"/>
        <scheme val="minor"/>
      </rPr>
      <t>Wie sollte ein Unternehmen bei der Verrechnungspreismethode nach dem Fremdvergleichsgrundsatz einen angemessenen Preis festlegen, wenn mehr als ein Preis verfügbar ist?</t>
    </r>
  </si>
  <si>
    <r>
      <rPr>
        <sz val="10"/>
        <color theme="1"/>
        <rFont val="Calibri"/>
        <family val="2"/>
        <scheme val="minor"/>
      </rPr>
      <t>Basierend auf dem Durchschnittspreis</t>
    </r>
  </si>
  <si>
    <r>
      <rPr>
        <sz val="10"/>
        <color theme="1"/>
        <rFont val="Calibri"/>
        <family val="2"/>
        <scheme val="minor"/>
      </rPr>
      <t>Basierend auf dem niedrigsten Preis</t>
    </r>
  </si>
  <si>
    <r>
      <rPr>
        <sz val="10"/>
        <color theme="1"/>
        <rFont val="Calibri"/>
        <family val="2"/>
        <scheme val="minor"/>
      </rPr>
      <t>Basierend auf dem höchsten Preis</t>
    </r>
  </si>
  <si>
    <r>
      <rPr>
        <sz val="10"/>
        <color theme="1"/>
        <rFont val="Calibri"/>
        <family val="2"/>
        <scheme val="minor"/>
      </rPr>
      <t>Basierend auf dem Marktpreis</t>
    </r>
  </si>
  <si>
    <r>
      <rPr>
        <sz val="11"/>
        <color theme="1"/>
        <rFont val="Calibri"/>
        <family val="2"/>
        <scheme val="minor"/>
      </rPr>
      <t>Welche der folgenden natürlichen oder juristischen Personen zahlt die Mehrwertsteuer (MwSt.)?</t>
    </r>
  </si>
  <si>
    <r>
      <rPr>
        <sz val="10"/>
        <color theme="1"/>
        <rFont val="Calibri"/>
        <family val="2"/>
        <scheme val="minor"/>
      </rPr>
      <t>MC_040</t>
    </r>
  </si>
  <si>
    <r>
      <rPr>
        <sz val="10"/>
        <color theme="1"/>
        <rFont val="Calibri"/>
        <family val="2"/>
        <scheme val="minor"/>
      </rPr>
      <t>MC_041</t>
    </r>
  </si>
  <si>
    <r>
      <rPr>
        <sz val="10"/>
        <color theme="1"/>
        <rFont val="Calibri"/>
        <family val="2"/>
        <scheme val="minor"/>
      </rPr>
      <t>MC_042</t>
    </r>
  </si>
  <si>
    <r>
      <rPr>
        <sz val="10"/>
        <color theme="1"/>
        <rFont val="Calibri"/>
        <family val="2"/>
        <scheme val="minor"/>
      </rPr>
      <t xml:space="preserve">Kapitalbedarfsrechnung Langfristige Investitionen, wie z. B. neue Maschinen, Ersatzmaschinen, neue Anlagen, neue Produkte sowie Forschungs- und Entwicklungsinitiativen, werden im Rahmen der Kapitalbedarfsrechnung bewertet. Größere Kapital- oder Investitionsausgaben werden im Haushalt veranschlagt. </t>
    </r>
    <r>
      <rPr>
        <b/>
        <sz val="10"/>
        <color theme="1"/>
        <rFont val="Calibri"/>
        <family val="2"/>
        <scheme val="minor"/>
      </rPr>
      <t>(3 Punkte)</t>
    </r>
    <r>
      <rPr>
        <sz val="10"/>
        <color theme="1"/>
        <rFont val="Calibri"/>
        <family val="2"/>
        <scheme val="minor"/>
      </rPr>
      <t xml:space="preserve">
Working Capital Management
Kurzfristige Vermögenswerte und Verbindlichkeiten werden über das Working Capital verwaltet. Das Hauptziel des Working Capital Managements ist es, sicherzustellen, dass das Unternehmen seine Tätigkeit fortsetzen kann und dabei über genügend finanzielle Mittel verfügt, um aktuelle kurzfristige Verpflichtungen und kommende Verbindlichkeiten zu decken. Das Management der liquiden Mittel, der Forderungen und Verbindlichkeiten sowie der Vorräte ist Teil des Working Capital Managements. </t>
    </r>
    <r>
      <rPr>
        <b/>
        <sz val="10"/>
        <color theme="1"/>
        <rFont val="Calibri"/>
        <family val="2"/>
        <scheme val="minor"/>
      </rPr>
      <t>(3 Punkte)</t>
    </r>
    <r>
      <rPr>
        <sz val="10"/>
        <color theme="1"/>
        <rFont val="Calibri"/>
        <family val="2"/>
        <scheme val="minor"/>
      </rPr>
      <t xml:space="preserve">
</t>
    </r>
  </si>
  <si>
    <r>
      <rPr>
        <sz val="11"/>
        <color theme="1"/>
        <rFont val="Calibri"/>
        <family val="2"/>
        <scheme val="minor"/>
      </rPr>
      <t>Erläutern Sie die Verantwortung des Vorstandsmitglieds in Bezug auf die Dividendenentscheidung eines Unternehmens.</t>
    </r>
  </si>
  <si>
    <r>
      <rPr>
        <sz val="10"/>
        <color theme="1"/>
        <rFont val="Calibri"/>
        <family val="2"/>
        <scheme val="minor"/>
      </rPr>
      <t xml:space="preserve">Vorstand und Verwaltungsrat achten bei ihren Dividendenentscheidungen besonders auf die Maximierung des Shareholder Value. Selbst in Krisenzeiten werden die Vorstandsmitglieder ihre Dividendenstrategien anpassen, um ihre Anteilseigner:innen zufrieden zu stellen. </t>
    </r>
    <r>
      <rPr>
        <b/>
        <sz val="10"/>
        <color theme="1"/>
        <rFont val="Calibri"/>
        <family val="2"/>
        <scheme val="minor"/>
      </rPr>
      <t xml:space="preserve">(2 Punkte) </t>
    </r>
    <r>
      <rPr>
        <sz val="10"/>
        <color theme="1"/>
        <rFont val="Calibri"/>
        <family val="2"/>
        <scheme val="minor"/>
      </rPr>
      <t xml:space="preserve">Die Vorstandsmitglieder entscheiden auch darüber, ob Gewinne einbehalten oder an die Anteilseigner:innen ausgeschüttet werden. </t>
    </r>
    <r>
      <rPr>
        <b/>
        <sz val="10"/>
        <color theme="1"/>
        <rFont val="Calibri"/>
        <family val="2"/>
        <scheme val="minor"/>
      </rPr>
      <t>(2 Punkte)</t>
    </r>
    <r>
      <rPr>
        <sz val="10"/>
        <color theme="1"/>
        <rFont val="Calibri"/>
        <family val="2"/>
        <scheme val="minor"/>
      </rPr>
      <t xml:space="preserve"> Die Vorstandsmitglieder sind für eine stabile Dividendenpolitik und eine vorhersehbare und stetige Dividendenausschüttungsquote von Jahr zu Jahr verantwortlich. </t>
    </r>
    <r>
      <rPr>
        <b/>
        <sz val="10"/>
        <color theme="1"/>
        <rFont val="Calibri"/>
        <family val="2"/>
        <scheme val="minor"/>
      </rPr>
      <t>(2 Punkte)</t>
    </r>
  </si>
  <si>
    <r>
      <rPr>
        <sz val="10"/>
        <color rgb="FF000000"/>
        <rFont val="Calibri"/>
        <family val="2"/>
      </rPr>
      <t xml:space="preserve">Gewinnmaximierung:
Jede geschäftliche Tätigkeit wird ausgeübt, um Gewinn zu erzielen. Im Geschäftsleben ist es wichtig, erfinderisch zu sein, um den Gewinn zu maximieren. Im Finanzmanagement ist die Rentabilität ein Indikator für die Leistung eines Unternehmens. </t>
    </r>
    <r>
      <rPr>
        <b/>
        <sz val="10"/>
        <color rgb="FF000000"/>
        <rFont val="Calibri"/>
        <family val="2"/>
      </rPr>
      <t>(3 Punkte)</t>
    </r>
    <r>
      <rPr>
        <sz val="10"/>
        <color rgb="FF000000"/>
        <rFont val="Calibri"/>
        <family val="2"/>
      </rPr>
      <t xml:space="preserve">
Maximierung des Vermögens der Anteilseigner:innen: 
Dies bezieht sich auf die Maximierung des Vermögens der Personen, deren Geld oder Vermögen in die Geschäftsaktivitäten eines Unternehmens involviert ist. Ein zentrales Ziel eines Unternehmens ist es, das Vermögen der an dem Unternehmen beteiligten Personen zu steigern. </t>
    </r>
    <r>
      <rPr>
        <b/>
        <sz val="10"/>
        <color rgb="FF000000"/>
        <rFont val="Calibri"/>
        <family val="2"/>
      </rPr>
      <t>(3 Punkte)</t>
    </r>
  </si>
  <si>
    <r>
      <rPr>
        <sz val="10"/>
        <color theme="1"/>
        <rFont val="Calibri"/>
        <family val="2"/>
        <scheme val="minor"/>
      </rPr>
      <t>Erläutern Sie den Umfang des Finanzmanagements, nennen Sie sechs Schlüsselbereiche und erläutern Sie kurz die Rolle jedes Bereichs im oder die Beziehung zum Finanzmanagement.</t>
    </r>
  </si>
  <si>
    <r>
      <rPr>
        <sz val="10"/>
        <color theme="1"/>
        <rFont val="Calibri"/>
        <family val="2"/>
        <scheme val="minor"/>
      </rPr>
      <t>Unterscheiden Sie zwischen dem traditionellen und dem modernen Ansatz des Finanzmanagements.</t>
    </r>
  </si>
  <si>
    <t>Beschreiben Sie das Währungsrisiko, einschließlich der Akteure, die am stärksten davon betroffen sind, die wichtigsten Folgen und wie es minimiert werden kann.</t>
  </si>
  <si>
    <r>
      <rPr>
        <sz val="10"/>
        <color theme="1"/>
        <rFont val="Calibri"/>
        <family val="2"/>
        <scheme val="minor"/>
      </rPr>
      <t>Beschreiben Sie den Hauptvorteil des internationalen Handels und erläutern Sie ein Risiko, das damit verbunden ist, und wie dieses Risiko ausgeglichen werden kann. Beschreiben Sie die Rolle der Welthandelsorganisation (WTO).</t>
    </r>
  </si>
  <si>
    <r>
      <rPr>
        <sz val="11"/>
        <color theme="1"/>
        <rFont val="Calibri"/>
        <family val="2"/>
        <scheme val="minor"/>
      </rPr>
      <t>Die Frage wurde entfernt, da sie auf einer Lektüre basierte, die ersetzt wurde, weil sie in unserer Bibliothek nicht verfügbar war.</t>
    </r>
  </si>
  <si>
    <r>
      <rPr>
        <sz val="10"/>
        <color theme="1"/>
        <rFont val="Calibri"/>
        <family val="2"/>
        <scheme val="minor"/>
      </rPr>
      <t>Nennen Sie sechs allgemeine Fragen, die Manager:innen eines multinationalen Unternehmens berücksichtigen müssen, wenn sie sich für eine Expansion ins Ausland entscheiden.</t>
    </r>
  </si>
  <si>
    <r>
      <rPr>
        <sz val="10"/>
        <color theme="1"/>
        <rFont val="Calibri"/>
        <family val="2"/>
        <scheme val="minor"/>
      </rPr>
      <t>Nennen Sie drei Hauptmerkmale des internationalen Währungssystems.</t>
    </r>
  </si>
  <si>
    <r>
      <rPr>
        <sz val="10"/>
        <color theme="1"/>
        <rFont val="Calibri"/>
        <family val="2"/>
        <scheme val="minor"/>
      </rPr>
      <t xml:space="preserve">Der Internationale Währungsfonds (IWF) ist bestrebt, finanzielle Stabilität zu gewährleisten, ein globales Währungssystem zu fördern, nachhaltiges Wachstum zu unterstützen, die Beschäftigung zu fördern, die Armut zu verringern und den internationalen Handel zu fördern </t>
    </r>
    <r>
      <rPr>
        <b/>
        <sz val="10"/>
        <color theme="1"/>
        <rFont val="Calibri"/>
        <family val="2"/>
        <scheme val="minor"/>
      </rPr>
      <t>(3 Punkte)</t>
    </r>
    <r>
      <rPr>
        <sz val="10"/>
        <color theme="1"/>
        <rFont val="Calibri"/>
        <family val="2"/>
        <scheme val="minor"/>
      </rPr>
      <t xml:space="preserve">. Die Arbeit der Weltbank ist eng mit der Politik der Vereinten Nationen (UN) verwoben. Die Weltbank ist eine wichtige Finanzierungsquelle für Projekte zur Förderung des Wirtschaftswachstums in den Mitgliedsländern. </t>
    </r>
    <r>
      <rPr>
        <b/>
        <sz val="10"/>
        <color theme="1"/>
        <rFont val="Calibri"/>
        <family val="2"/>
        <scheme val="minor"/>
      </rPr>
      <t>(3 Punkte)</t>
    </r>
    <r>
      <rPr>
        <sz val="10"/>
        <color theme="1"/>
        <rFont val="Calibri"/>
        <family val="2"/>
        <scheme val="minor"/>
      </rPr>
      <t xml:space="preserve"> </t>
    </r>
  </si>
  <si>
    <r>
      <rPr>
        <sz val="10"/>
        <color theme="1"/>
        <rFont val="Calibri"/>
        <family val="2"/>
        <scheme val="minor"/>
      </rPr>
      <t>Beschreiben Sie kurz die Rolle der beiden großen internationalen Währungsagenturen bei der Stärkung des internationalen Währungssystems.</t>
    </r>
  </si>
  <si>
    <r>
      <rPr>
        <sz val="11"/>
        <color theme="1"/>
        <rFont val="Calibri"/>
        <family val="2"/>
        <scheme val="minor"/>
      </rPr>
      <t>Frage entfernt, da dieses Thema im Skript nicht behandelt wird und der Autor keine Pflichtlektüre als Quelle angegeben hat</t>
    </r>
  </si>
  <si>
    <t>Unterscheiden Sie zwischen flexiblen und festen Wechselkursen.</t>
  </si>
  <si>
    <r>
      <rPr>
        <sz val="10"/>
        <color theme="1"/>
        <rFont val="Calibri"/>
        <family val="2"/>
        <scheme val="minor"/>
      </rPr>
      <t xml:space="preserve">a) Saldo Leistungsbilanz = Exporte von Waren – Importe von Waren + Exporte von Dienstleistungen – Importe von Dienstleistungen
= 1500 – 900 + 450 – 250 </t>
    </r>
    <r>
      <rPr>
        <b/>
        <sz val="10"/>
        <color theme="1"/>
        <rFont val="Calibri"/>
        <family val="2"/>
        <scheme val="minor"/>
      </rPr>
      <t xml:space="preserve">(2 Punkte) </t>
    </r>
    <r>
      <rPr>
        <sz val="10"/>
        <color theme="1"/>
        <rFont val="Calibri"/>
        <family val="2"/>
        <scheme val="minor"/>
      </rPr>
      <t xml:space="preserve">= 800 </t>
    </r>
    <r>
      <rPr>
        <b/>
        <sz val="10"/>
        <color theme="1"/>
        <rFont val="Calibri"/>
        <family val="2"/>
        <scheme val="minor"/>
      </rPr>
      <t>(2 Punkte)</t>
    </r>
    <r>
      <rPr>
        <sz val="10"/>
        <color theme="1"/>
        <rFont val="Calibri"/>
        <family val="2"/>
        <scheme val="minor"/>
      </rPr>
      <t xml:space="preserve">
b) Nettosaldo Kapitalbilanz = Verkauf von Eigentum an Vermögenswerten – Erwerb von Vermögenswerten + Übertragung von Finanzvermögen durch Migranten
 = 700 – 600 + 50 </t>
    </r>
    <r>
      <rPr>
        <b/>
        <sz val="10"/>
        <color theme="1"/>
        <rFont val="Calibri"/>
        <family val="2"/>
        <scheme val="minor"/>
      </rPr>
      <t xml:space="preserve">(2 Punkte) </t>
    </r>
    <r>
      <rPr>
        <sz val="10"/>
        <color theme="1"/>
        <rFont val="Calibri"/>
        <family val="2"/>
        <scheme val="minor"/>
      </rPr>
      <t xml:space="preserve">= 150 </t>
    </r>
    <r>
      <rPr>
        <b/>
        <sz val="10"/>
        <color theme="1"/>
        <rFont val="Calibri"/>
        <family val="2"/>
        <scheme val="minor"/>
      </rPr>
      <t>(2 Punkte)</t>
    </r>
    <r>
      <rPr>
        <sz val="10"/>
        <color theme="1"/>
        <rFont val="Calibri"/>
        <family val="2"/>
        <scheme val="minor"/>
      </rPr>
      <t xml:space="preserve">
c) Saldo Kapitalbilanz = Netto-Wertpapieranlagen + Netto-Direktinvestitionen + Finanzierung von Vermögenswerten + Auslassungen und Fehler
= -80 + 90 + 30 + 10 </t>
    </r>
    <r>
      <rPr>
        <b/>
        <sz val="10"/>
        <color theme="1"/>
        <rFont val="Calibri"/>
        <family val="2"/>
        <scheme val="minor"/>
      </rPr>
      <t>(2 Punkte)</t>
    </r>
    <r>
      <rPr>
        <sz val="10"/>
        <color theme="1"/>
        <rFont val="Calibri"/>
        <family val="2"/>
        <scheme val="minor"/>
      </rPr>
      <t xml:space="preserve"> = 50 </t>
    </r>
    <r>
      <rPr>
        <b/>
        <sz val="10"/>
        <color theme="1"/>
        <rFont val="Calibri"/>
        <family val="2"/>
        <scheme val="minor"/>
      </rPr>
      <t>(2 Punkte)</t>
    </r>
    <r>
      <rPr>
        <sz val="10"/>
        <color theme="1"/>
        <rFont val="Calibri"/>
        <family val="2"/>
        <scheme val="minor"/>
      </rPr>
      <t xml:space="preserve"> 
d) Zahlungsbilanz = Saldo der Leistungsbilanz + Nettosaldo der Kapitalbilanz + Saldo der Kapitalbilanz
= 800 + 150 + 50 </t>
    </r>
    <r>
      <rPr>
        <b/>
        <sz val="10"/>
        <color theme="1"/>
        <rFont val="Calibri"/>
        <family val="2"/>
        <scheme val="minor"/>
      </rPr>
      <t xml:space="preserve">(3 Punkte) </t>
    </r>
    <r>
      <rPr>
        <sz val="10"/>
        <color theme="1"/>
        <rFont val="Calibri"/>
        <family val="2"/>
        <scheme val="minor"/>
      </rPr>
      <t xml:space="preserve">= 1.000 </t>
    </r>
    <r>
      <rPr>
        <b/>
        <sz val="10"/>
        <color theme="1"/>
        <rFont val="Calibri"/>
        <family val="2"/>
        <scheme val="minor"/>
      </rPr>
      <t>(3 Punkte)</t>
    </r>
    <r>
      <rPr>
        <sz val="10"/>
        <color theme="1"/>
        <rFont val="Calibri"/>
        <family val="2"/>
        <scheme val="minor"/>
      </rPr>
      <t xml:space="preserve"> 
</t>
    </r>
  </si>
  <si>
    <r>
      <rPr>
        <sz val="10"/>
        <color theme="1"/>
        <rFont val="Calibri"/>
        <family val="2"/>
        <scheme val="minor"/>
      </rPr>
      <t xml:space="preserve">(a)                                                2019                                     2020
Langfristige Verbindlichkeiten =          450 + 300 = 750                  500 + 300 = 800         </t>
    </r>
    <r>
      <rPr>
        <b/>
        <sz val="10"/>
        <color theme="1"/>
        <rFont val="Calibri"/>
        <family val="2"/>
        <scheme val="minor"/>
      </rPr>
      <t>(3 Punkte)</t>
    </r>
    <r>
      <rPr>
        <sz val="10"/>
        <color theme="1"/>
        <rFont val="Calibri"/>
        <family val="2"/>
        <scheme val="minor"/>
      </rPr>
      <t xml:space="preserve">
Gesamtverbindlichkeiten =                        750 + 30 = 780                   800 + 60 = 860          </t>
    </r>
    <r>
      <rPr>
        <b/>
        <sz val="10"/>
        <color theme="1"/>
        <rFont val="Calibri"/>
        <family val="2"/>
        <scheme val="minor"/>
      </rPr>
      <t>(3 Punkte)</t>
    </r>
    <r>
      <rPr>
        <sz val="10"/>
        <color theme="1"/>
        <rFont val="Calibri"/>
        <family val="2"/>
        <scheme val="minor"/>
      </rPr>
      <t xml:space="preserve">
Gesamtvermögen =               1.200 + 70 = 1.270                1.450 + 80 = 1.530     </t>
    </r>
    <r>
      <rPr>
        <b/>
        <sz val="10"/>
        <color theme="1"/>
        <rFont val="Calibri"/>
        <family val="2"/>
        <scheme val="minor"/>
      </rPr>
      <t>(3 Punkte)</t>
    </r>
    <r>
      <rPr>
        <sz val="10"/>
        <color theme="1"/>
        <rFont val="Calibri"/>
        <family val="2"/>
        <scheme val="minor"/>
      </rPr>
      <t xml:space="preserve">
Eigenkapital =                          1.270 – 780 = 490                1.530 – 860 = 670        </t>
    </r>
    <r>
      <rPr>
        <b/>
        <sz val="10"/>
        <color theme="1"/>
        <rFont val="Calibri"/>
        <family val="2"/>
        <scheme val="minor"/>
      </rPr>
      <t>(3 Punkte)</t>
    </r>
    <r>
      <rPr>
        <sz val="10"/>
        <color theme="1"/>
        <rFont val="Calibri"/>
        <family val="2"/>
        <scheme val="minor"/>
      </rPr>
      <t xml:space="preserve">
Verschuldungsgrad =      750/490 = 1,53               800/670 = 1,19 </t>
    </r>
    <r>
      <rPr>
        <b/>
        <sz val="10"/>
        <color theme="1"/>
        <rFont val="Calibri"/>
        <family val="2"/>
        <scheme val="minor"/>
      </rPr>
      <t>(je 2 Punkte)</t>
    </r>
    <r>
      <rPr>
        <sz val="10"/>
        <color theme="1"/>
        <rFont val="Calibri"/>
        <family val="2"/>
        <scheme val="minor"/>
      </rPr>
      <t xml:space="preserve">
(b) Er ist im Jahr 2020 gesunken, was darauf hindeutet, dass das Unternehmen weniger riskant/stabiler geworden ist. </t>
    </r>
    <r>
      <rPr>
        <b/>
        <sz val="10"/>
        <color theme="1"/>
        <rFont val="Calibri"/>
        <family val="2"/>
        <scheme val="minor"/>
      </rPr>
      <t>(2 Punkte)</t>
    </r>
    <r>
      <rPr>
        <sz val="10"/>
        <color theme="1"/>
        <rFont val="Calibri"/>
        <family val="2"/>
        <scheme val="minor"/>
      </rPr>
      <t xml:space="preserve"> 
</t>
    </r>
  </si>
  <si>
    <r>
      <rPr>
        <sz val="10"/>
        <color theme="1"/>
        <rFont val="Calibri"/>
        <family val="2"/>
        <scheme val="minor"/>
      </rPr>
      <t xml:space="preserve">Nehmen Sie an, Sie haben die folgenden Informationen aus dem Jahresabschluss 2019-20 von Grandalf Plc entnommen.
 000 $
Angaben für 2019 bzw. 2020.
Langfristige Kreditaufnahmen: 450        500
Langfristige Rückstellungen:   300        300
Kurzfristige Verbindlichkeiten:             30          60
Anlagevermögen:    1.200    1.450
Umlaufvermögen:                    70          80
a) Berechnen Sie den Verschuldungsgrad sowohl für 2019 als auch für 2020 und zeigen Sie alle Berechnungen.
b) Erklären Sie, wie sich der Verschuldungsgrad von 2019 bis 2020 verändert hat und was diese Veränderung bedeutet.
</t>
    </r>
  </si>
  <si>
    <r>
      <rPr>
        <sz val="10"/>
        <color theme="1"/>
        <rFont val="Calibri"/>
        <family val="2"/>
        <scheme val="minor"/>
      </rPr>
      <t xml:space="preserve">Nennen und erklären Sie die beiden Arten der Kaufkraftparität (KKP). </t>
    </r>
  </si>
  <si>
    <r>
      <rPr>
        <sz val="10"/>
        <color theme="1"/>
        <rFont val="Calibri"/>
        <family val="2"/>
        <scheme val="minor"/>
      </rPr>
      <t xml:space="preserve">1. Absolute KKP (AKKP) </t>
    </r>
    <r>
      <rPr>
        <b/>
        <sz val="10"/>
        <color theme="1"/>
        <rFont val="Calibri"/>
        <family val="2"/>
        <scheme val="minor"/>
      </rPr>
      <t>(1 Punkt)</t>
    </r>
    <r>
      <rPr>
        <sz val="10"/>
        <color theme="1"/>
        <rFont val="Calibri"/>
        <family val="2"/>
        <scheme val="minor"/>
      </rPr>
      <t xml:space="preserve">: Laut AKKP sollte ein Warenkorb den gleichen Wert haben, sobald zwei Währungen umgetauscht wurden, d. h. der Preis in einer Währung entspricht dem Wert dieser Menge in einer anderen Währung. </t>
    </r>
    <r>
      <rPr>
        <b/>
        <sz val="10"/>
        <color theme="1"/>
        <rFont val="Calibri"/>
        <family val="2"/>
        <scheme val="minor"/>
      </rPr>
      <t>(2 Punkte)</t>
    </r>
    <r>
      <rPr>
        <sz val="10"/>
        <color theme="1"/>
        <rFont val="Calibri"/>
        <family val="2"/>
        <scheme val="minor"/>
      </rPr>
      <t xml:space="preserve">
2. Relative KKP (RKKP) </t>
    </r>
    <r>
      <rPr>
        <b/>
        <sz val="10"/>
        <color theme="1"/>
        <rFont val="Calibri"/>
        <family val="2"/>
        <scheme val="minor"/>
      </rPr>
      <t>(1 Punkt)</t>
    </r>
    <r>
      <rPr>
        <sz val="10"/>
        <color theme="1"/>
        <rFont val="Calibri"/>
        <family val="2"/>
        <scheme val="minor"/>
      </rPr>
      <t xml:space="preserve">: RKKP besagt, dass sich die Inflationsraten (Preise) und Wechselkurse in zwei Ländern im Laufe der Zeit angleichen sollten </t>
    </r>
    <r>
      <rPr>
        <b/>
        <sz val="10"/>
        <color theme="1"/>
        <rFont val="Calibri"/>
        <family val="2"/>
        <scheme val="minor"/>
      </rPr>
      <t>(2 Punkte)</t>
    </r>
    <r>
      <rPr>
        <sz val="10"/>
        <color theme="1"/>
        <rFont val="Calibri"/>
        <family val="2"/>
        <scheme val="minor"/>
      </rPr>
      <t xml:space="preserve">
</t>
    </r>
  </si>
  <si>
    <r>
      <rPr>
        <sz val="10"/>
        <color theme="1"/>
        <rFont val="Calibri"/>
        <family val="2"/>
        <scheme val="minor"/>
      </rPr>
      <t xml:space="preserve">Die Absicherung mit Optionen gibt dem Optionsinhaber das Recht (aber nicht die Pflicht), einen Basiswert </t>
    </r>
    <r>
      <rPr>
        <b/>
        <sz val="10"/>
        <color theme="1"/>
        <rFont val="Calibri"/>
        <family val="2"/>
        <scheme val="minor"/>
      </rPr>
      <t xml:space="preserve">(2 Punkte) </t>
    </r>
    <r>
      <rPr>
        <sz val="10"/>
        <color theme="1"/>
        <rFont val="Calibri"/>
        <family val="2"/>
        <scheme val="minor"/>
      </rPr>
      <t xml:space="preserve">zu einem bestimmten Preis (dem Ausübungspreis) vor oder am Verfallstag zu kaufen oder zu verkaufen. </t>
    </r>
    <r>
      <rPr>
        <b/>
        <sz val="10"/>
        <color theme="1"/>
        <rFont val="Calibri"/>
        <family val="2"/>
        <scheme val="minor"/>
      </rPr>
      <t>(2 Punkte)</t>
    </r>
    <r>
      <rPr>
        <sz val="10"/>
        <color theme="1"/>
        <rFont val="Calibri"/>
        <family val="2"/>
        <scheme val="minor"/>
      </rPr>
      <t xml:space="preserve">
Die beiden wichtigsten Arten von Optionen sind:
1. Call-Optionen (Kauf eines Vermögenswerts) </t>
    </r>
    <r>
      <rPr>
        <b/>
        <sz val="10"/>
        <color theme="1"/>
        <rFont val="Calibri"/>
        <family val="2"/>
        <scheme val="minor"/>
      </rPr>
      <t>(1 Punkt)</t>
    </r>
    <r>
      <rPr>
        <sz val="10"/>
        <color theme="1"/>
        <rFont val="Calibri"/>
        <family val="2"/>
        <scheme val="minor"/>
      </rPr>
      <t xml:space="preserve">
2. Put-Optionen (Verkauf eines Vermögenswerts) </t>
    </r>
    <r>
      <rPr>
        <b/>
        <sz val="10"/>
        <color theme="1"/>
        <rFont val="Calibri"/>
        <family val="2"/>
        <scheme val="minor"/>
      </rPr>
      <t>(1 Punkt)</t>
    </r>
    <r>
      <rPr>
        <sz val="10"/>
        <color theme="1"/>
        <rFont val="Calibri"/>
        <family val="2"/>
        <scheme val="minor"/>
      </rPr>
      <t xml:space="preserve">
</t>
    </r>
  </si>
  <si>
    <r>
      <rPr>
        <sz val="10"/>
        <color theme="1"/>
        <rFont val="Calibri"/>
        <family val="2"/>
        <scheme val="minor"/>
      </rPr>
      <t>Definieren Sie die mit Optionen mögliche Absicherung (Hedging) und nennen und erklären Sie die beiden Arten von Optionen.</t>
    </r>
  </si>
  <si>
    <r>
      <rPr>
        <sz val="10"/>
        <color theme="1"/>
        <rFont val="Calibri"/>
        <family val="2"/>
        <scheme val="minor"/>
      </rPr>
      <t>Definieren Sie den Begriff Terminkontrakt, nennen Sie seine vier grundlegenden Merkmale und erläutern Sie kurz seine Verwendung als Absicherungsinstrument im internationalen Finanzmanagement. Nennen Sie ein Beispiel.</t>
    </r>
  </si>
  <si>
    <r>
      <rPr>
        <sz val="11"/>
        <color theme="1"/>
        <rFont val="Calibri"/>
        <family val="2"/>
        <scheme val="minor"/>
      </rPr>
      <t>Erklären Sie, was unter Absicherung (Hedging) im internationalen Finanzmanagement zu verstehen ist und wie es eingesetzt wird. Erläutern Sie dann ausführlich die Absicherung von Verbindlichkeiten und nennen Sie dabei drei Punkte.</t>
    </r>
  </si>
  <si>
    <r>
      <rPr>
        <sz val="11"/>
        <color theme="1"/>
        <rFont val="Calibri"/>
        <family val="2"/>
        <scheme val="minor"/>
      </rPr>
      <t>Erklären Sie, wo Fremdkapital beschafft werden kann.</t>
    </r>
  </si>
  <si>
    <r>
      <rPr>
        <sz val="10"/>
        <color theme="1"/>
        <rFont val="Calibri"/>
        <family val="2"/>
        <scheme val="minor"/>
      </rPr>
      <t xml:space="preserve">Nennen Sie sechs verschiedene Formen der Fremdfinanzierung. </t>
    </r>
  </si>
  <si>
    <r>
      <rPr>
        <sz val="10"/>
        <color theme="1"/>
        <rFont val="Calibri"/>
        <family val="2"/>
        <scheme val="minor"/>
      </rPr>
      <t xml:space="preserve">1. Darlehen
2. Unternehmensanleihen
3. Schuldscheine
4. Hypotheken 
5. Leasingverträge
6. Schuldverschreibungen 
</t>
    </r>
    <r>
      <rPr>
        <b/>
        <sz val="10"/>
        <color theme="1"/>
        <rFont val="Calibri"/>
        <family val="2"/>
        <scheme val="minor"/>
      </rPr>
      <t>(je 1 Punkt)</t>
    </r>
  </si>
  <si>
    <r>
      <rPr>
        <sz val="10"/>
        <color theme="1"/>
        <rFont val="Calibri"/>
        <family val="2"/>
        <scheme val="minor"/>
      </rPr>
      <t xml:space="preserve">Arial PLC wird derzeit durch Eigenkapital finanziert. Der Vorstand erwägt, die Kapitalstruktur zu ändern und zukünftiges Kapital durch Fremdfinanzierung aufzunehmen. Nennen Sie die sechs Faktoren, die der Vorstand bei der Bestimmung der geeigneten Kapitalstruktur für Arial PLC berücksichtigen sollte. </t>
    </r>
  </si>
  <si>
    <r>
      <rPr>
        <sz val="10"/>
        <color theme="1"/>
        <rFont val="Calibri"/>
        <family val="2"/>
        <scheme val="minor"/>
      </rPr>
      <t xml:space="preserve">1) Steuerliche Überlegungen
2) Aktienkursentwicklung, gemessen am Gewinn pro Aktie oder Kurs-Gewinn-Verhältnis 
3) Kreditwürdigkeit 
4) Systematische und unsystematische Risiken 
5) Zeitpunkt 
6) Flexibilität
</t>
    </r>
    <r>
      <rPr>
        <b/>
        <sz val="10"/>
        <color theme="1"/>
        <rFont val="Calibri"/>
        <family val="2"/>
        <scheme val="minor"/>
      </rPr>
      <t>(je 1 Punkt)</t>
    </r>
  </si>
  <si>
    <r>
      <rPr>
        <sz val="10"/>
        <color theme="1"/>
        <rFont val="Calibri"/>
        <family val="2"/>
        <scheme val="minor"/>
      </rPr>
      <t xml:space="preserve">Verschuldung = 5 % von 2.000.000 € </t>
    </r>
    <r>
      <rPr>
        <b/>
        <sz val="10"/>
        <color theme="1"/>
        <rFont val="Calibri"/>
        <family val="2"/>
        <scheme val="minor"/>
      </rPr>
      <t xml:space="preserve">(3 Punkte) </t>
    </r>
    <r>
      <rPr>
        <sz val="10"/>
        <color theme="1"/>
        <rFont val="Calibri"/>
        <family val="2"/>
        <scheme val="minor"/>
      </rPr>
      <t xml:space="preserve">= 100.000 € </t>
    </r>
    <r>
      <rPr>
        <b/>
        <sz val="10"/>
        <color theme="1"/>
        <rFont val="Calibri"/>
        <family val="2"/>
        <scheme val="minor"/>
      </rPr>
      <t>(3 Punkte)</t>
    </r>
    <r>
      <rPr>
        <sz val="10"/>
        <color theme="1"/>
        <rFont val="Calibri"/>
        <family val="2"/>
        <scheme val="minor"/>
      </rPr>
      <t xml:space="preserve">
Eigenkapital = Grundkapital + Allgemeine Rücklage + Gewinn nach Zinsen und Steuern </t>
    </r>
    <r>
      <rPr>
        <b/>
        <sz val="10"/>
        <color theme="1"/>
        <rFont val="Calibri"/>
        <family val="2"/>
        <scheme val="minor"/>
      </rPr>
      <t>(3 Punkte)</t>
    </r>
    <r>
      <rPr>
        <sz val="10"/>
        <color theme="1"/>
        <rFont val="Calibri"/>
        <family val="2"/>
        <scheme val="minor"/>
      </rPr>
      <t xml:space="preserve"> = 260.000 + 20.000 + 180.000 = 460.000 € </t>
    </r>
    <r>
      <rPr>
        <b/>
        <sz val="10"/>
        <color theme="1"/>
        <rFont val="Calibri"/>
        <family val="2"/>
        <scheme val="minor"/>
      </rPr>
      <t>(3 Punkte)</t>
    </r>
    <r>
      <rPr>
        <sz val="10"/>
        <color theme="1"/>
        <rFont val="Calibri"/>
        <family val="2"/>
        <scheme val="minor"/>
      </rPr>
      <t xml:space="preserve">
Verschuldungsgrad = 100.000/460.000 </t>
    </r>
    <r>
      <rPr>
        <b/>
        <sz val="10"/>
        <color theme="1"/>
        <rFont val="Calibri"/>
        <family val="2"/>
        <scheme val="minor"/>
      </rPr>
      <t>(3 Punkte)</t>
    </r>
    <r>
      <rPr>
        <sz val="10"/>
        <color theme="1"/>
        <rFont val="Calibri"/>
        <family val="2"/>
        <scheme val="minor"/>
      </rPr>
      <t xml:space="preserve"> = 0,22:1 </t>
    </r>
    <r>
      <rPr>
        <b/>
        <sz val="10"/>
        <color theme="1"/>
        <rFont val="Calibri"/>
        <family val="2"/>
        <scheme val="minor"/>
      </rPr>
      <t>(3 Punkte)</t>
    </r>
    <r>
      <rPr>
        <sz val="10"/>
        <color theme="1"/>
        <rFont val="Calibri"/>
        <family val="2"/>
        <scheme val="minor"/>
      </rPr>
      <t xml:space="preserve">
</t>
    </r>
  </si>
  <si>
    <r>
      <rPr>
        <sz val="10"/>
        <color theme="1"/>
        <rFont val="Calibri"/>
        <family val="2"/>
        <scheme val="minor"/>
      </rPr>
      <t>Erläutern Sie, wie multinationale Unternehmen durch Diversifizierung bessere Ergebnisse erzielen können als einheimische Firmen.</t>
    </r>
  </si>
  <si>
    <r>
      <rPr>
        <sz val="10"/>
        <color theme="1"/>
        <rFont val="Calibri"/>
        <family val="2"/>
        <scheme val="minor"/>
      </rPr>
      <t>Nennen Sie drei Aspekte, die zum Länderrisiko gehören könnten.</t>
    </r>
  </si>
  <si>
    <r>
      <rPr>
        <sz val="10"/>
        <color theme="1"/>
        <rFont val="Calibri"/>
        <family val="2"/>
        <scheme val="minor"/>
      </rPr>
      <t xml:space="preserve">Die </t>
    </r>
    <r>
      <rPr>
        <b/>
        <sz val="10"/>
        <color theme="1"/>
        <rFont val="Calibri"/>
        <family val="2"/>
        <scheme val="minor"/>
      </rPr>
      <t>politische</t>
    </r>
    <r>
      <rPr>
        <sz val="10"/>
        <color theme="1"/>
        <rFont val="Calibri"/>
        <family val="2"/>
        <scheme val="minor"/>
      </rPr>
      <t>,</t>
    </r>
    <r>
      <rPr>
        <b/>
        <sz val="10"/>
        <color theme="1"/>
        <rFont val="Calibri"/>
        <family val="2"/>
        <scheme val="minor"/>
      </rPr>
      <t xml:space="preserve"> religiöse</t>
    </r>
    <r>
      <rPr>
        <sz val="10"/>
        <color theme="1"/>
        <rFont val="Calibri"/>
        <family val="2"/>
        <scheme val="minor"/>
      </rPr>
      <t xml:space="preserve">, </t>
    </r>
    <r>
      <rPr>
        <b/>
        <sz val="10"/>
        <color theme="1"/>
        <rFont val="Calibri"/>
        <family val="2"/>
        <scheme val="minor"/>
      </rPr>
      <t>kulturelle</t>
    </r>
    <r>
      <rPr>
        <sz val="10"/>
        <color theme="1"/>
        <rFont val="Calibri"/>
        <family val="2"/>
        <scheme val="minor"/>
      </rPr>
      <t xml:space="preserve">, </t>
    </r>
    <r>
      <rPr>
        <b/>
        <sz val="10"/>
        <color theme="1"/>
        <rFont val="Calibri"/>
        <family val="2"/>
        <scheme val="minor"/>
      </rPr>
      <t>finanzielle</t>
    </r>
    <r>
      <rPr>
        <sz val="10"/>
        <color theme="1"/>
        <rFont val="Calibri"/>
        <family val="2"/>
        <scheme val="minor"/>
      </rPr>
      <t xml:space="preserve"> und </t>
    </r>
    <r>
      <rPr>
        <b/>
        <sz val="10"/>
        <color theme="1"/>
        <rFont val="Calibri"/>
        <family val="2"/>
        <scheme val="minor"/>
      </rPr>
      <t>politische Situation</t>
    </r>
    <r>
      <rPr>
        <sz val="10"/>
        <color theme="1"/>
        <rFont val="Calibri"/>
        <family val="2"/>
        <scheme val="minor"/>
      </rPr>
      <t xml:space="preserve"> eines Landes. </t>
    </r>
    <r>
      <rPr>
        <b/>
        <sz val="10"/>
        <color theme="1"/>
        <rFont val="Calibri"/>
        <family val="2"/>
        <scheme val="minor"/>
      </rPr>
      <t>(je 2 Punkte)</t>
    </r>
  </si>
  <si>
    <t>Erklären Sie das Capital-Asset-Pricing-Model (CAPM) mit klarem Bezug auf das systematische und unsystematische Risiko. Beschreiben Sie beide Arten von Risiken und geben Sie jeweils zwei Beispiele dafür.</t>
  </si>
  <si>
    <r>
      <rPr>
        <sz val="10"/>
        <color theme="1"/>
        <rFont val="Calibri"/>
        <family val="2"/>
        <scheme val="minor"/>
      </rPr>
      <t xml:space="preserve">a) WACC unter Verwendung des Buchwerts als </t>
    </r>
    <r>
      <rPr>
        <i/>
        <sz val="10"/>
        <color theme="1"/>
        <rFont val="Calibri"/>
        <family val="2"/>
        <scheme val="minor"/>
      </rPr>
      <t>E</t>
    </r>
    <r>
      <rPr>
        <sz val="10"/>
        <color theme="1"/>
        <rFont val="Calibri"/>
        <family val="2"/>
        <scheme val="minor"/>
      </rPr>
      <t xml:space="preserve"> 
Art des Kapitals   Buchwert        Anteil        Spezifische Kosten       Gewichtete Kosten in %
 1 2 3 2*3
Eigenkapital          200.000             0,40                           19 %                               7,50 %
Vorzugskapital 100.000            0,20                            15%                               3,00 %
Schuldverschreibungen              120.000             0,24                              8 %                               1,80 %
Gewinnrücklagen 80.000                0,16                            19 %                              3,00 %
Summe 500.000      WACC 15,30 %
</t>
    </r>
    <r>
      <rPr>
        <b/>
        <sz val="10"/>
        <color theme="1"/>
        <rFont val="Calibri"/>
        <family val="2"/>
        <scheme val="minor"/>
      </rPr>
      <t>(je 3 Punkte für die Anteile, die gewichteten Kosten und die WACC)</t>
    </r>
    <r>
      <rPr>
        <sz val="10"/>
        <color theme="1"/>
        <rFont val="Calibri"/>
        <family val="2"/>
        <scheme val="minor"/>
      </rPr>
      <t xml:space="preserve">
Art des Kapitals       Marktwert       Anteil       Spezifische Kosten       Gewichtete Kosten in %
 1 2 300 % 2*3
Eigenkapital           450.000                            0,45                          19 %                        8,44 %
Vorzugskapital 300.000                            0,30                          15 %                        4,50 %
Schuldverschreibungen              250.000                             0,25                           8 %                         1,88 %
Gewinnrücklagen              0                            0,00                          19 %                         0,00 %
Summe 1.000.000      WACC 14,81 %
</t>
    </r>
    <r>
      <rPr>
        <b/>
        <sz val="10"/>
        <color theme="1"/>
        <rFont val="Calibri"/>
        <family val="2"/>
        <scheme val="minor"/>
      </rPr>
      <t>(je 3 Punkte für die Anteile, die gewichteten Kosten und die WACC)</t>
    </r>
    <r>
      <rPr>
        <sz val="10"/>
        <color theme="1"/>
        <rFont val="Calibri"/>
        <family val="2"/>
        <scheme val="minor"/>
      </rPr>
      <t xml:space="preserve">
</t>
    </r>
  </si>
  <si>
    <r>
      <rPr>
        <sz val="10"/>
        <color theme="1"/>
        <rFont val="Calibri"/>
        <family val="2"/>
        <scheme val="minor"/>
      </rPr>
      <t xml:space="preserve">Gehen Sie davon aus, dass die Kapitalstruktur von AXON Plc für das Jahr 2022 wie folgt aussieht:
                                       Buchwert      Marktwert      Spezifische Kosten
Art des Kapitals
Eigenkapital             200.000             450.000             19 %
Vorzugskapital             100.000             300.000             15 %
Schuldverschreibungen   120.000             250.000             8 %
Gewinnrücklagen             80.000             0             19 %
Berechnen Sie die durchschnittlich gewichteten Kapitalkosten (WACC) unter Verwendung von:
a) Buchwert als </t>
    </r>
    <r>
      <rPr>
        <i/>
        <sz val="10"/>
        <color theme="1"/>
        <rFont val="Calibri"/>
        <family val="2"/>
        <scheme val="minor"/>
      </rPr>
      <t>E</t>
    </r>
    <r>
      <rPr>
        <sz val="10"/>
        <color theme="1"/>
        <rFont val="Calibri"/>
        <family val="2"/>
        <scheme val="minor"/>
      </rPr>
      <t xml:space="preserve">
b) Marktwert als </t>
    </r>
    <r>
      <rPr>
        <i/>
        <sz val="10"/>
        <color theme="1"/>
        <rFont val="Calibri"/>
        <family val="2"/>
        <scheme val="minor"/>
      </rPr>
      <t>E</t>
    </r>
    <r>
      <rPr>
        <sz val="10"/>
        <color theme="1"/>
        <rFont val="Calibri"/>
        <family val="2"/>
        <scheme val="minor"/>
      </rPr>
      <t xml:space="preserve">
Geben Sie die Anteile und Gewichte für jede Art von Kapital an, die Sie in Ihren Berechnungen verwenden.
</t>
    </r>
  </si>
  <si>
    <t>Erläutern Sie den Fremdvergleichspreis anhand eines Beispiels.</t>
  </si>
  <si>
    <t>Gelöscht: wiederholte Frage</t>
  </si>
  <si>
    <r>
      <rPr>
        <sz val="10"/>
        <color theme="1"/>
        <rFont val="Calibri"/>
        <family val="2"/>
        <scheme val="minor"/>
      </rPr>
      <t>Unterscheiden Sie zwischen horizontalen und vertikalen Fusionen und nennen Sie jeweils ein Beispiel.</t>
    </r>
  </si>
  <si>
    <r>
      <rPr>
        <sz val="10"/>
        <color theme="1"/>
        <rFont val="Calibri"/>
        <family val="2"/>
        <scheme val="minor"/>
      </rPr>
      <t>Nennen und beschreiben Sie die drei Arten von Wechselkursrisiken, denen ein multinationales Unternehmen ausgesetzt sein kann.</t>
    </r>
  </si>
  <si>
    <r>
      <rPr>
        <sz val="10"/>
        <color theme="1"/>
        <rFont val="Calibri"/>
        <family val="2"/>
        <scheme val="minor"/>
      </rPr>
      <t xml:space="preserve">1. Transaktionsrisiko </t>
    </r>
    <r>
      <rPr>
        <b/>
        <sz val="10"/>
        <color theme="1"/>
        <rFont val="Calibri"/>
        <family val="2"/>
        <scheme val="minor"/>
      </rPr>
      <t>(3 Punkte)</t>
    </r>
    <r>
      <rPr>
        <sz val="10"/>
        <color theme="1"/>
        <rFont val="Calibri"/>
        <family val="2"/>
        <scheme val="minor"/>
      </rPr>
      <t xml:space="preserve">: das Ausmaß der Unsicherheit, mit der die Unternehmen beim globalen Handel konfrontiert sind. Genauer gesagt handelt es sich um das Risiko, dass sich die Wechselkurse ändern, wenn ein Unternehmen bereits eine finanzielle Verpflichtung eingegangen ist. </t>
    </r>
    <r>
      <rPr>
        <b/>
        <sz val="10"/>
        <color theme="1"/>
        <rFont val="Calibri"/>
        <family val="2"/>
        <scheme val="minor"/>
      </rPr>
      <t>(3 Punkte)</t>
    </r>
    <r>
      <rPr>
        <sz val="10"/>
        <color theme="1"/>
        <rFont val="Calibri"/>
        <family val="2"/>
        <scheme val="minor"/>
      </rPr>
      <t xml:space="preserve">                                                                        
2. Währungsumrechnungsrisiko </t>
    </r>
    <r>
      <rPr>
        <b/>
        <sz val="10"/>
        <color theme="1"/>
        <rFont val="Calibri"/>
        <family val="2"/>
        <scheme val="minor"/>
      </rPr>
      <t>(3 Punkte)</t>
    </r>
    <r>
      <rPr>
        <sz val="10"/>
        <color theme="1"/>
        <rFont val="Calibri"/>
        <family val="2"/>
        <scheme val="minor"/>
      </rPr>
      <t xml:space="preserve">: Das Risiko, dem ein Unternehmen ausgesetzt ist, wenn sich der Wert seiner Aktiva, Passiva und Aktien aufgrund eines schwankenden Wechselkurses ändert. Dies ist der Fall, wenn ein Unternehmen einen bestimmten Prozentsatz seiner Vermögenswerte in einer Fremdwährung hält. </t>
    </r>
    <r>
      <rPr>
        <b/>
        <sz val="10"/>
        <color theme="1"/>
        <rFont val="Calibri"/>
        <family val="2"/>
        <scheme val="minor"/>
      </rPr>
      <t>(3 Punkte)</t>
    </r>
    <r>
      <rPr>
        <sz val="10"/>
        <color theme="1"/>
        <rFont val="Calibri"/>
        <family val="2"/>
        <scheme val="minor"/>
      </rPr>
      <t xml:space="preserve">                
3. Operatives Risiko </t>
    </r>
    <r>
      <rPr>
        <b/>
        <sz val="10"/>
        <color theme="1"/>
        <rFont val="Calibri"/>
        <family val="2"/>
        <scheme val="minor"/>
      </rPr>
      <t>(3 Punkte)</t>
    </r>
    <r>
      <rPr>
        <sz val="10"/>
        <color theme="1"/>
        <rFont val="Calibri"/>
        <family val="2"/>
        <scheme val="minor"/>
      </rPr>
      <t xml:space="preserve">: die Veränderungen der künftigen Cashflows eines Unternehmens infolge von Wechselkursschwankungen. Als solches beinhaltet es tatsächliche oder potenzielle Gewinne und Verluste, wie dies auch beim Transaktionsrisiko der Fall ist. Dies kann sich auf den Gesamtwert des Unternehmens auswirken, da das operative Risiko die gesamte Investition betrifft. Der Umfang des operativen Risikos kann sich insbesondere auf das Gesamtvermögen und den Cashflow eines Unternehmens auswirken. </t>
    </r>
    <r>
      <rPr>
        <b/>
        <sz val="10"/>
        <color theme="1"/>
        <rFont val="Calibri"/>
        <family val="2"/>
        <scheme val="minor"/>
      </rPr>
      <t>(3 Punkte)</t>
    </r>
  </si>
  <si>
    <r>
      <rPr>
        <sz val="10"/>
        <color theme="1"/>
        <rFont val="Calibri"/>
        <family val="2"/>
        <scheme val="minor"/>
      </rPr>
      <t>Definieren Sie die Fundamentalanalyse. Erklären Sie die grundlegenden Faktoren, die bei diesem Ansatz berücksichtigt werden.</t>
    </r>
  </si>
  <si>
    <r>
      <rPr>
        <sz val="10"/>
        <color theme="1"/>
        <rFont val="Calibri"/>
        <family val="2"/>
        <scheme val="minor"/>
      </rPr>
      <t xml:space="preserve">Die Fundamentalanalyse ist ein Prozess, der mikroökonomische und makroökonomische Faktoren nutzt, um den inneren Wert eines Wertpapiers zu bewerten. </t>
    </r>
    <r>
      <rPr>
        <b/>
        <sz val="10"/>
        <color theme="1"/>
        <rFont val="Calibri"/>
        <family val="2"/>
        <scheme val="minor"/>
      </rPr>
      <t xml:space="preserve">(2 Punkte) </t>
    </r>
    <r>
      <rPr>
        <sz val="10"/>
        <color theme="1"/>
        <rFont val="Calibri"/>
        <family val="2"/>
        <scheme val="minor"/>
      </rPr>
      <t xml:space="preserve">Sie hilft Anleger:innen, Anlageentscheidungen zu treffen, indem sie den aktuellen Marktpreis einer Aktie mit ihrem inneren Wert vergleicht. </t>
    </r>
    <r>
      <rPr>
        <b/>
        <sz val="10"/>
        <color theme="1"/>
        <rFont val="Calibri"/>
        <family val="2"/>
        <scheme val="minor"/>
      </rPr>
      <t xml:space="preserve">(2 Punkte) </t>
    </r>
    <r>
      <rPr>
        <sz val="10"/>
        <color theme="1"/>
        <rFont val="Calibri"/>
        <family val="2"/>
        <scheme val="minor"/>
      </rPr>
      <t xml:space="preserve">Die Fundamentalanalyse ermöglicht es Anleger:innen, eine Zahl zu erhalten, die sie mit dem Kurs eines Wertpapiers vergleichen können, um festzustellen, ob es über- oder unterbewertet ist. </t>
    </r>
    <r>
      <rPr>
        <b/>
        <sz val="10"/>
        <color theme="1"/>
        <rFont val="Calibri"/>
        <family val="2"/>
        <scheme val="minor"/>
      </rPr>
      <t>(2 Punkte)</t>
    </r>
  </si>
  <si>
    <r>
      <rPr>
        <sz val="10"/>
        <color theme="1"/>
        <rFont val="Calibri"/>
        <family val="2"/>
        <scheme val="minor"/>
      </rPr>
      <t>Unterscheiden Sie zwischen den mikro- und makropolitischen Risiken, denen ein multinationales Unternehmen ausgesetzt ist.</t>
    </r>
  </si>
  <si>
    <r>
      <rPr>
        <sz val="10"/>
        <color theme="1"/>
        <rFont val="Calibri"/>
        <family val="2"/>
        <scheme val="minor"/>
      </rPr>
      <t>Erläutern Sie die Top-Down- und Bottom-Up-Analyse von Investitionen anhand von Beispielen.</t>
    </r>
  </si>
  <si>
    <r>
      <rPr>
        <sz val="10"/>
        <color theme="1"/>
        <rFont val="Calibri"/>
        <family val="2"/>
        <scheme val="minor"/>
      </rPr>
      <t xml:space="preserve">Zinsdeckungsgrad = EBIT / Zinsaufwand
Zinsdeckungsgrad = 1.650.000/ 500.000 </t>
    </r>
    <r>
      <rPr>
        <b/>
        <sz val="10"/>
        <color theme="1"/>
        <rFont val="Calibri"/>
        <family val="2"/>
        <scheme val="minor"/>
      </rPr>
      <t>(3 Punkte)</t>
    </r>
    <r>
      <rPr>
        <sz val="10"/>
        <color theme="1"/>
        <rFont val="Calibri"/>
        <family val="2"/>
        <scheme val="minor"/>
      </rPr>
      <t xml:space="preserve">
Zinsdeckungsgrad = 3,3 </t>
    </r>
    <r>
      <rPr>
        <b/>
        <sz val="10"/>
        <color theme="1"/>
        <rFont val="Calibri"/>
        <family val="2"/>
        <scheme val="minor"/>
      </rPr>
      <t>(3 Punkte)</t>
    </r>
    <r>
      <rPr>
        <sz val="10"/>
        <color theme="1"/>
        <rFont val="Calibri"/>
        <family val="2"/>
        <scheme val="minor"/>
      </rPr>
      <t xml:space="preserve">
</t>
    </r>
  </si>
  <si>
    <t>Gelöscht, da die Antwort nicht im Skript enthalten ist</t>
  </si>
  <si>
    <r>
      <rPr>
        <sz val="10"/>
        <color theme="1"/>
        <rFont val="Calibri"/>
        <family val="2"/>
        <scheme val="minor"/>
      </rPr>
      <t>Erläutern Sie die Bedeutung des Liquiditätsmanagements und nennen Sie fünf Punkte. Erklären Sie den Vorteil von monatlichen gegenüber wöchentlichen Liquiditätsplänen.</t>
    </r>
  </si>
  <si>
    <r>
      <rPr>
        <sz val="10"/>
        <color theme="1"/>
        <rFont val="Calibri"/>
        <family val="2"/>
        <scheme val="minor"/>
      </rPr>
      <t>Erläutern Sie, wie ein multinationales Unternehmen mit Liquiditätsengpässen umgehen kann und welche Rolle ein Cash-Management-System dabei spielt. Geben Sie ein Beispiel.</t>
    </r>
  </si>
  <si>
    <r>
      <rPr>
        <sz val="10"/>
        <color theme="1"/>
        <rFont val="Calibri"/>
        <family val="2"/>
        <scheme val="minor"/>
      </rPr>
      <t xml:space="preserve">Nehmen Sie an, dass Lemon Plc in seiner Bilanz für das Jahr 2022 die folgenden Angaben gemacht hat:
 000 $
Eigenkapital und Verbindlichkeiten 
Mittel der Anteilseigner:innen 
Grundkapital: 6.000
Rücklagen und Überschuss: 2.000
Langfristige Verbindlichkeiten 
Langfristige Anleihen: 3.000
Kurzfristige Verbindlichkeiten 
Kurzfristige Anleihen: 2.000
Verbindlichkeiten aus Lieferungen und Leistungen: 2.000
Kurzfristige Rückstellungen: 3.000
Summe Eigenkapital und Verbindlichkeiten: 18.000
Vermögenswerte 
Langfristige Vermögenswerte 
Anlagevermögen 
Materielle Vermögenswerte: 10.000
Umlaufvermögen 
Vorräte: 1.500
Forderungen aus Lieferungen und Leistungen: 1.500
Bargeld und Bargeldforderungen: 3.000
Kurzfristige Darlehen und Vorschüsse: 2.000
Gesamtvermögen: 18.000
Berechnen Sie die Liquidität 3. Grades und die Liquidität 2. Grades. Geben Sie alle Berechnungen an.
</t>
    </r>
  </si>
  <si>
    <r>
      <rPr>
        <sz val="10"/>
        <color theme="1"/>
        <rFont val="Calibri"/>
        <family val="2"/>
        <scheme val="minor"/>
      </rPr>
      <t xml:space="preserve">Liquidität 3. Grades = (1.500 + 1.500 + 3.000 + 2.000) </t>
    </r>
    <r>
      <rPr>
        <b/>
        <sz val="10"/>
        <color theme="1"/>
        <rFont val="Calibri"/>
        <family val="2"/>
        <scheme val="minor"/>
      </rPr>
      <t>(3 Punkte)</t>
    </r>
    <r>
      <rPr>
        <sz val="10"/>
        <color theme="1"/>
        <rFont val="Calibri"/>
        <family val="2"/>
        <scheme val="minor"/>
      </rPr>
      <t xml:space="preserve"> / (2.000 + 2.000 + 3.000) </t>
    </r>
    <r>
      <rPr>
        <b/>
        <sz val="10"/>
        <color theme="1"/>
        <rFont val="Calibri"/>
        <family val="2"/>
        <scheme val="minor"/>
      </rPr>
      <t>(3 Punkte)</t>
    </r>
    <r>
      <rPr>
        <sz val="10"/>
        <color theme="1"/>
        <rFont val="Calibri"/>
        <family val="2"/>
        <scheme val="minor"/>
      </rPr>
      <t xml:space="preserve">
  = 1,14 : 1 </t>
    </r>
    <r>
      <rPr>
        <b/>
        <sz val="10"/>
        <color theme="1"/>
        <rFont val="Calibri"/>
        <family val="2"/>
        <scheme val="minor"/>
      </rPr>
      <t>(3 Punkte)</t>
    </r>
    <r>
      <rPr>
        <sz val="10"/>
        <color theme="1"/>
        <rFont val="Calibri"/>
        <family val="2"/>
        <scheme val="minor"/>
      </rPr>
      <t xml:space="preserve">
Liquidität 2. Grades = (1.500 + 3.000 + 2.000) </t>
    </r>
    <r>
      <rPr>
        <b/>
        <sz val="10"/>
        <color theme="1"/>
        <rFont val="Calibri"/>
        <family val="2"/>
        <scheme val="minor"/>
      </rPr>
      <t>(3 Punkte)</t>
    </r>
    <r>
      <rPr>
        <sz val="10"/>
        <color theme="1"/>
        <rFont val="Calibri"/>
        <family val="2"/>
        <scheme val="minor"/>
      </rPr>
      <t xml:space="preserve"> / (2.000 + 2.000 + 3.000) </t>
    </r>
    <r>
      <rPr>
        <b/>
        <sz val="10"/>
        <color theme="1"/>
        <rFont val="Calibri"/>
        <family val="2"/>
        <scheme val="minor"/>
      </rPr>
      <t>(3 Punkte)</t>
    </r>
    <r>
      <rPr>
        <sz val="10"/>
        <color theme="1"/>
        <rFont val="Calibri"/>
        <family val="2"/>
        <scheme val="minor"/>
      </rPr>
      <t xml:space="preserve">
  = 0,93 : 1 </t>
    </r>
    <r>
      <rPr>
        <b/>
        <sz val="10"/>
        <color theme="1"/>
        <rFont val="Calibri"/>
        <family val="2"/>
        <scheme val="minor"/>
      </rPr>
      <t>(3 Punkte)</t>
    </r>
    <r>
      <rPr>
        <sz val="10"/>
        <color theme="1"/>
        <rFont val="Calibri"/>
        <family val="2"/>
        <scheme val="minor"/>
      </rPr>
      <t xml:space="preserve">
</t>
    </r>
  </si>
  <si>
    <r>
      <rPr>
        <sz val="10"/>
        <color theme="1"/>
        <rFont val="Calibri"/>
        <family val="2"/>
        <scheme val="minor"/>
      </rPr>
      <t>Moderne Technologie kann von skrupellosen Finanzmanager:innen ausgenutzt werden, um aus internationalen Steuerschlupflöchern Kapital zu schlagen. Erläutern Sie vier Schritte, die auf nationaler Ebene in Entwicklungsländern unternommen werden können, um dies zu verhindern und die Einnahmeverluste zu minimieren.</t>
    </r>
  </si>
  <si>
    <r>
      <rPr>
        <sz val="10"/>
        <color theme="1"/>
        <rFont val="Calibri"/>
        <family val="2"/>
        <scheme val="minor"/>
      </rPr>
      <t xml:space="preserve">Berechnen Sie die Liquidität 3. Grades und die Liquidität 2. Grades auf der Grundlage der folgenden Informationen:
Umlaufvermögen: 35.000 €
Kurzfristige Verbindlichkeiten: 17.500 €
Vorräte: 15.000 €
Betriebskosten: 20.000 €
Einnahmen aus dem operativen Geschäft: 60.000 €
Umsatzkosten aus dem operativen Geschäft: 30.000 €
</t>
    </r>
  </si>
  <si>
    <r>
      <rPr>
        <sz val="10"/>
        <color theme="1"/>
        <rFont val="Calibri"/>
        <family val="2"/>
        <scheme val="minor"/>
      </rPr>
      <t xml:space="preserve">Liquidität 3. Grades = 35.000/17.500 = 2:1 </t>
    </r>
    <r>
      <rPr>
        <b/>
        <sz val="10"/>
        <color theme="1"/>
        <rFont val="Calibri"/>
        <family val="2"/>
        <scheme val="minor"/>
      </rPr>
      <t>(3 Punkte)</t>
    </r>
    <r>
      <rPr>
        <sz val="10"/>
        <color theme="1"/>
        <rFont val="Calibri"/>
        <family val="2"/>
        <scheme val="minor"/>
      </rPr>
      <t xml:space="preserve">
Liquidität 2. Grades = (35.000 – 15.000) / 175.000 = 1,14:1 </t>
    </r>
    <r>
      <rPr>
        <b/>
        <sz val="10"/>
        <color theme="1"/>
        <rFont val="Calibri"/>
        <family val="2"/>
        <scheme val="minor"/>
      </rPr>
      <t>(3 Punkte)</t>
    </r>
    <r>
      <rPr>
        <sz val="10"/>
        <color theme="1"/>
        <rFont val="Calibri"/>
        <family val="2"/>
        <scheme val="minor"/>
      </rPr>
      <t xml:space="preserve">
</t>
    </r>
  </si>
  <si>
    <r>
      <rPr>
        <sz val="10"/>
        <color theme="1"/>
        <rFont val="Calibri"/>
        <family val="2"/>
        <scheme val="minor"/>
      </rPr>
      <t>Unterscheiden Sie zwischen konzerninternen Darlehen und Bankkrediten als Finanzierungsmöglichkeiten für ein multinationales Unternehmen.</t>
    </r>
  </si>
  <si>
    <r>
      <rPr>
        <sz val="10"/>
        <color theme="1"/>
        <rFont val="Calibri"/>
        <family val="2"/>
        <scheme val="minor"/>
      </rPr>
      <t>Beschreiben Sie ausführlich die drei Schritte, die zur Liquiditätsplanung gehören.</t>
    </r>
  </si>
  <si>
    <r>
      <rPr>
        <sz val="10"/>
        <color theme="1"/>
        <rFont val="Calibri"/>
        <family val="2"/>
        <scheme val="minor"/>
      </rPr>
      <t>Nennen Sie sechs mögliche Folgen eines Mangels an Barmitteln.</t>
    </r>
  </si>
  <si>
    <r>
      <rPr>
        <sz val="10"/>
        <color theme="1"/>
        <rFont val="Calibri"/>
        <family val="2"/>
        <scheme val="minor"/>
      </rPr>
      <t xml:space="preserve">1) Negative Auswirkungen auf die Effizienz des Geschäftsbetriebs
2) Erschöpfung der Liquidität
3) Unternehmensinsolvenz 
4) Unfähigkeit, in potenzielle Projekte zu investieren 
5) Unternehmen müssen möglicherweise ihre Vermögenswerte verkaufen, um den Betrieb aufrechtzuerhalten
6) Verlust des Marktrufs und des Vertrauens der Lieferanten
</t>
    </r>
    <r>
      <rPr>
        <b/>
        <sz val="10"/>
        <color theme="1"/>
        <rFont val="Calibri"/>
        <family val="2"/>
        <scheme val="minor"/>
      </rPr>
      <t>(je 1 Punkt)</t>
    </r>
  </si>
  <si>
    <r>
      <rPr>
        <sz val="10"/>
        <color theme="1"/>
        <rFont val="Calibri"/>
        <family val="2"/>
        <scheme val="minor"/>
      </rPr>
      <t>Erklären Sie, was unter gesperrten Geldern zu verstehen ist, nennen Sie drei Gründe, warum ein Land die Gelder eines Unternehmens sperren könnte, und geben Sie ein Beispiel.</t>
    </r>
  </si>
  <si>
    <r>
      <rPr>
        <sz val="10"/>
        <color theme="1"/>
        <rFont val="Calibri"/>
        <family val="2"/>
        <scheme val="minor"/>
      </rPr>
      <t>Erklären Sie die Debitorenfinanzierung und die damit verbundenen Risiken.</t>
    </r>
  </si>
  <si>
    <r>
      <rPr>
        <sz val="10"/>
        <color theme="1"/>
        <rFont val="Calibri"/>
        <family val="2"/>
        <scheme val="minor"/>
      </rPr>
      <t xml:space="preserve">Nennwert der Forderungen: 3.000.000 $
Gebühr für die regresslose Finanzierung (2,5 Prozent von 3 Mio.): 75.000 $ </t>
    </r>
    <r>
      <rPr>
        <b/>
        <sz val="10"/>
        <color theme="1"/>
        <rFont val="Calibri"/>
        <family val="2"/>
        <scheme val="minor"/>
      </rPr>
      <t>(3 Punkte)</t>
    </r>
    <r>
      <rPr>
        <sz val="10"/>
        <color theme="1"/>
        <rFont val="Calibri"/>
        <family val="2"/>
        <scheme val="minor"/>
      </rPr>
      <t xml:space="preserve">
Monatliche Factoring-Gebühr (10 Prozent von 3 Mio. für 3 Monate): 300.000 x 3 = 900.000 $ </t>
    </r>
    <r>
      <rPr>
        <b/>
        <sz val="10"/>
        <color theme="1"/>
        <rFont val="Calibri"/>
        <family val="2"/>
        <scheme val="minor"/>
      </rPr>
      <t>(3 Punkte)</t>
    </r>
    <r>
      <rPr>
        <sz val="10"/>
        <color theme="1"/>
        <rFont val="Calibri"/>
        <family val="2"/>
        <scheme val="minor"/>
      </rPr>
      <t xml:space="preserve">
Gesamtbetrag, den der Exporteur erhalten hat: 
Nennwert der Forderungen – (Gebühr für die regresslose Finanzierung + monatliche Factoring-Gebühr) </t>
    </r>
    <r>
      <rPr>
        <b/>
        <sz val="10"/>
        <color theme="1"/>
        <rFont val="Calibri"/>
        <family val="2"/>
        <scheme val="minor"/>
      </rPr>
      <t>(3 Punkte)</t>
    </r>
    <r>
      <rPr>
        <sz val="10"/>
        <color theme="1"/>
        <rFont val="Calibri"/>
        <family val="2"/>
        <scheme val="minor"/>
      </rPr>
      <t xml:space="preserve">
= 3.000.000 – (75.000 + 900.000) = 2.700.000 $ </t>
    </r>
    <r>
      <rPr>
        <b/>
        <sz val="10"/>
        <color theme="1"/>
        <rFont val="Calibri"/>
        <family val="2"/>
        <scheme val="minor"/>
      </rPr>
      <t>(3 Punkte)</t>
    </r>
    <r>
      <rPr>
        <sz val="10"/>
        <color theme="1"/>
        <rFont val="Calibri"/>
        <family val="2"/>
        <scheme val="minor"/>
      </rPr>
      <t xml:space="preserve">
Effektiver Jahreszins = (Gebühr für die regresslose Finanzierung + monatliche Factoring-Gebühr) / Nennbetrag x 365 / 90 </t>
    </r>
    <r>
      <rPr>
        <b/>
        <sz val="10"/>
        <color theme="1"/>
        <rFont val="Calibri"/>
        <family val="2"/>
        <scheme val="minor"/>
      </rPr>
      <t>(3 Punkte</t>
    </r>
    <r>
      <rPr>
        <sz val="10"/>
        <color theme="1"/>
        <rFont val="Calibri"/>
        <family val="2"/>
        <scheme val="minor"/>
      </rPr>
      <t xml:space="preserve">)
Effektiver Jahreszins = (75.000 + 900.000) / 3.000.000 x 365/90
Effektiver Jahreszins = 0,325 X 4,055 = 131,81 Prozent </t>
    </r>
    <r>
      <rPr>
        <b/>
        <sz val="10"/>
        <color theme="1"/>
        <rFont val="Calibri"/>
        <family val="2"/>
        <scheme val="minor"/>
      </rPr>
      <t>(3 Punkte)</t>
    </r>
    <r>
      <rPr>
        <sz val="10"/>
        <color theme="1"/>
        <rFont val="Calibri"/>
        <family val="2"/>
        <scheme val="minor"/>
      </rPr>
      <t xml:space="preserve">
</t>
    </r>
  </si>
  <si>
    <r>
      <rPr>
        <sz val="10"/>
        <color theme="1"/>
        <rFont val="Calibri"/>
        <family val="2"/>
        <scheme val="minor"/>
      </rPr>
      <t xml:space="preserve">Nennwert der Forderungen: 10.000.000 $
Gebühr für die regresslose Finanzierung (5 Prozent von 10 Mio.): 500.000 $ </t>
    </r>
    <r>
      <rPr>
        <b/>
        <sz val="10"/>
        <color theme="1"/>
        <rFont val="Calibri"/>
        <family val="2"/>
        <scheme val="minor"/>
      </rPr>
      <t>(3 Punkte)</t>
    </r>
    <r>
      <rPr>
        <sz val="10"/>
        <color theme="1"/>
        <rFont val="Calibri"/>
        <family val="2"/>
        <scheme val="minor"/>
      </rPr>
      <t xml:space="preserve">
Monatliche Factoring-Gebühr (15 Prozent von 6 Mio. für 6 Monate): 1.500.000 x 6 = 9.000.000 $ </t>
    </r>
    <r>
      <rPr>
        <b/>
        <sz val="10"/>
        <color theme="1"/>
        <rFont val="Calibri"/>
        <family val="2"/>
        <scheme val="minor"/>
      </rPr>
      <t>(3 Punkte)</t>
    </r>
    <r>
      <rPr>
        <sz val="10"/>
        <color theme="1"/>
        <rFont val="Calibri"/>
        <family val="2"/>
        <scheme val="minor"/>
      </rPr>
      <t xml:space="preserve">
Gesamtbetrag, den der Exporteur erhalten hat: 
Nennwert der Forderungen – (Gebühr für die regresslose Finanzierung + monatliche Factoring-Gebühr) </t>
    </r>
    <r>
      <rPr>
        <b/>
        <sz val="10"/>
        <color theme="1"/>
        <rFont val="Calibri"/>
        <family val="2"/>
        <scheme val="minor"/>
      </rPr>
      <t>(3 Punkte)</t>
    </r>
    <r>
      <rPr>
        <sz val="10"/>
        <color theme="1"/>
        <rFont val="Calibri"/>
        <family val="2"/>
        <scheme val="minor"/>
      </rPr>
      <t xml:space="preserve">
= 10.000.000 – (500.000 + 9.000.000) = 500.000 $ </t>
    </r>
    <r>
      <rPr>
        <b/>
        <sz val="10"/>
        <color theme="1"/>
        <rFont val="Calibri"/>
        <family val="2"/>
        <scheme val="minor"/>
      </rPr>
      <t>(3 Punkte)</t>
    </r>
    <r>
      <rPr>
        <sz val="10"/>
        <color theme="1"/>
        <rFont val="Calibri"/>
        <family val="2"/>
        <scheme val="minor"/>
      </rPr>
      <t xml:space="preserve"> 
Effektiver Jahreszins = (Gebühr für die regresslose Finanzierung + monatliche Factoring-Gebühr) / Nennbetrag – (Gebühr für die regresslose Finanzierung + monatliche Factoring-Gebühr) x 365 / 90 </t>
    </r>
    <r>
      <rPr>
        <b/>
        <sz val="10"/>
        <color theme="1"/>
        <rFont val="Calibri"/>
        <family val="2"/>
        <scheme val="minor"/>
      </rPr>
      <t>(3 Punkte</t>
    </r>
    <r>
      <rPr>
        <sz val="10"/>
        <color theme="1"/>
        <rFont val="Calibri"/>
        <family val="2"/>
        <scheme val="minor"/>
      </rPr>
      <t xml:space="preserve">)
Effektiver Jahreszins = (500.000 + 900.000) / 10.000.000 x 365/180
Effektiver Jahreszins = 0,325 X 4,055 = 28,39 Prozent </t>
    </r>
    <r>
      <rPr>
        <b/>
        <sz val="10"/>
        <color theme="1"/>
        <rFont val="Calibri"/>
        <family val="2"/>
        <scheme val="minor"/>
      </rPr>
      <t>(3 Punkte)</t>
    </r>
    <r>
      <rPr>
        <sz val="10"/>
        <color theme="1"/>
        <rFont val="Calibri"/>
        <family val="2"/>
        <scheme val="minor"/>
      </rPr>
      <t xml:space="preserve">
</t>
    </r>
  </si>
  <si>
    <r>
      <rPr>
        <sz val="10"/>
        <color theme="1"/>
        <rFont val="Calibri"/>
        <family val="2"/>
        <scheme val="minor"/>
      </rPr>
      <t>Ein Unternehmen bietet seinen Kunden Zahlungen auf Kredit mit einem Zahlungsziel von 30 Tagen an. Die Aufzeichnungen des Unternehmens zeigen, dass die Kunden im Durchschnitt 40 Tage brauchen, um zu zahlen. Das Unternehmen gewährt jedoch 10 % Skonto, wenn die Kunden innerhalb von 10 Tagen zahlen. Gegenwärtig deckt das Unternehmen seinen Bedarf an Betriebskapital zu 20 % pro Jahr durch einen Überziehungskredit. 
Die Geschäftsführerin hat Sie, den Finanzmanager, gebeten, die Kosten des Skontos zu bewerten, um festzustellen, ob das Anbieten von Skontos für das Unternehmen förderlich ist. 
Bewerten Sie die Kosten des Skontos anhand des Falles eines Kunden, der Waren im Wert von 5.000 $ auf Kredit kauft und innerhalb von 10 Tagen bezahlt, um den effektiven Jahreszins zu berechnen. Bestimmen Sie dann, welche Maßnahmen das Unternehmen fortsetzen oder vermeiden sollte, und begründen Sie Ihre Antwort.</t>
    </r>
  </si>
  <si>
    <r>
      <rPr>
        <sz val="10"/>
        <color theme="1"/>
        <rFont val="Calibri"/>
        <family val="2"/>
        <scheme val="minor"/>
      </rPr>
      <t>Nennen Sie drei Ziele, die ein multinationales Unternehmen in die Lage versetzen, über die Aufnahme von Fremdwährungskrediten zu entscheiden.</t>
    </r>
  </si>
  <si>
    <r>
      <rPr>
        <sz val="10"/>
        <color theme="1"/>
        <rFont val="Calibri"/>
        <family val="2"/>
        <scheme val="minor"/>
      </rPr>
      <t xml:space="preserve">1) Erwartete Kostenminimierung 
2) Risikominimierung ohne Berücksichtigung der Kosten 
3) Systematisches Risiko und Trade-off der erwarteten Kosten 
4) Gesamtrisiko und erwartetes Trade-off-Risiko
</t>
    </r>
    <r>
      <rPr>
        <b/>
        <sz val="10"/>
        <color theme="1"/>
        <rFont val="Calibri"/>
        <family val="2"/>
        <scheme val="minor"/>
      </rPr>
      <t>(je 2 Punkte)</t>
    </r>
  </si>
  <si>
    <r>
      <rPr>
        <sz val="10"/>
        <color theme="1"/>
        <rFont val="Calibri"/>
        <family val="2"/>
        <scheme val="minor"/>
      </rPr>
      <t xml:space="preserve">Nennen Sie die beiden Kategorien der Steuerhoheit und erklären Sie, wie jede Steuer angewendet wird. </t>
    </r>
  </si>
  <si>
    <r>
      <rPr>
        <sz val="10"/>
        <color theme="1"/>
        <rFont val="Calibri"/>
        <family val="2"/>
        <scheme val="minor"/>
      </rPr>
      <t>Erläutern Sie das Konzept der Doppelbesteuerung und nennen Sie dabei drei Punkte.</t>
    </r>
  </si>
  <si>
    <t>Gelöscht, da es nicht auf dem Skript basiert</t>
  </si>
  <si>
    <r>
      <rPr>
        <sz val="10"/>
        <color theme="1"/>
        <rFont val="Calibri"/>
        <family val="2"/>
        <scheme val="minor"/>
      </rPr>
      <t xml:space="preserve">Durchschnittlicher Tagesumsatz = 365 Millionen $ / 365 = 1 Million $ </t>
    </r>
    <r>
      <rPr>
        <b/>
        <sz val="10"/>
        <color theme="1"/>
        <rFont val="Calibri"/>
        <family val="2"/>
        <scheme val="minor"/>
      </rPr>
      <t>(3 Punkte)</t>
    </r>
    <r>
      <rPr>
        <sz val="10"/>
        <color theme="1"/>
        <rFont val="Calibri"/>
        <family val="2"/>
        <scheme val="minor"/>
      </rPr>
      <t xml:space="preserve">
Aktueller Float = 1 Million $ x 10 Tage = 10 Millionen $ </t>
    </r>
    <r>
      <rPr>
        <b/>
        <sz val="10"/>
        <color theme="1"/>
        <rFont val="Calibri"/>
        <family val="2"/>
        <scheme val="minor"/>
      </rPr>
      <t>(3 Punkte)</t>
    </r>
    <r>
      <rPr>
        <sz val="10"/>
        <color theme="1"/>
        <rFont val="Calibri"/>
        <family val="2"/>
        <scheme val="minor"/>
      </rPr>
      <t xml:space="preserve">
8-Tage-Float = 1 Million $ x 8 Tage = 8 Millionen $ </t>
    </r>
    <r>
      <rPr>
        <b/>
        <sz val="10"/>
        <color theme="1"/>
        <rFont val="Calibri"/>
        <family val="2"/>
        <scheme val="minor"/>
      </rPr>
      <t>(3 Punkte)</t>
    </r>
    <r>
      <rPr>
        <sz val="10"/>
        <color theme="1"/>
        <rFont val="Calibri"/>
        <family val="2"/>
        <scheme val="minor"/>
      </rPr>
      <t xml:space="preserve">
10 – 8 = 2 Millionen $ </t>
    </r>
    <r>
      <rPr>
        <b/>
        <sz val="10"/>
        <color theme="1"/>
        <rFont val="Calibri"/>
        <family val="2"/>
        <scheme val="minor"/>
      </rPr>
      <t>(3 Punkte)</t>
    </r>
    <r>
      <rPr>
        <sz val="10"/>
        <color theme="1"/>
        <rFont val="Calibri"/>
        <family val="2"/>
        <scheme val="minor"/>
      </rPr>
      <t xml:space="preserve">
Einsparungen = 2 Millionen x 15 % </t>
    </r>
    <r>
      <rPr>
        <b/>
        <sz val="10"/>
        <color theme="1"/>
        <rFont val="Calibri"/>
        <family val="2"/>
        <scheme val="minor"/>
      </rPr>
      <t>(3 Punkte)</t>
    </r>
    <r>
      <rPr>
        <sz val="10"/>
        <color theme="1"/>
        <rFont val="Calibri"/>
        <family val="2"/>
        <scheme val="minor"/>
      </rPr>
      <t xml:space="preserve"> oder 300.000 $ Einsparungen </t>
    </r>
    <r>
      <rPr>
        <b/>
        <sz val="10"/>
        <color theme="1"/>
        <rFont val="Calibri"/>
        <family val="2"/>
        <scheme val="minor"/>
      </rPr>
      <t>(3 Punkte)</t>
    </r>
    <r>
      <rPr>
        <sz val="10"/>
        <color theme="1"/>
        <rFont val="Calibri"/>
        <family val="2"/>
        <scheme val="minor"/>
      </rPr>
      <t xml:space="preserve">
</t>
    </r>
  </si>
  <si>
    <r>
      <rPr>
        <sz val="10"/>
        <color theme="1"/>
        <rFont val="Calibri"/>
        <family val="2"/>
        <scheme val="minor"/>
      </rPr>
      <t xml:space="preserve">(a) Hier ist der Preis P=Rs 300 und der Umsatzsteuersatz r%=10 %
Selbstkostenpreis für den Verbraucher = 300 * (1+10/100) </t>
    </r>
    <r>
      <rPr>
        <b/>
        <sz val="10"/>
        <color theme="1"/>
        <rFont val="Calibri"/>
        <family val="2"/>
        <scheme val="minor"/>
      </rPr>
      <t>(3 Punkte)</t>
    </r>
    <r>
      <rPr>
        <sz val="10"/>
        <color theme="1"/>
        <rFont val="Calibri"/>
        <family val="2"/>
        <scheme val="minor"/>
      </rPr>
      <t xml:space="preserve"> = 330 Pfund </t>
    </r>
    <r>
      <rPr>
        <b/>
        <sz val="10"/>
        <color theme="1"/>
        <rFont val="Calibri"/>
        <family val="2"/>
        <scheme val="minor"/>
      </rPr>
      <t>(3 Punkte)</t>
    </r>
    <r>
      <rPr>
        <sz val="10"/>
        <color theme="1"/>
        <rFont val="Calibri"/>
        <family val="2"/>
        <scheme val="minor"/>
      </rPr>
      <t xml:space="preserve">
(b) Vorsteuer = (10/100) * 200
= 20 Pfund </t>
    </r>
    <r>
      <rPr>
        <b/>
        <sz val="10"/>
        <color theme="1"/>
        <rFont val="Calibri"/>
        <family val="2"/>
        <scheme val="minor"/>
      </rPr>
      <t>(3 Punkte)</t>
    </r>
    <r>
      <rPr>
        <sz val="10"/>
        <color theme="1"/>
        <rFont val="Calibri"/>
        <family val="2"/>
        <scheme val="minor"/>
      </rPr>
      <t xml:space="preserve">
Ausgangssteuer = (10/100) * 300
= 30 Pfund </t>
    </r>
    <r>
      <rPr>
        <b/>
        <sz val="10"/>
        <color theme="1"/>
        <rFont val="Calibri"/>
        <family val="2"/>
        <scheme val="minor"/>
      </rPr>
      <t>(3 Punkte)</t>
    </r>
    <r>
      <rPr>
        <sz val="10"/>
        <color theme="1"/>
        <rFont val="Calibri"/>
        <family val="2"/>
        <scheme val="minor"/>
      </rPr>
      <t xml:space="preserve">
(c) Vom Einzelhändler gezahlte Mehrwertsteuer = Ausgangssteuer – Vorsteuer </t>
    </r>
    <r>
      <rPr>
        <b/>
        <sz val="10"/>
        <color theme="1"/>
        <rFont val="Calibri"/>
        <family val="2"/>
        <scheme val="minor"/>
      </rPr>
      <t>(3 Punkte)</t>
    </r>
    <r>
      <rPr>
        <sz val="10"/>
        <color theme="1"/>
        <rFont val="Calibri"/>
        <family val="2"/>
        <scheme val="minor"/>
      </rPr>
      <t xml:space="preserve">
= Rs (30 – 20)
= 10 Pfund </t>
    </r>
    <r>
      <rPr>
        <b/>
        <sz val="10"/>
        <color theme="1"/>
        <rFont val="Calibri"/>
        <family val="2"/>
        <scheme val="minor"/>
      </rPr>
      <t>(3 Punkte)</t>
    </r>
    <r>
      <rPr>
        <sz val="10"/>
        <color theme="1"/>
        <rFont val="Calibri"/>
        <family val="2"/>
        <scheme val="minor"/>
      </rPr>
      <t xml:space="preserve">
</t>
    </r>
  </si>
  <si>
    <r>
      <rPr>
        <sz val="10"/>
        <color theme="1"/>
        <rFont val="Calibri"/>
        <family val="2"/>
        <scheme val="minor"/>
      </rPr>
      <t>Nennen Sie drei aktuelle Probleme und Herausforderungen, mit denen multinationale Unternehmen im Steuerbereich konfrontiert sind.</t>
    </r>
  </si>
  <si>
    <r>
      <rPr>
        <sz val="10"/>
        <color theme="1"/>
        <rFont val="Calibri"/>
        <family val="2"/>
        <scheme val="minor"/>
      </rPr>
      <t xml:space="preserve">1. Indirekte Besteuerung
2. Dem von der OECD vorgeschlagenen Modell für Verrechnungspreise
3. Steuer auf digitale Unternehmen
</t>
    </r>
    <r>
      <rPr>
        <b/>
        <sz val="10"/>
        <color theme="1"/>
        <rFont val="Calibri"/>
        <family val="2"/>
        <scheme val="minor"/>
      </rPr>
      <t xml:space="preserve"> (je 2 Punkte; andere Antworten sind möglich)</t>
    </r>
    <r>
      <rPr>
        <sz val="10"/>
        <color theme="1"/>
        <rFont val="Calibri"/>
        <family val="2"/>
        <scheme val="minor"/>
      </rPr>
      <t xml:space="preserve">
</t>
    </r>
  </si>
  <si>
    <r>
      <rPr>
        <sz val="10"/>
        <color theme="1"/>
        <rFont val="Calibri"/>
        <family val="2"/>
        <scheme val="minor"/>
      </rPr>
      <t xml:space="preserve">Nehmen wir an, die Geschäftsbereiche R und H sind Investitionszentren innerhalb des RH-Konzerns. Geschäftsbereich R fertigt eine Komponente speziell für Geschäftsbereich H. Der voraussichtliche Bedarf, die Kosten und der Verrechnungspreis für diese Komponente für das kommende Jahr sind wie folgt:
Produktion: 200.000 Einheiten
Variable Kosten: 6,50 £ pro Einheit
Fixkosten: 1,50 £ pro Einheit
Verrechnungspreis: 8,00 £ pro Einheit
Das Unternehmen Z, das nicht zum RH-Konzern gehört, hat angeboten, die Komponente an den Geschäftsbereich H zu einem Preis von 7,50 £ pro Stück zu liefern.
Skizzieren Sie zunächst die beiden Ziele der Verrechnungspreise. Stellen Sie dann auf der Grundlage der oben genannten Zahlen fest, ob es sich für den RH-Konzern kurz- und langfristig lohnt, das Bauteil weiterhin zu produzieren. Begründen Sie Ihre Antwort.
Entscheiden Sie dann, ob jeder Geschäftsbereich – R und H – davon profitieren würde, wenn die Komponente von Unternehmen Z gekauft würde.
</t>
    </r>
  </si>
  <si>
    <r>
      <rPr>
        <b/>
        <sz val="10"/>
        <color theme="1"/>
        <rFont val="Calibri"/>
        <family val="2"/>
        <scheme val="minor"/>
      </rPr>
      <t>Dr Rashedul Hasan</t>
    </r>
  </si>
  <si>
    <r>
      <rPr>
        <sz val="10"/>
        <color theme="1"/>
        <rFont val="Calibri"/>
        <family val="2"/>
        <scheme val="minor"/>
      </rPr>
      <t># MC leicht</t>
    </r>
  </si>
  <si>
    <r>
      <rPr>
        <sz val="10"/>
        <color theme="1"/>
        <rFont val="Calibri"/>
        <family val="2"/>
        <scheme val="minor"/>
      </rPr>
      <t># MC mittel</t>
    </r>
  </si>
  <si>
    <r>
      <rPr>
        <sz val="10"/>
        <color theme="1"/>
        <rFont val="Calibri"/>
        <family val="2"/>
        <scheme val="minor"/>
      </rPr>
      <t># MC schwer</t>
    </r>
  </si>
  <si>
    <r>
      <rPr>
        <sz val="10"/>
        <color theme="1"/>
        <rFont val="Calibri"/>
        <family val="2"/>
        <scheme val="minor"/>
      </rPr>
      <t># Offen leicht</t>
    </r>
  </si>
  <si>
    <r>
      <rPr>
        <sz val="10"/>
        <color theme="1"/>
        <rFont val="Calibri"/>
        <family val="2"/>
        <scheme val="minor"/>
      </rPr>
      <t># Offen mittel</t>
    </r>
  </si>
  <si>
    <r>
      <rPr>
        <sz val="10"/>
        <color theme="1"/>
        <rFont val="Calibri"/>
        <family val="2"/>
        <scheme val="minor"/>
      </rPr>
      <t># Offen schwer</t>
    </r>
  </si>
  <si>
    <r>
      <rPr>
        <sz val="10"/>
        <color theme="1"/>
        <rFont val="Calibri"/>
        <family val="2"/>
        <scheme val="minor"/>
      </rPr>
      <t>Lektion 1</t>
    </r>
  </si>
  <si>
    <r>
      <rPr>
        <sz val="10"/>
        <color theme="1"/>
        <rFont val="Calibri"/>
        <family val="2"/>
        <scheme val="minor"/>
      </rPr>
      <t>Lektion 2</t>
    </r>
  </si>
  <si>
    <r>
      <rPr>
        <sz val="10"/>
        <color theme="1"/>
        <rFont val="Calibri"/>
        <family val="2"/>
        <scheme val="minor"/>
      </rPr>
      <t>Lektion 3</t>
    </r>
  </si>
  <si>
    <r>
      <rPr>
        <sz val="10"/>
        <color theme="1"/>
        <rFont val="Calibri"/>
        <family val="2"/>
        <scheme val="minor"/>
      </rPr>
      <t>sum</t>
    </r>
  </si>
  <si>
    <r>
      <rPr>
        <sz val="10"/>
        <color theme="1"/>
        <rFont val="Calibri"/>
        <family val="2"/>
        <scheme val="minor"/>
      </rPr>
      <t>Gesamt</t>
    </r>
  </si>
  <si>
    <r>
      <rPr>
        <b/>
        <sz val="10"/>
        <color theme="1"/>
        <rFont val="Calibri"/>
        <family val="2"/>
        <scheme val="minor"/>
      </rPr>
      <t>Incorrect answer</t>
    </r>
  </si>
  <si>
    <r>
      <rPr>
        <b/>
        <sz val="10"/>
        <color theme="1"/>
        <rFont val="Calibri"/>
        <family val="2"/>
        <scheme val="minor"/>
      </rPr>
      <t>Incorrect answer</t>
    </r>
  </si>
  <si>
    <r>
      <rPr>
        <sz val="10"/>
        <color theme="1"/>
        <rFont val="Calibri"/>
        <family val="2"/>
        <scheme val="minor"/>
      </rPr>
      <t>1.1</t>
    </r>
  </si>
  <si>
    <r>
      <rPr>
        <sz val="10"/>
        <color theme="1"/>
        <rFont val="Calibri"/>
        <family val="2"/>
        <scheme val="minor"/>
      </rPr>
      <t>leicht</t>
    </r>
  </si>
  <si>
    <r>
      <rPr>
        <sz val="10"/>
        <color theme="1"/>
        <rFont val="Calibri"/>
        <family val="2"/>
        <scheme val="minor"/>
      </rPr>
      <t>1.1</t>
    </r>
  </si>
  <si>
    <r>
      <rPr>
        <sz val="10"/>
        <color theme="1"/>
        <rFont val="Calibri"/>
        <family val="2"/>
        <scheme val="minor"/>
      </rPr>
      <t>leicht</t>
    </r>
  </si>
  <si>
    <r>
      <rPr>
        <sz val="10"/>
        <color theme="1"/>
        <rFont val="Calibri"/>
        <family val="2"/>
        <scheme val="minor"/>
      </rPr>
      <t>1.1</t>
    </r>
  </si>
  <si>
    <r>
      <rPr>
        <sz val="10"/>
        <color theme="1"/>
        <rFont val="Calibri"/>
        <family val="2"/>
        <scheme val="minor"/>
      </rPr>
      <t>leicht</t>
    </r>
  </si>
  <si>
    <r>
      <rPr>
        <sz val="10"/>
        <color theme="1"/>
        <rFont val="Calibri"/>
        <family val="2"/>
        <scheme val="minor"/>
      </rPr>
      <t>1.1</t>
    </r>
  </si>
  <si>
    <r>
      <rPr>
        <sz val="10"/>
        <color theme="1"/>
        <rFont val="Calibri"/>
        <family val="2"/>
        <scheme val="minor"/>
      </rPr>
      <t>leicht</t>
    </r>
  </si>
  <si>
    <r>
      <rPr>
        <sz val="10"/>
        <color theme="1"/>
        <rFont val="Calibri"/>
        <family val="2"/>
        <scheme val="minor"/>
      </rPr>
      <t>1.1</t>
    </r>
  </si>
  <si>
    <r>
      <rPr>
        <sz val="10"/>
        <color theme="1"/>
        <rFont val="Calibri"/>
        <family val="2"/>
        <scheme val="minor"/>
      </rPr>
      <t>leicht</t>
    </r>
  </si>
  <si>
    <r>
      <rPr>
        <sz val="10"/>
        <color theme="1"/>
        <rFont val="Calibri"/>
        <family val="2"/>
        <scheme val="minor"/>
      </rPr>
      <t>1.1</t>
    </r>
  </si>
  <si>
    <r>
      <rPr>
        <sz val="10"/>
        <color theme="1"/>
        <rFont val="Calibri"/>
        <family val="2"/>
        <scheme val="minor"/>
      </rPr>
      <t>1.1</t>
    </r>
  </si>
  <si>
    <r>
      <rPr>
        <sz val="10"/>
        <color theme="1"/>
        <rFont val="Calibri"/>
        <family val="2"/>
        <scheme val="minor"/>
      </rPr>
      <t>mittel</t>
    </r>
  </si>
  <si>
    <r>
      <rPr>
        <sz val="10"/>
        <color theme="1"/>
        <rFont val="Calibri"/>
        <family val="2"/>
        <scheme val="minor"/>
      </rPr>
      <t>Welche der folgenden Aussagen ist am zutreffendsten?</t>
    </r>
  </si>
  <si>
    <r>
      <rPr>
        <sz val="10"/>
        <color theme="1"/>
        <rFont val="Calibri"/>
        <family val="2"/>
        <scheme val="minor"/>
      </rPr>
      <t>1.1</t>
    </r>
  </si>
  <si>
    <r>
      <rPr>
        <sz val="10"/>
        <color theme="1"/>
        <rFont val="Calibri"/>
        <family val="2"/>
        <scheme val="minor"/>
      </rPr>
      <t>mittel</t>
    </r>
  </si>
  <si>
    <r>
      <rPr>
        <sz val="10"/>
        <color theme="1"/>
        <rFont val="Calibri"/>
        <family val="2"/>
        <scheme val="minor"/>
      </rPr>
      <t>Wechselkurs</t>
    </r>
  </si>
  <si>
    <r>
      <rPr>
        <sz val="10"/>
        <color theme="1"/>
        <rFont val="Calibri"/>
        <family val="2"/>
        <scheme val="minor"/>
      </rPr>
      <t>Dividende</t>
    </r>
  </si>
  <si>
    <r>
      <rPr>
        <sz val="10"/>
        <color theme="1"/>
        <rFont val="Calibri"/>
        <family val="2"/>
        <scheme val="minor"/>
      </rPr>
      <t>1.1</t>
    </r>
  </si>
  <si>
    <r>
      <rPr>
        <sz val="10"/>
        <color theme="1"/>
        <rFont val="Calibri"/>
        <family val="2"/>
        <scheme val="minor"/>
      </rPr>
      <t>mittel</t>
    </r>
  </si>
  <si>
    <r>
      <rPr>
        <sz val="10"/>
        <color theme="1"/>
        <rFont val="Calibri"/>
        <family val="2"/>
        <scheme val="minor"/>
      </rPr>
      <t>1.1</t>
    </r>
  </si>
  <si>
    <r>
      <rPr>
        <sz val="10"/>
        <color theme="1"/>
        <rFont val="Calibri"/>
        <family val="2"/>
        <scheme val="minor"/>
      </rPr>
      <t>mittel</t>
    </r>
  </si>
  <si>
    <r>
      <rPr>
        <sz val="10"/>
        <color theme="1"/>
        <rFont val="Calibri"/>
        <family val="2"/>
        <scheme val="minor"/>
      </rPr>
      <t>1.1</t>
    </r>
  </si>
  <si>
    <r>
      <rPr>
        <sz val="10"/>
        <color theme="1"/>
        <rFont val="Calibri"/>
        <family val="2"/>
        <scheme val="minor"/>
      </rPr>
      <t>1.1</t>
    </r>
  </si>
  <si>
    <r>
      <rPr>
        <sz val="10"/>
        <color theme="1"/>
        <rFont val="Calibri"/>
        <family val="2"/>
        <scheme val="minor"/>
      </rPr>
      <t>schwer</t>
    </r>
  </si>
  <si>
    <r>
      <rPr>
        <sz val="10"/>
        <color theme="1"/>
        <rFont val="Calibri"/>
        <family val="2"/>
        <scheme val="minor"/>
      </rPr>
      <t>1.1</t>
    </r>
  </si>
  <si>
    <r>
      <rPr>
        <sz val="10"/>
        <color theme="1"/>
        <rFont val="Calibri"/>
        <family val="2"/>
        <scheme val="minor"/>
      </rPr>
      <t>schwer</t>
    </r>
  </si>
  <si>
    <r>
      <rPr>
        <sz val="10"/>
        <color theme="1"/>
        <rFont val="Calibri"/>
        <family val="2"/>
        <scheme val="minor"/>
      </rPr>
      <t>1.1</t>
    </r>
  </si>
  <si>
    <r>
      <rPr>
        <sz val="10"/>
        <color theme="1"/>
        <rFont val="Calibri"/>
        <family val="2"/>
        <scheme val="minor"/>
      </rPr>
      <t>schwer</t>
    </r>
  </si>
  <si>
    <r>
      <rPr>
        <sz val="10"/>
        <color theme="1"/>
        <rFont val="Calibri"/>
        <family val="2"/>
        <scheme val="minor"/>
      </rPr>
      <t>Investition</t>
    </r>
  </si>
  <si>
    <r>
      <rPr>
        <sz val="10"/>
        <color theme="1"/>
        <rFont val="Calibri"/>
        <family val="2"/>
      </rPr>
      <t>Finanzierung</t>
    </r>
  </si>
  <si>
    <r>
      <rPr>
        <sz val="10"/>
        <color theme="1"/>
        <rFont val="Calibri"/>
        <family val="2"/>
        <scheme val="minor"/>
      </rPr>
      <t>Dividende</t>
    </r>
  </si>
  <si>
    <r>
      <rPr>
        <sz val="10"/>
        <color theme="1"/>
        <rFont val="Calibri"/>
        <family val="2"/>
        <scheme val="minor"/>
      </rPr>
      <t>Besteuerung</t>
    </r>
  </si>
  <si>
    <r>
      <rPr>
        <sz val="10"/>
        <color theme="1"/>
        <rFont val="Calibri"/>
        <family val="2"/>
        <scheme val="minor"/>
      </rPr>
      <t>leicht</t>
    </r>
  </si>
  <si>
    <r>
      <rPr>
        <sz val="10"/>
        <color theme="1"/>
        <rFont val="Calibri"/>
        <family val="2"/>
        <scheme val="minor"/>
      </rPr>
      <t>1.2</t>
    </r>
  </si>
  <si>
    <r>
      <rPr>
        <sz val="10"/>
        <color theme="1"/>
        <rFont val="Calibri"/>
        <family val="2"/>
        <scheme val="minor"/>
      </rPr>
      <t>leicht</t>
    </r>
  </si>
  <si>
    <r>
      <rPr>
        <sz val="10"/>
        <color theme="1"/>
        <rFont val="Calibri"/>
        <family val="2"/>
        <scheme val="minor"/>
      </rPr>
      <t>1.2</t>
    </r>
  </si>
  <si>
    <r>
      <rPr>
        <sz val="10"/>
        <color theme="1"/>
        <rFont val="Calibri"/>
        <family val="2"/>
        <scheme val="minor"/>
      </rPr>
      <t>leicht</t>
    </r>
  </si>
  <si>
    <r>
      <rPr>
        <sz val="10"/>
        <color theme="1"/>
        <rFont val="Calibri"/>
        <family val="2"/>
        <scheme val="minor"/>
      </rPr>
      <t>Internationaler Handel</t>
    </r>
  </si>
  <si>
    <r>
      <rPr>
        <sz val="10"/>
        <color theme="1"/>
        <rFont val="Calibri"/>
        <family val="2"/>
        <scheme val="minor"/>
      </rPr>
      <t>Joint Venture</t>
    </r>
  </si>
  <si>
    <r>
      <rPr>
        <sz val="10"/>
        <color theme="1"/>
        <rFont val="Calibri"/>
        <family val="2"/>
        <scheme val="minor"/>
      </rPr>
      <t>Lizenzierung</t>
    </r>
  </si>
  <si>
    <r>
      <rPr>
        <sz val="10"/>
        <color theme="1"/>
        <rFont val="Calibri"/>
        <family val="2"/>
        <scheme val="minor"/>
      </rPr>
      <t>Franchising</t>
    </r>
  </si>
  <si>
    <r>
      <rPr>
        <sz val="10"/>
        <color theme="1"/>
        <rFont val="Calibri"/>
        <family val="2"/>
        <scheme val="minor"/>
      </rPr>
      <t>1.2</t>
    </r>
  </si>
  <si>
    <r>
      <rPr>
        <sz val="10"/>
        <color theme="1"/>
        <rFont val="Calibri"/>
        <family val="2"/>
        <scheme val="minor"/>
      </rPr>
      <t>leicht</t>
    </r>
  </si>
  <si>
    <r>
      <rPr>
        <sz val="10"/>
        <color theme="1"/>
        <rFont val="Calibri"/>
        <family val="2"/>
        <scheme val="minor"/>
      </rPr>
      <t>Franchising</t>
    </r>
  </si>
  <si>
    <r>
      <rPr>
        <sz val="10"/>
        <color theme="1"/>
        <rFont val="Calibri"/>
        <family val="2"/>
        <scheme val="minor"/>
      </rPr>
      <t>Internationaler Handel</t>
    </r>
  </si>
  <si>
    <r>
      <rPr>
        <sz val="10"/>
        <color theme="1"/>
        <rFont val="Calibri"/>
        <family val="2"/>
        <scheme val="minor"/>
      </rPr>
      <t>Joint Venture</t>
    </r>
  </si>
  <si>
    <r>
      <rPr>
        <sz val="10"/>
        <color theme="1"/>
        <rFont val="Calibri"/>
        <family val="2"/>
        <scheme val="minor"/>
      </rPr>
      <t>Lizenzierung</t>
    </r>
  </si>
  <si>
    <r>
      <rPr>
        <sz val="10"/>
        <color theme="1"/>
        <rFont val="Calibri"/>
        <family val="2"/>
        <scheme val="minor"/>
      </rPr>
      <t>1.2</t>
    </r>
  </si>
  <si>
    <r>
      <rPr>
        <sz val="10"/>
        <color theme="1"/>
        <rFont val="Calibri"/>
        <family val="2"/>
        <scheme val="minor"/>
      </rPr>
      <t>leicht</t>
    </r>
  </si>
  <si>
    <r>
      <rPr>
        <sz val="10"/>
        <color theme="1"/>
        <rFont val="Calibri"/>
        <family val="2"/>
        <scheme val="minor"/>
      </rPr>
      <t>1.2</t>
    </r>
  </si>
  <si>
    <r>
      <rPr>
        <sz val="10"/>
        <color theme="1"/>
        <rFont val="Calibri"/>
        <family val="2"/>
        <scheme val="minor"/>
      </rPr>
      <t>leicht</t>
    </r>
  </si>
  <si>
    <r>
      <rPr>
        <sz val="10"/>
        <color theme="1"/>
        <rFont val="Calibri"/>
        <family val="2"/>
        <scheme val="minor"/>
      </rPr>
      <t>1.2</t>
    </r>
  </si>
  <si>
    <r>
      <rPr>
        <sz val="10"/>
        <color theme="1"/>
        <rFont val="Calibri"/>
        <family val="2"/>
        <scheme val="minor"/>
      </rPr>
      <t>mittel</t>
    </r>
  </si>
  <si>
    <r>
      <rPr>
        <sz val="10"/>
        <color theme="1"/>
        <rFont val="Calibri"/>
        <family val="2"/>
        <scheme val="minor"/>
      </rPr>
      <t>1.2</t>
    </r>
  </si>
  <si>
    <r>
      <rPr>
        <sz val="10"/>
        <color theme="1"/>
        <rFont val="Calibri"/>
        <family val="2"/>
        <scheme val="minor"/>
      </rPr>
      <t>mittel</t>
    </r>
  </si>
  <si>
    <r>
      <rPr>
        <sz val="10"/>
        <color theme="1"/>
        <rFont val="Calibri"/>
        <family val="2"/>
        <scheme val="minor"/>
      </rPr>
      <t>1.2</t>
    </r>
  </si>
  <si>
    <r>
      <rPr>
        <sz val="10"/>
        <color theme="1"/>
        <rFont val="Calibri"/>
        <family val="2"/>
        <scheme val="minor"/>
      </rPr>
      <t>mittel</t>
    </r>
  </si>
  <si>
    <r>
      <rPr>
        <sz val="10"/>
        <color theme="1"/>
        <rFont val="Calibri"/>
        <family val="2"/>
        <scheme val="minor"/>
      </rPr>
      <t>1.2</t>
    </r>
  </si>
  <si>
    <r>
      <rPr>
        <sz val="10"/>
        <color theme="1"/>
        <rFont val="Calibri"/>
        <family val="2"/>
        <scheme val="minor"/>
      </rPr>
      <t>mittel</t>
    </r>
  </si>
  <si>
    <r>
      <rPr>
        <sz val="10"/>
        <color theme="1"/>
        <rFont val="Calibri"/>
        <family val="2"/>
        <scheme val="minor"/>
      </rPr>
      <t>Welche der folgenden Aussagen ist richtig?</t>
    </r>
  </si>
  <si>
    <r>
      <rPr>
        <sz val="10"/>
        <color theme="1"/>
        <rFont val="Calibri"/>
        <family val="2"/>
        <scheme val="minor"/>
      </rPr>
      <t>1.2</t>
    </r>
  </si>
  <si>
    <r>
      <rPr>
        <sz val="10"/>
        <color theme="1"/>
        <rFont val="Calibri"/>
        <family val="2"/>
        <scheme val="minor"/>
      </rPr>
      <t>schwer</t>
    </r>
  </si>
  <si>
    <r>
      <rPr>
        <sz val="10"/>
        <color theme="1"/>
        <rFont val="Calibri"/>
        <family val="2"/>
        <scheme val="minor"/>
      </rPr>
      <t>leicht</t>
    </r>
  </si>
  <si>
    <r>
      <rPr>
        <sz val="10"/>
        <color theme="1"/>
        <rFont val="Calibri"/>
        <family val="2"/>
        <scheme val="minor"/>
      </rPr>
      <t>1.3</t>
    </r>
  </si>
  <si>
    <r>
      <rPr>
        <sz val="10"/>
        <color theme="1"/>
        <rFont val="Calibri"/>
        <family val="2"/>
        <scheme val="minor"/>
      </rPr>
      <t>leicht</t>
    </r>
  </si>
  <si>
    <r>
      <rPr>
        <sz val="10"/>
        <color theme="1"/>
        <rFont val="Calibri"/>
        <family val="2"/>
        <scheme val="minor"/>
      </rPr>
      <t>1.3</t>
    </r>
  </si>
  <si>
    <r>
      <rPr>
        <sz val="10"/>
        <color theme="1"/>
        <rFont val="Calibri"/>
        <family val="2"/>
        <scheme val="minor"/>
      </rPr>
      <t>schwer</t>
    </r>
  </si>
  <si>
    <r>
      <rPr>
        <sz val="10"/>
        <color theme="1"/>
        <rFont val="Calibri"/>
        <family val="2"/>
        <scheme val="minor"/>
      </rPr>
      <t>1.3</t>
    </r>
  </si>
  <si>
    <r>
      <rPr>
        <sz val="10"/>
        <color theme="1"/>
        <rFont val="Calibri"/>
        <family val="2"/>
        <scheme val="minor"/>
      </rPr>
      <t>schwer</t>
    </r>
  </si>
  <si>
    <r>
      <rPr>
        <sz val="10"/>
        <color theme="1"/>
        <rFont val="Calibri"/>
        <family val="2"/>
        <scheme val="minor"/>
      </rPr>
      <t>1.3</t>
    </r>
  </si>
  <si>
    <r>
      <rPr>
        <sz val="10"/>
        <color theme="1"/>
        <rFont val="Calibri"/>
        <family val="2"/>
        <scheme val="minor"/>
      </rPr>
      <t>schwer</t>
    </r>
  </si>
  <si>
    <r>
      <rPr>
        <sz val="10"/>
        <color theme="1"/>
        <rFont val="Calibri"/>
        <family val="2"/>
        <scheme val="minor"/>
      </rPr>
      <t>1.3</t>
    </r>
  </si>
  <si>
    <r>
      <rPr>
        <sz val="10"/>
        <color theme="1"/>
        <rFont val="Calibri"/>
        <family val="2"/>
        <scheme val="minor"/>
      </rPr>
      <t>schwer</t>
    </r>
  </si>
  <si>
    <r>
      <rPr>
        <sz val="10"/>
        <color theme="1"/>
        <rFont val="Calibri"/>
        <family val="2"/>
        <scheme val="minor"/>
      </rPr>
      <t>Anteilseigner</t>
    </r>
  </si>
  <si>
    <r>
      <rPr>
        <sz val="10"/>
        <color theme="1"/>
        <rFont val="Calibri"/>
        <family val="2"/>
        <scheme val="minor"/>
      </rPr>
      <t>leicht</t>
    </r>
  </si>
  <si>
    <r>
      <rPr>
        <sz val="10"/>
        <color theme="1"/>
        <rFont val="Calibri"/>
        <family val="2"/>
        <scheme val="minor"/>
      </rPr>
      <t>2.1</t>
    </r>
  </si>
  <si>
    <r>
      <rPr>
        <sz val="10"/>
        <color theme="1"/>
        <rFont val="Calibri"/>
        <family val="2"/>
        <scheme val="minor"/>
      </rPr>
      <t>leicht</t>
    </r>
  </si>
  <si>
    <r>
      <rPr>
        <sz val="10"/>
        <color theme="1"/>
        <rFont val="Calibri"/>
        <family val="2"/>
        <scheme val="minor"/>
      </rPr>
      <t>2.1</t>
    </r>
  </si>
  <si>
    <r>
      <rPr>
        <sz val="10"/>
        <color theme="1"/>
        <rFont val="Calibri"/>
        <family val="2"/>
        <scheme val="minor"/>
      </rPr>
      <t>leicht</t>
    </r>
  </si>
  <si>
    <r>
      <rPr>
        <sz val="10"/>
        <color theme="1"/>
        <rFont val="Calibri"/>
        <family val="2"/>
        <scheme val="minor"/>
      </rPr>
      <t>2.1</t>
    </r>
  </si>
  <si>
    <r>
      <rPr>
        <sz val="10"/>
        <color theme="1"/>
        <rFont val="Calibri"/>
        <family val="2"/>
        <scheme val="minor"/>
      </rPr>
      <t>leicht</t>
    </r>
  </si>
  <si>
    <r>
      <rPr>
        <sz val="10"/>
        <color theme="1"/>
        <rFont val="Calibri"/>
        <family val="2"/>
        <scheme val="minor"/>
      </rPr>
      <t>2.1</t>
    </r>
  </si>
  <si>
    <r>
      <rPr>
        <sz val="10"/>
        <color theme="1"/>
        <rFont val="Calibri"/>
        <family val="2"/>
        <scheme val="minor"/>
      </rPr>
      <t>leicht</t>
    </r>
  </si>
  <si>
    <r>
      <rPr>
        <sz val="10"/>
        <color theme="1"/>
        <rFont val="Calibri"/>
        <family val="2"/>
        <scheme val="minor"/>
      </rPr>
      <t>2.1</t>
    </r>
  </si>
  <si>
    <r>
      <rPr>
        <sz val="10"/>
        <color theme="1"/>
        <rFont val="Calibri"/>
        <family val="2"/>
        <scheme val="minor"/>
      </rPr>
      <t>leicht</t>
    </r>
  </si>
  <si>
    <r>
      <rPr>
        <sz val="10"/>
        <color theme="1"/>
        <rFont val="Calibri"/>
        <family val="2"/>
        <scheme val="minor"/>
      </rPr>
      <t>leicht</t>
    </r>
  </si>
  <si>
    <r>
      <rPr>
        <sz val="10"/>
        <color theme="1"/>
        <rFont val="Calibri"/>
        <family val="2"/>
        <scheme val="minor"/>
      </rPr>
      <t>2.2</t>
    </r>
  </si>
  <si>
    <r>
      <rPr>
        <sz val="10"/>
        <color theme="1"/>
        <rFont val="Calibri"/>
        <family val="2"/>
        <scheme val="minor"/>
      </rPr>
      <t>mittel</t>
    </r>
  </si>
  <si>
    <r>
      <rPr>
        <sz val="10"/>
        <color theme="1"/>
        <rFont val="Calibri"/>
        <family val="2"/>
        <scheme val="minor"/>
      </rPr>
      <t>Steuerbehörden</t>
    </r>
  </si>
  <si>
    <r>
      <rPr>
        <sz val="10"/>
        <color theme="1"/>
        <rFont val="Calibri"/>
        <family val="2"/>
        <scheme val="minor"/>
      </rPr>
      <t>2.2</t>
    </r>
  </si>
  <si>
    <r>
      <rPr>
        <sz val="10"/>
        <color theme="1"/>
        <rFont val="Calibri"/>
        <family val="2"/>
        <scheme val="minor"/>
      </rPr>
      <t>mittel</t>
    </r>
  </si>
  <si>
    <r>
      <rPr>
        <sz val="10"/>
        <color theme="1"/>
        <rFont val="Calibri"/>
        <family val="2"/>
        <scheme val="minor"/>
      </rPr>
      <t>2.2</t>
    </r>
  </si>
  <si>
    <r>
      <rPr>
        <sz val="10"/>
        <color theme="1"/>
        <rFont val="Calibri"/>
        <family val="2"/>
        <scheme val="minor"/>
      </rPr>
      <t>mittel</t>
    </r>
  </si>
  <si>
    <r>
      <rPr>
        <sz val="10"/>
        <color theme="1"/>
        <rFont val="Calibri"/>
        <family val="2"/>
        <scheme val="minor"/>
      </rPr>
      <t>2.2</t>
    </r>
  </si>
  <si>
    <r>
      <rPr>
        <sz val="10"/>
        <color theme="1"/>
        <rFont val="Calibri"/>
        <family val="2"/>
        <scheme val="minor"/>
      </rPr>
      <t>schwer</t>
    </r>
  </si>
  <si>
    <r>
      <rPr>
        <sz val="10"/>
        <color theme="1"/>
        <rFont val="Calibri"/>
        <family val="2"/>
        <scheme val="minor"/>
      </rPr>
      <t xml:space="preserve">Maximierung des Vermögens der Anteilseigner:innen
</t>
    </r>
  </si>
  <si>
    <r>
      <rPr>
        <sz val="10"/>
        <color theme="1"/>
        <rFont val="Calibri"/>
        <family val="2"/>
        <scheme val="minor"/>
      </rPr>
      <t>2.2</t>
    </r>
  </si>
  <si>
    <r>
      <rPr>
        <sz val="10"/>
        <color theme="1"/>
        <rFont val="Calibri"/>
        <family val="2"/>
        <scheme val="minor"/>
      </rPr>
      <t>schwer</t>
    </r>
  </si>
  <si>
    <r>
      <rPr>
        <sz val="10"/>
        <color theme="1"/>
        <rFont val="Calibri"/>
        <family val="2"/>
        <scheme val="minor"/>
      </rPr>
      <t>2.2</t>
    </r>
  </si>
  <si>
    <r>
      <rPr>
        <sz val="10"/>
        <color theme="1"/>
        <rFont val="Calibri"/>
        <family val="2"/>
        <scheme val="minor"/>
      </rPr>
      <t>schwer</t>
    </r>
  </si>
  <si>
    <r>
      <rPr>
        <sz val="10"/>
        <color theme="1"/>
        <rFont val="Calibri"/>
        <family val="2"/>
        <scheme val="minor"/>
      </rPr>
      <t>2.2</t>
    </r>
  </si>
  <si>
    <r>
      <rPr>
        <sz val="10"/>
        <color theme="1"/>
        <rFont val="Calibri"/>
        <family val="2"/>
        <scheme val="minor"/>
      </rPr>
      <t>schwer</t>
    </r>
  </si>
  <si>
    <r>
      <rPr>
        <sz val="10"/>
        <color theme="1"/>
        <rFont val="Calibri"/>
        <family val="2"/>
        <scheme val="minor"/>
      </rPr>
      <t>2.2</t>
    </r>
  </si>
  <si>
    <r>
      <rPr>
        <sz val="10"/>
        <color theme="1"/>
        <rFont val="Calibri"/>
        <family val="2"/>
        <scheme val="minor"/>
      </rPr>
      <t>schwer</t>
    </r>
  </si>
  <si>
    <r>
      <rPr>
        <sz val="10"/>
        <color theme="1"/>
        <rFont val="Calibri"/>
        <family val="2"/>
        <scheme val="minor"/>
      </rPr>
      <t>2.2</t>
    </r>
  </si>
  <si>
    <r>
      <rPr>
        <sz val="10"/>
        <color theme="1"/>
        <rFont val="Calibri"/>
        <family val="2"/>
        <scheme val="minor"/>
      </rPr>
      <t>schwer</t>
    </r>
  </si>
  <si>
    <r>
      <rPr>
        <sz val="10"/>
        <color theme="1"/>
        <rFont val="Calibri"/>
        <family val="2"/>
        <scheme val="minor"/>
      </rPr>
      <t>2.2</t>
    </r>
  </si>
  <si>
    <r>
      <rPr>
        <sz val="10"/>
        <color theme="1"/>
        <rFont val="Calibri"/>
        <family val="2"/>
        <scheme val="minor"/>
      </rPr>
      <t>mittel</t>
    </r>
  </si>
  <si>
    <r>
      <rPr>
        <sz val="10"/>
        <color theme="1"/>
        <rFont val="Calibri"/>
        <family val="2"/>
        <scheme val="minor"/>
      </rPr>
      <t>leicht</t>
    </r>
  </si>
  <si>
    <r>
      <rPr>
        <sz val="10"/>
        <color theme="1"/>
        <rFont val="Calibri"/>
        <family val="2"/>
        <scheme val="minor"/>
      </rPr>
      <t>2.3</t>
    </r>
  </si>
  <si>
    <r>
      <rPr>
        <sz val="10"/>
        <color theme="1"/>
        <rFont val="Calibri"/>
        <family val="2"/>
        <scheme val="minor"/>
      </rPr>
      <t>leicht</t>
    </r>
  </si>
  <si>
    <r>
      <rPr>
        <sz val="10"/>
        <color theme="1"/>
        <rFont val="Calibri"/>
        <family val="2"/>
        <scheme val="minor"/>
      </rPr>
      <t>2.3</t>
    </r>
  </si>
  <si>
    <r>
      <rPr>
        <sz val="10"/>
        <color theme="1"/>
        <rFont val="Calibri"/>
        <family val="2"/>
        <scheme val="minor"/>
      </rPr>
      <t>leicht</t>
    </r>
  </si>
  <si>
    <r>
      <rPr>
        <sz val="10"/>
        <color theme="1"/>
        <rFont val="Calibri"/>
        <family val="2"/>
        <scheme val="minor"/>
      </rPr>
      <t>2.3</t>
    </r>
  </si>
  <si>
    <r>
      <rPr>
        <sz val="10"/>
        <color theme="1"/>
        <rFont val="Calibri"/>
        <family val="2"/>
        <scheme val="minor"/>
      </rPr>
      <t>leicht</t>
    </r>
  </si>
  <si>
    <r>
      <rPr>
        <sz val="10"/>
        <color theme="1"/>
        <rFont val="Calibri"/>
        <family val="2"/>
        <scheme val="minor"/>
      </rPr>
      <t>2.3</t>
    </r>
  </si>
  <si>
    <r>
      <rPr>
        <sz val="10"/>
        <color theme="1"/>
        <rFont val="Calibri"/>
        <family val="2"/>
        <scheme val="minor"/>
      </rPr>
      <t>leicht</t>
    </r>
  </si>
  <si>
    <r>
      <rPr>
        <sz val="10"/>
        <color theme="1"/>
        <rFont val="Calibri"/>
        <family val="2"/>
        <scheme val="minor"/>
      </rPr>
      <t>2.3</t>
    </r>
  </si>
  <si>
    <r>
      <rPr>
        <sz val="10"/>
        <color theme="1"/>
        <rFont val="Calibri"/>
        <family val="2"/>
        <scheme val="minor"/>
      </rPr>
      <t>leicht</t>
    </r>
  </si>
  <si>
    <r>
      <rPr>
        <sz val="10"/>
        <color theme="1"/>
        <rFont val="Calibri"/>
        <family val="2"/>
        <scheme val="minor"/>
      </rPr>
      <t>Verkauf eines Vermögenswerts.</t>
    </r>
  </si>
  <si>
    <r>
      <rPr>
        <sz val="10"/>
        <color theme="1"/>
        <rFont val="Calibri"/>
        <family val="2"/>
        <scheme val="minor"/>
      </rPr>
      <t>Kauf eines Vermögenswerts.</t>
    </r>
  </si>
  <si>
    <r>
      <rPr>
        <sz val="10"/>
        <color theme="1"/>
        <rFont val="Calibri"/>
        <family val="2"/>
        <scheme val="minor"/>
      </rPr>
      <t>Erneuern eines Vermögenswerts.</t>
    </r>
  </si>
  <si>
    <r>
      <rPr>
        <sz val="10"/>
        <color theme="1"/>
        <rFont val="Calibri"/>
        <family val="2"/>
        <scheme val="minor"/>
      </rPr>
      <t>2.3</t>
    </r>
  </si>
  <si>
    <r>
      <rPr>
        <sz val="10"/>
        <color theme="1"/>
        <rFont val="Calibri"/>
        <family val="2"/>
        <scheme val="minor"/>
      </rPr>
      <t>leicht</t>
    </r>
  </si>
  <si>
    <r>
      <rPr>
        <sz val="10"/>
        <color theme="1"/>
        <rFont val="Calibri"/>
        <family val="2"/>
        <scheme val="minor"/>
      </rPr>
      <t>Welche der folgenden Aussagen ist richtig?</t>
    </r>
  </si>
  <si>
    <r>
      <rPr>
        <sz val="10"/>
        <color theme="1"/>
        <rFont val="Calibri"/>
        <family val="2"/>
        <scheme val="minor"/>
      </rPr>
      <t>2.3</t>
    </r>
  </si>
  <si>
    <r>
      <rPr>
        <sz val="10"/>
        <color theme="1"/>
        <rFont val="Calibri"/>
        <family val="2"/>
        <scheme val="minor"/>
      </rPr>
      <t>mittel</t>
    </r>
  </si>
  <si>
    <r>
      <rPr>
        <sz val="10"/>
        <color theme="1"/>
        <rFont val="Calibri"/>
        <family val="2"/>
        <scheme val="minor"/>
      </rPr>
      <t>2.3</t>
    </r>
  </si>
  <si>
    <r>
      <rPr>
        <sz val="10"/>
        <color theme="1"/>
        <rFont val="Calibri"/>
        <family val="2"/>
        <scheme val="minor"/>
      </rPr>
      <t>mittel</t>
    </r>
  </si>
  <si>
    <r>
      <rPr>
        <sz val="10"/>
        <color theme="1"/>
        <rFont val="Calibri"/>
        <family val="2"/>
        <scheme val="minor"/>
      </rPr>
      <t>Zeitliches Verfahren</t>
    </r>
  </si>
  <si>
    <r>
      <rPr>
        <sz val="10"/>
        <color theme="1"/>
        <rFont val="Calibri"/>
        <family val="2"/>
        <scheme val="minor"/>
      </rPr>
      <t>2.3</t>
    </r>
  </si>
  <si>
    <r>
      <rPr>
        <sz val="10"/>
        <color theme="1"/>
        <rFont val="Calibri"/>
        <family val="2"/>
        <scheme val="minor"/>
      </rPr>
      <t>mittel</t>
    </r>
  </si>
  <si>
    <r>
      <rPr>
        <sz val="10"/>
        <color theme="1"/>
        <rFont val="Calibri"/>
        <family val="2"/>
        <scheme val="minor"/>
      </rPr>
      <t>Kreditrisiko</t>
    </r>
  </si>
  <si>
    <r>
      <rPr>
        <sz val="10"/>
        <color theme="1"/>
        <rFont val="Calibri"/>
        <family val="2"/>
        <scheme val="minor"/>
      </rPr>
      <t>2.3</t>
    </r>
  </si>
  <si>
    <r>
      <rPr>
        <sz val="10"/>
        <color theme="1"/>
        <rFont val="Calibri"/>
        <family val="2"/>
        <scheme val="minor"/>
      </rPr>
      <t>mittel</t>
    </r>
  </si>
  <si>
    <r>
      <rPr>
        <sz val="10"/>
        <color theme="1"/>
        <rFont val="Calibri"/>
        <family val="2"/>
        <scheme val="minor"/>
      </rPr>
      <t>2.3</t>
    </r>
  </si>
  <si>
    <r>
      <rPr>
        <sz val="10"/>
        <color theme="1"/>
        <rFont val="Calibri"/>
        <family val="2"/>
        <scheme val="minor"/>
      </rPr>
      <t>schwer</t>
    </r>
  </si>
  <si>
    <r>
      <rPr>
        <sz val="10"/>
        <color theme="1"/>
        <rFont val="Calibri"/>
        <family val="2"/>
        <scheme val="minor"/>
      </rPr>
      <t>2.3</t>
    </r>
  </si>
  <si>
    <r>
      <rPr>
        <sz val="10"/>
        <color theme="1"/>
        <rFont val="Calibri"/>
        <family val="2"/>
        <scheme val="minor"/>
      </rPr>
      <t>schwer</t>
    </r>
  </si>
  <si>
    <r>
      <rPr>
        <sz val="10"/>
        <color theme="1"/>
        <rFont val="Calibri"/>
        <family val="2"/>
        <scheme val="minor"/>
      </rPr>
      <t>2.3</t>
    </r>
  </si>
  <si>
    <r>
      <rPr>
        <sz val="10"/>
        <color theme="1"/>
        <rFont val="Calibri"/>
        <family val="2"/>
        <scheme val="minor"/>
      </rPr>
      <t>schwer</t>
    </r>
  </si>
  <si>
    <r>
      <rPr>
        <sz val="10"/>
        <color theme="1"/>
        <rFont val="Calibri"/>
        <family val="2"/>
        <scheme val="minor"/>
      </rPr>
      <t>2.3</t>
    </r>
  </si>
  <si>
    <r>
      <rPr>
        <sz val="10"/>
        <color theme="1"/>
        <rFont val="Calibri"/>
        <family val="2"/>
        <scheme val="minor"/>
      </rPr>
      <t>mittel</t>
    </r>
  </si>
  <si>
    <r>
      <rPr>
        <sz val="10"/>
        <color theme="1"/>
        <rFont val="Calibri"/>
        <family val="2"/>
        <scheme val="minor"/>
      </rPr>
      <t>leicht</t>
    </r>
  </si>
  <si>
    <r>
      <rPr>
        <sz val="10"/>
        <color theme="1"/>
        <rFont val="Calibri"/>
        <family val="2"/>
        <scheme val="minor"/>
      </rPr>
      <t>Steuern.</t>
    </r>
  </si>
  <si>
    <r>
      <rPr>
        <sz val="10"/>
        <color theme="1"/>
        <rFont val="Calibri"/>
        <family val="2"/>
        <scheme val="minor"/>
      </rPr>
      <t>3.1</t>
    </r>
  </si>
  <si>
    <r>
      <rPr>
        <sz val="10"/>
        <color theme="1"/>
        <rFont val="Calibri"/>
        <family val="2"/>
        <scheme val="minor"/>
      </rPr>
      <t>leicht</t>
    </r>
  </si>
  <si>
    <r>
      <rPr>
        <sz val="10"/>
        <color theme="1"/>
        <rFont val="Calibri"/>
        <family val="2"/>
        <scheme val="minor"/>
      </rPr>
      <t>3.1</t>
    </r>
  </si>
  <si>
    <r>
      <rPr>
        <sz val="10"/>
        <color theme="1"/>
        <rFont val="Calibri"/>
        <family val="2"/>
        <scheme val="minor"/>
      </rPr>
      <t>leicht</t>
    </r>
  </si>
  <si>
    <r>
      <rPr>
        <sz val="10"/>
        <color theme="1"/>
        <rFont val="Calibri"/>
        <family val="2"/>
        <scheme val="minor"/>
      </rPr>
      <t>3.1</t>
    </r>
  </si>
  <si>
    <r>
      <rPr>
        <sz val="10"/>
        <color theme="1"/>
        <rFont val="Calibri"/>
        <family val="2"/>
        <scheme val="minor"/>
      </rPr>
      <t>mittel</t>
    </r>
  </si>
  <si>
    <r>
      <rPr>
        <sz val="10"/>
        <color theme="1"/>
        <rFont val="Calibri"/>
        <family val="2"/>
        <scheme val="minor"/>
      </rPr>
      <t>Welche der folgenden Aussagen ist richtig?</t>
    </r>
  </si>
  <si>
    <r>
      <rPr>
        <sz val="10"/>
        <color theme="1"/>
        <rFont val="Calibri"/>
        <family val="2"/>
        <scheme val="minor"/>
      </rPr>
      <t>3.1</t>
    </r>
  </si>
  <si>
    <r>
      <rPr>
        <sz val="10"/>
        <color theme="1"/>
        <rFont val="Calibri"/>
        <family val="2"/>
        <scheme val="minor"/>
      </rPr>
      <t>schwer</t>
    </r>
  </si>
  <si>
    <r>
      <rPr>
        <sz val="10"/>
        <color theme="1"/>
        <rFont val="Calibri"/>
        <family val="2"/>
        <scheme val="minor"/>
      </rPr>
      <t>3.1</t>
    </r>
  </si>
  <si>
    <r>
      <rPr>
        <sz val="10"/>
        <color theme="1"/>
        <rFont val="Calibri"/>
        <family val="2"/>
        <scheme val="minor"/>
      </rPr>
      <t>schwer</t>
    </r>
  </si>
  <si>
    <r>
      <rPr>
        <sz val="10"/>
        <color theme="1"/>
        <rFont val="Calibri"/>
        <family val="2"/>
        <scheme val="minor"/>
      </rPr>
      <t>3.1</t>
    </r>
  </si>
  <si>
    <r>
      <rPr>
        <sz val="10"/>
        <color theme="1"/>
        <rFont val="Calibri"/>
        <family val="2"/>
        <scheme val="minor"/>
      </rPr>
      <t>schwer</t>
    </r>
  </si>
  <si>
    <r>
      <rPr>
        <sz val="10"/>
        <color theme="1"/>
        <rFont val="Calibri"/>
        <family val="2"/>
        <scheme val="minor"/>
      </rPr>
      <t>3.1</t>
    </r>
  </si>
  <si>
    <r>
      <rPr>
        <sz val="10"/>
        <color theme="1"/>
        <rFont val="Calibri"/>
        <family val="2"/>
        <scheme val="minor"/>
      </rPr>
      <t>schwer</t>
    </r>
  </si>
  <si>
    <r>
      <rPr>
        <sz val="10"/>
        <color theme="1"/>
        <rFont val="Calibri"/>
        <family val="2"/>
        <scheme val="minor"/>
      </rPr>
      <t>3.1</t>
    </r>
  </si>
  <si>
    <r>
      <rPr>
        <sz val="10"/>
        <color theme="1"/>
        <rFont val="Calibri"/>
        <family val="2"/>
        <scheme val="minor"/>
      </rPr>
      <t>schwer</t>
    </r>
  </si>
  <si>
    <r>
      <rPr>
        <sz val="10"/>
        <color theme="1"/>
        <rFont val="Calibri"/>
        <family val="2"/>
        <scheme val="minor"/>
      </rPr>
      <t>leicht</t>
    </r>
  </si>
  <si>
    <r>
      <rPr>
        <sz val="10"/>
        <color theme="1"/>
        <rFont val="Calibri"/>
        <family val="2"/>
        <scheme val="minor"/>
      </rPr>
      <t>3.2</t>
    </r>
  </si>
  <si>
    <r>
      <rPr>
        <sz val="10"/>
        <color theme="1"/>
        <rFont val="Calibri"/>
        <family val="2"/>
        <scheme val="minor"/>
      </rPr>
      <t>leicht</t>
    </r>
  </si>
  <si>
    <r>
      <rPr>
        <sz val="10"/>
        <color theme="1"/>
        <rFont val="Calibri"/>
        <family val="2"/>
        <scheme val="minor"/>
      </rPr>
      <t>3.2</t>
    </r>
  </si>
  <si>
    <r>
      <rPr>
        <sz val="10"/>
        <color theme="1"/>
        <rFont val="Calibri"/>
        <family val="2"/>
        <scheme val="minor"/>
      </rPr>
      <t>leicht</t>
    </r>
  </si>
  <si>
    <r>
      <rPr>
        <sz val="10"/>
        <color theme="1"/>
        <rFont val="Calibri"/>
        <family val="2"/>
        <scheme val="minor"/>
      </rPr>
      <t>3.2</t>
    </r>
  </si>
  <si>
    <r>
      <rPr>
        <sz val="10"/>
        <color theme="1"/>
        <rFont val="Calibri"/>
        <family val="2"/>
        <scheme val="minor"/>
      </rPr>
      <t>leicht</t>
    </r>
  </si>
  <si>
    <r>
      <rPr>
        <sz val="10"/>
        <color theme="1"/>
        <rFont val="Calibri"/>
        <family val="2"/>
        <scheme val="minor"/>
      </rPr>
      <t>3.2</t>
    </r>
  </si>
  <si>
    <r>
      <rPr>
        <sz val="10"/>
        <color theme="1"/>
        <rFont val="Calibri"/>
        <family val="2"/>
        <scheme val="minor"/>
      </rPr>
      <t>leicht</t>
    </r>
  </si>
  <si>
    <r>
      <rPr>
        <sz val="10"/>
        <color theme="1"/>
        <rFont val="Calibri"/>
        <family val="2"/>
        <scheme val="minor"/>
      </rPr>
      <t>Technologische Fortschritte</t>
    </r>
  </si>
  <si>
    <r>
      <rPr>
        <sz val="10"/>
        <color theme="1"/>
        <rFont val="Calibri"/>
        <family val="2"/>
        <scheme val="minor"/>
      </rPr>
      <t>Neue Wettbewerber</t>
    </r>
  </si>
  <si>
    <r>
      <rPr>
        <sz val="10"/>
        <color theme="1"/>
        <rFont val="Calibri"/>
        <family val="2"/>
        <scheme val="minor"/>
      </rPr>
      <t>Streiks</t>
    </r>
  </si>
  <si>
    <r>
      <rPr>
        <sz val="10"/>
        <color theme="1"/>
        <rFont val="Calibri"/>
        <family val="2"/>
        <scheme val="minor"/>
      </rPr>
      <t>3.2</t>
    </r>
  </si>
  <si>
    <r>
      <rPr>
        <sz val="10"/>
        <color theme="1"/>
        <rFont val="Calibri"/>
        <family val="2"/>
        <scheme val="minor"/>
      </rPr>
      <t>mittel</t>
    </r>
  </si>
  <si>
    <r>
      <rPr>
        <sz val="10"/>
        <color theme="1"/>
        <rFont val="Calibri"/>
        <family val="2"/>
        <scheme val="minor"/>
      </rPr>
      <t>3.2</t>
    </r>
  </si>
  <si>
    <r>
      <rPr>
        <sz val="10"/>
        <color theme="1"/>
        <rFont val="Calibri"/>
        <family val="2"/>
        <scheme val="minor"/>
      </rPr>
      <t>mittel</t>
    </r>
  </si>
  <si>
    <r>
      <rPr>
        <sz val="10"/>
        <color theme="1"/>
        <rFont val="Calibri"/>
        <family val="2"/>
        <scheme val="minor"/>
      </rPr>
      <t>Welche der folgenden Aussagen ist richtig?</t>
    </r>
  </si>
  <si>
    <r>
      <rPr>
        <sz val="10"/>
        <color theme="1"/>
        <rFont val="Calibri"/>
        <family val="2"/>
        <scheme val="minor"/>
      </rPr>
      <t>3.2</t>
    </r>
  </si>
  <si>
    <r>
      <rPr>
        <sz val="10"/>
        <color theme="1"/>
        <rFont val="Calibri"/>
        <family val="2"/>
        <scheme val="minor"/>
      </rPr>
      <t>mittel</t>
    </r>
  </si>
  <si>
    <r>
      <rPr>
        <sz val="10"/>
        <color theme="1"/>
        <rFont val="Calibri"/>
        <family val="2"/>
        <scheme val="minor"/>
      </rPr>
      <t>3.2</t>
    </r>
  </si>
  <si>
    <r>
      <rPr>
        <sz val="10"/>
        <color theme="1"/>
        <rFont val="Calibri"/>
        <family val="2"/>
        <scheme val="minor"/>
      </rPr>
      <t>mittel</t>
    </r>
  </si>
  <si>
    <r>
      <rPr>
        <sz val="10"/>
        <color theme="1"/>
        <rFont val="Calibri"/>
        <family val="2"/>
        <scheme val="minor"/>
      </rPr>
      <t>Wechselkurs</t>
    </r>
  </si>
  <si>
    <r>
      <rPr>
        <sz val="10"/>
        <color theme="1"/>
        <rFont val="Calibri"/>
        <family val="2"/>
        <scheme val="minor"/>
      </rPr>
      <t>3.2</t>
    </r>
  </si>
  <si>
    <r>
      <rPr>
        <sz val="10"/>
        <color theme="1"/>
        <rFont val="Calibri"/>
        <family val="2"/>
        <scheme val="minor"/>
      </rPr>
      <t>mittel</t>
    </r>
  </si>
  <si>
    <r>
      <rPr>
        <sz val="10"/>
        <color theme="1"/>
        <rFont val="Calibri"/>
        <family val="2"/>
        <scheme val="minor"/>
      </rPr>
      <t>3.2</t>
    </r>
  </si>
  <si>
    <r>
      <rPr>
        <sz val="10"/>
        <color theme="1"/>
        <rFont val="Calibri"/>
        <family val="2"/>
        <scheme val="minor"/>
      </rPr>
      <t>schwer</t>
    </r>
  </si>
  <si>
    <r>
      <rPr>
        <sz val="10"/>
        <color theme="1"/>
        <rFont val="Calibri"/>
        <family val="2"/>
        <scheme val="minor"/>
      </rPr>
      <t>3.2</t>
    </r>
  </si>
  <si>
    <r>
      <rPr>
        <sz val="10"/>
        <color theme="1"/>
        <rFont val="Calibri"/>
        <family val="2"/>
        <scheme val="minor"/>
      </rPr>
      <t>schwer</t>
    </r>
  </si>
  <si>
    <r>
      <rPr>
        <sz val="10"/>
        <color theme="1"/>
        <rFont val="Calibri"/>
        <family val="2"/>
        <scheme val="minor"/>
      </rPr>
      <t>3.2</t>
    </r>
  </si>
  <si>
    <r>
      <rPr>
        <sz val="10"/>
        <color theme="1"/>
        <rFont val="Calibri"/>
        <family val="2"/>
        <scheme val="minor"/>
      </rPr>
      <t>schwer</t>
    </r>
  </si>
  <si>
    <r>
      <rPr>
        <sz val="10"/>
        <color theme="1"/>
        <rFont val="Calibri"/>
        <family val="2"/>
        <scheme val="minor"/>
      </rPr>
      <t>leicht</t>
    </r>
  </si>
  <si>
    <r>
      <rPr>
        <sz val="10"/>
        <color theme="1"/>
        <rFont val="Calibri"/>
        <family val="2"/>
        <scheme val="minor"/>
      </rPr>
      <t>3.3</t>
    </r>
  </si>
  <si>
    <r>
      <rPr>
        <sz val="10"/>
        <color theme="1"/>
        <rFont val="Calibri"/>
        <family val="2"/>
        <scheme val="minor"/>
      </rPr>
      <t>leicht</t>
    </r>
  </si>
  <si>
    <r>
      <rPr>
        <sz val="10"/>
        <color theme="1"/>
        <rFont val="Calibri"/>
        <family val="2"/>
        <scheme val="minor"/>
      </rPr>
      <t>3.3</t>
    </r>
  </si>
  <si>
    <r>
      <rPr>
        <sz val="10"/>
        <color theme="1"/>
        <rFont val="Calibri"/>
        <family val="2"/>
        <scheme val="minor"/>
      </rPr>
      <t>leicht</t>
    </r>
  </si>
  <si>
    <r>
      <rPr>
        <sz val="10"/>
        <color theme="1"/>
        <rFont val="Calibri"/>
        <family val="2"/>
        <scheme val="minor"/>
      </rPr>
      <t>3.3</t>
    </r>
  </si>
  <si>
    <r>
      <rPr>
        <sz val="10"/>
        <color theme="1"/>
        <rFont val="Calibri"/>
        <family val="2"/>
        <scheme val="minor"/>
      </rPr>
      <t>leicht</t>
    </r>
  </si>
  <si>
    <r>
      <rPr>
        <sz val="10"/>
        <color theme="1"/>
        <rFont val="Calibri"/>
        <family val="2"/>
        <scheme val="minor"/>
      </rPr>
      <t>Besteuerung</t>
    </r>
  </si>
  <si>
    <r>
      <rPr>
        <sz val="10"/>
        <color theme="1"/>
        <rFont val="Calibri"/>
        <family val="2"/>
        <scheme val="minor"/>
      </rPr>
      <t>3.3</t>
    </r>
  </si>
  <si>
    <r>
      <rPr>
        <sz val="10"/>
        <color theme="1"/>
        <rFont val="Calibri"/>
        <family val="2"/>
        <scheme val="minor"/>
      </rPr>
      <t>leicht</t>
    </r>
  </si>
  <si>
    <r>
      <rPr>
        <sz val="10"/>
        <color theme="1"/>
        <rFont val="Calibri"/>
        <family val="2"/>
        <scheme val="minor"/>
      </rPr>
      <t>Eigenkapitalfinanzierung</t>
    </r>
  </si>
  <si>
    <r>
      <rPr>
        <sz val="10"/>
        <color theme="1"/>
        <rFont val="Calibri"/>
        <family val="2"/>
        <scheme val="minor"/>
      </rPr>
      <t>3.3</t>
    </r>
  </si>
  <si>
    <r>
      <rPr>
        <sz val="10"/>
        <color theme="1"/>
        <rFont val="Calibri"/>
        <family val="2"/>
        <scheme val="minor"/>
      </rPr>
      <t>leicht</t>
    </r>
  </si>
  <si>
    <r>
      <rPr>
        <sz val="10"/>
        <color theme="1"/>
        <rFont val="Calibri"/>
        <family val="2"/>
        <scheme val="minor"/>
      </rPr>
      <t>3.3</t>
    </r>
  </si>
  <si>
    <r>
      <rPr>
        <sz val="10"/>
        <color theme="1"/>
        <rFont val="Calibri"/>
        <family val="2"/>
        <scheme val="minor"/>
      </rPr>
      <t>mittel</t>
    </r>
  </si>
  <si>
    <r>
      <rPr>
        <sz val="10"/>
        <color theme="1"/>
        <rFont val="Calibri"/>
        <family val="2"/>
        <scheme val="minor"/>
      </rPr>
      <t>3.3</t>
    </r>
  </si>
  <si>
    <r>
      <rPr>
        <sz val="10"/>
        <color theme="1"/>
        <rFont val="Calibri"/>
        <family val="2"/>
        <scheme val="minor"/>
      </rPr>
      <t>mittel</t>
    </r>
  </si>
  <si>
    <r>
      <rPr>
        <sz val="10"/>
        <color theme="1"/>
        <rFont val="Calibri"/>
        <family val="2"/>
        <scheme val="minor"/>
      </rPr>
      <t>3.3</t>
    </r>
  </si>
  <si>
    <r>
      <rPr>
        <sz val="10"/>
        <color theme="1"/>
        <rFont val="Calibri"/>
        <family val="2"/>
        <scheme val="minor"/>
      </rPr>
      <t>mittel</t>
    </r>
  </si>
  <si>
    <r>
      <rPr>
        <sz val="10"/>
        <color theme="1"/>
        <rFont val="Calibri"/>
        <family val="2"/>
        <scheme val="minor"/>
      </rPr>
      <t>3.3</t>
    </r>
  </si>
  <si>
    <r>
      <rPr>
        <sz val="10"/>
        <color theme="1"/>
        <rFont val="Calibri"/>
        <family val="2"/>
        <scheme val="minor"/>
      </rPr>
      <t>schwer</t>
    </r>
  </si>
  <si>
    <r>
      <rPr>
        <sz val="10"/>
        <color theme="1"/>
        <rFont val="Calibri"/>
        <family val="2"/>
        <scheme val="minor"/>
      </rPr>
      <t>leicht</t>
    </r>
  </si>
  <si>
    <r>
      <rPr>
        <sz val="10"/>
        <color theme="1"/>
        <rFont val="Calibri"/>
        <family val="2"/>
        <scheme val="minor"/>
      </rPr>
      <t>4.1</t>
    </r>
  </si>
  <si>
    <r>
      <rPr>
        <sz val="10"/>
        <color theme="1"/>
        <rFont val="Calibri"/>
        <family val="2"/>
        <scheme val="minor"/>
      </rPr>
      <t>leicht</t>
    </r>
  </si>
  <si>
    <r>
      <rPr>
        <sz val="10"/>
        <color theme="1"/>
        <rFont val="Calibri"/>
        <family val="2"/>
        <scheme val="minor"/>
      </rPr>
      <t>4.1</t>
    </r>
  </si>
  <si>
    <r>
      <rPr>
        <sz val="10"/>
        <color theme="1"/>
        <rFont val="Calibri"/>
        <family val="2"/>
        <scheme val="minor"/>
      </rPr>
      <t>leicht</t>
    </r>
  </si>
  <si>
    <r>
      <rPr>
        <sz val="10"/>
        <color theme="1"/>
        <rFont val="Calibri"/>
        <family val="2"/>
        <scheme val="minor"/>
      </rPr>
      <t>4.1</t>
    </r>
  </si>
  <si>
    <r>
      <rPr>
        <sz val="10"/>
        <color theme="1"/>
        <rFont val="Calibri"/>
        <family val="2"/>
        <scheme val="minor"/>
      </rPr>
      <t>leicht</t>
    </r>
  </si>
  <si>
    <r>
      <rPr>
        <sz val="10"/>
        <color theme="1"/>
        <rFont val="Calibri"/>
        <family val="2"/>
        <scheme val="minor"/>
      </rPr>
      <t>4.1</t>
    </r>
  </si>
  <si>
    <r>
      <rPr>
        <sz val="10"/>
        <color theme="1"/>
        <rFont val="Calibri"/>
        <family val="2"/>
        <scheme val="minor"/>
      </rPr>
      <t>leicht</t>
    </r>
  </si>
  <si>
    <r>
      <rPr>
        <sz val="10"/>
        <color theme="1"/>
        <rFont val="Calibri"/>
        <family val="2"/>
        <scheme val="minor"/>
      </rPr>
      <t>4.1</t>
    </r>
  </si>
  <si>
    <r>
      <rPr>
        <sz val="10"/>
        <color theme="1"/>
        <rFont val="Calibri"/>
        <family val="2"/>
        <scheme val="minor"/>
      </rPr>
      <t>mittel</t>
    </r>
  </si>
  <si>
    <r>
      <rPr>
        <sz val="10"/>
        <color theme="1"/>
        <rFont val="Calibri"/>
        <family val="2"/>
        <scheme val="minor"/>
      </rPr>
      <t>4.1</t>
    </r>
  </si>
  <si>
    <r>
      <rPr>
        <sz val="10"/>
        <color theme="1"/>
        <rFont val="Calibri"/>
        <family val="2"/>
        <scheme val="minor"/>
      </rPr>
      <t>mittel</t>
    </r>
  </si>
  <si>
    <r>
      <rPr>
        <sz val="10"/>
        <color theme="1"/>
        <rFont val="Calibri"/>
        <family val="2"/>
        <scheme val="minor"/>
      </rPr>
      <t>4.1</t>
    </r>
  </si>
  <si>
    <r>
      <rPr>
        <sz val="10"/>
        <color theme="1"/>
        <rFont val="Calibri"/>
        <family val="2"/>
        <scheme val="minor"/>
      </rPr>
      <t>mittel</t>
    </r>
  </si>
  <si>
    <r>
      <rPr>
        <sz val="10"/>
        <color theme="1"/>
        <rFont val="Calibri"/>
        <family val="2"/>
        <scheme val="minor"/>
      </rPr>
      <t>4.1</t>
    </r>
  </si>
  <si>
    <r>
      <rPr>
        <sz val="10"/>
        <color theme="1"/>
        <rFont val="Calibri"/>
        <family val="2"/>
        <scheme val="minor"/>
      </rPr>
      <t>schwer</t>
    </r>
  </si>
  <si>
    <r>
      <rPr>
        <sz val="10"/>
        <color theme="1"/>
        <rFont val="Calibri"/>
        <family val="2"/>
        <scheme val="minor"/>
      </rPr>
      <t>4.1</t>
    </r>
  </si>
  <si>
    <r>
      <rPr>
        <sz val="10"/>
        <color theme="1"/>
        <rFont val="Calibri"/>
        <family val="2"/>
        <scheme val="minor"/>
      </rPr>
      <t>schwer</t>
    </r>
  </si>
  <si>
    <r>
      <rPr>
        <sz val="10"/>
        <color theme="1"/>
        <rFont val="Calibri"/>
        <family val="2"/>
        <scheme val="minor"/>
      </rPr>
      <t>leicht</t>
    </r>
  </si>
  <si>
    <r>
      <rPr>
        <sz val="10"/>
        <color theme="1"/>
        <rFont val="Calibri"/>
        <family val="2"/>
        <scheme val="minor"/>
      </rPr>
      <t>4.2</t>
    </r>
  </si>
  <si>
    <r>
      <rPr>
        <sz val="10"/>
        <color theme="1"/>
        <rFont val="Calibri"/>
        <family val="2"/>
        <scheme val="minor"/>
      </rPr>
      <t>leicht</t>
    </r>
  </si>
  <si>
    <r>
      <rPr>
        <sz val="10"/>
        <color theme="1"/>
        <rFont val="Calibri"/>
        <family val="2"/>
        <scheme val="minor"/>
      </rPr>
      <t>4.2</t>
    </r>
  </si>
  <si>
    <r>
      <rPr>
        <sz val="10"/>
        <color theme="1"/>
        <rFont val="Calibri"/>
        <family val="2"/>
        <scheme val="minor"/>
      </rPr>
      <t>leicht</t>
    </r>
  </si>
  <si>
    <r>
      <rPr>
        <sz val="10"/>
        <color theme="1"/>
        <rFont val="Calibri"/>
        <family val="2"/>
        <scheme val="minor"/>
      </rPr>
      <t>Technische Analyse</t>
    </r>
  </si>
  <si>
    <r>
      <rPr>
        <sz val="10"/>
        <color theme="1"/>
        <rFont val="Calibri"/>
        <family val="2"/>
        <scheme val="minor"/>
      </rPr>
      <t>Fundamentalanalyse</t>
    </r>
  </si>
  <si>
    <r>
      <rPr>
        <sz val="10"/>
        <color theme="1"/>
        <rFont val="Calibri"/>
        <family val="2"/>
        <scheme val="minor"/>
      </rPr>
      <t>Ökonometrische Analyse</t>
    </r>
  </si>
  <si>
    <r>
      <rPr>
        <sz val="10"/>
        <color theme="1"/>
        <rFont val="Calibri"/>
        <family val="2"/>
        <scheme val="minor"/>
      </rPr>
      <t>Kapitalbedarfsrechnung</t>
    </r>
  </si>
  <si>
    <r>
      <rPr>
        <sz val="10"/>
        <color theme="1"/>
        <rFont val="Calibri"/>
        <family val="2"/>
        <scheme val="minor"/>
      </rPr>
      <t>4.2</t>
    </r>
  </si>
  <si>
    <r>
      <rPr>
        <sz val="10"/>
        <color theme="1"/>
        <rFont val="Calibri"/>
        <family val="2"/>
        <scheme val="minor"/>
      </rPr>
      <t>leicht</t>
    </r>
  </si>
  <si>
    <r>
      <rPr>
        <sz val="10"/>
        <color theme="1"/>
        <rFont val="Calibri"/>
        <family val="2"/>
        <scheme val="minor"/>
      </rPr>
      <t>Kapitalbedarfsrechnung</t>
    </r>
  </si>
  <si>
    <r>
      <rPr>
        <sz val="10"/>
        <color theme="1"/>
        <rFont val="Calibri"/>
        <family val="2"/>
        <scheme val="minor"/>
      </rPr>
      <t>4.2</t>
    </r>
  </si>
  <si>
    <r>
      <rPr>
        <sz val="10"/>
        <color theme="1"/>
        <rFont val="Calibri"/>
        <family val="2"/>
        <scheme val="minor"/>
      </rPr>
      <t>leicht</t>
    </r>
  </si>
  <si>
    <r>
      <rPr>
        <sz val="10"/>
        <color theme="1"/>
        <rFont val="Calibri"/>
        <family val="2"/>
        <scheme val="minor"/>
      </rPr>
      <t>4.2</t>
    </r>
  </si>
  <si>
    <r>
      <rPr>
        <sz val="10"/>
        <color theme="1"/>
        <rFont val="Calibri"/>
        <family val="2"/>
        <scheme val="minor"/>
      </rPr>
      <t>mittel</t>
    </r>
  </si>
  <si>
    <r>
      <rPr>
        <sz val="10"/>
        <color theme="1"/>
        <rFont val="Calibri"/>
        <family val="2"/>
        <scheme val="minor"/>
      </rPr>
      <t>4.2</t>
    </r>
  </si>
  <si>
    <r>
      <rPr>
        <sz val="10"/>
        <color theme="1"/>
        <rFont val="Calibri"/>
        <family val="2"/>
        <scheme val="minor"/>
      </rPr>
      <t>mittel</t>
    </r>
  </si>
  <si>
    <r>
      <rPr>
        <sz val="10"/>
        <color theme="1"/>
        <rFont val="Calibri"/>
        <family val="2"/>
        <scheme val="minor"/>
      </rPr>
      <t>4.2</t>
    </r>
  </si>
  <si>
    <r>
      <rPr>
        <sz val="10"/>
        <color theme="1"/>
        <rFont val="Calibri"/>
        <family val="2"/>
        <scheme val="minor"/>
      </rPr>
      <t>mittel</t>
    </r>
  </si>
  <si>
    <r>
      <rPr>
        <sz val="10"/>
        <color theme="1"/>
        <rFont val="Calibri"/>
        <family val="2"/>
        <scheme val="minor"/>
      </rPr>
      <t>4.2</t>
    </r>
  </si>
  <si>
    <r>
      <rPr>
        <sz val="10"/>
        <color theme="1"/>
        <rFont val="Calibri"/>
        <family val="2"/>
        <scheme val="minor"/>
      </rPr>
      <t>schwer</t>
    </r>
  </si>
  <si>
    <r>
      <rPr>
        <sz val="10"/>
        <color theme="1"/>
        <rFont val="Calibri"/>
        <family val="2"/>
        <scheme val="minor"/>
      </rPr>
      <t>4.2</t>
    </r>
  </si>
  <si>
    <r>
      <rPr>
        <sz val="10"/>
        <color theme="1"/>
        <rFont val="Calibri"/>
        <family val="2"/>
        <scheme val="minor"/>
      </rPr>
      <t>schwer</t>
    </r>
  </si>
  <si>
    <r>
      <rPr>
        <sz val="10"/>
        <color theme="1"/>
        <rFont val="Calibri"/>
        <family val="2"/>
        <scheme val="minor"/>
      </rPr>
      <t>4.2</t>
    </r>
  </si>
  <si>
    <r>
      <rPr>
        <sz val="10"/>
        <color theme="1"/>
        <rFont val="Calibri"/>
        <family val="2"/>
        <scheme val="minor"/>
      </rPr>
      <t>schwer</t>
    </r>
  </si>
  <si>
    <r>
      <rPr>
        <sz val="10"/>
        <color theme="1"/>
        <rFont val="Calibri"/>
        <family val="2"/>
        <scheme val="minor"/>
      </rPr>
      <t>4.2</t>
    </r>
  </si>
  <si>
    <r>
      <rPr>
        <sz val="10"/>
        <color theme="1"/>
        <rFont val="Calibri"/>
        <family val="2"/>
        <scheme val="minor"/>
      </rPr>
      <t>schwer</t>
    </r>
  </si>
  <si>
    <r>
      <rPr>
        <sz val="10"/>
        <color theme="1"/>
        <rFont val="Calibri"/>
        <family val="2"/>
        <scheme val="minor"/>
      </rPr>
      <t>4.2</t>
    </r>
  </si>
  <si>
    <r>
      <rPr>
        <sz val="10"/>
        <color theme="1"/>
        <rFont val="Calibri"/>
        <family val="2"/>
        <scheme val="minor"/>
      </rPr>
      <t>schwer</t>
    </r>
  </si>
  <si>
    <r>
      <rPr>
        <sz val="10"/>
        <color theme="1"/>
        <rFont val="Calibri"/>
        <family val="2"/>
        <scheme val="minor"/>
      </rPr>
      <t>4.2</t>
    </r>
  </si>
  <si>
    <r>
      <rPr>
        <sz val="10"/>
        <color theme="1"/>
        <rFont val="Calibri"/>
        <family val="2"/>
        <scheme val="minor"/>
      </rPr>
      <t>schwer</t>
    </r>
  </si>
  <si>
    <r>
      <rPr>
        <sz val="10"/>
        <color theme="1"/>
        <rFont val="Calibri"/>
        <family val="2"/>
        <scheme val="minor"/>
      </rPr>
      <t>4.2</t>
    </r>
  </si>
  <si>
    <r>
      <rPr>
        <sz val="10"/>
        <color theme="1"/>
        <rFont val="Calibri"/>
        <family val="2"/>
        <scheme val="minor"/>
      </rPr>
      <t>mittel</t>
    </r>
  </si>
  <si>
    <r>
      <rPr>
        <sz val="10"/>
        <color theme="1"/>
        <rFont val="Calibri"/>
        <family val="2"/>
        <scheme val="minor"/>
      </rPr>
      <t>4.2</t>
    </r>
  </si>
  <si>
    <r>
      <rPr>
        <sz val="10"/>
        <color theme="1"/>
        <rFont val="Calibri"/>
        <family val="2"/>
        <scheme val="minor"/>
      </rPr>
      <t>schwer</t>
    </r>
  </si>
  <si>
    <r>
      <rPr>
        <sz val="10"/>
        <color theme="1"/>
        <rFont val="Calibri"/>
        <family val="2"/>
        <scheme val="minor"/>
      </rPr>
      <t>leicht</t>
    </r>
  </si>
  <si>
    <r>
      <rPr>
        <sz val="10"/>
        <color theme="1"/>
        <rFont val="Calibri"/>
        <family val="2"/>
        <scheme val="minor"/>
      </rPr>
      <t>4.3</t>
    </r>
  </si>
  <si>
    <r>
      <rPr>
        <sz val="10"/>
        <color theme="1"/>
        <rFont val="Calibri"/>
        <family val="2"/>
        <scheme val="minor"/>
      </rPr>
      <t>leicht</t>
    </r>
  </si>
  <si>
    <r>
      <rPr>
        <sz val="10"/>
        <color theme="1"/>
        <rFont val="Calibri"/>
        <family val="2"/>
        <scheme val="minor"/>
      </rPr>
      <t>4.3</t>
    </r>
  </si>
  <si>
    <r>
      <rPr>
        <sz val="10"/>
        <color theme="1"/>
        <rFont val="Calibri"/>
        <family val="2"/>
        <scheme val="minor"/>
      </rPr>
      <t>leicht</t>
    </r>
  </si>
  <si>
    <r>
      <rPr>
        <sz val="10"/>
        <color theme="1"/>
        <rFont val="Calibri"/>
        <family val="2"/>
        <scheme val="minor"/>
      </rPr>
      <t>4.3</t>
    </r>
  </si>
  <si>
    <r>
      <rPr>
        <sz val="10"/>
        <color theme="1"/>
        <rFont val="Calibri"/>
        <family val="2"/>
        <scheme val="minor"/>
      </rPr>
      <t>leicht</t>
    </r>
  </si>
  <si>
    <r>
      <rPr>
        <sz val="10"/>
        <color theme="1"/>
        <rFont val="Calibri"/>
        <family val="2"/>
        <scheme val="minor"/>
      </rPr>
      <t>4.3</t>
    </r>
  </si>
  <si>
    <r>
      <rPr>
        <sz val="10"/>
        <color theme="1"/>
        <rFont val="Calibri"/>
        <family val="2"/>
        <scheme val="minor"/>
      </rPr>
      <t>mittel</t>
    </r>
  </si>
  <si>
    <r>
      <rPr>
        <sz val="10"/>
        <color theme="1"/>
        <rFont val="Calibri"/>
        <family val="2"/>
        <scheme val="minor"/>
      </rPr>
      <t>4.3</t>
    </r>
  </si>
  <si>
    <r>
      <rPr>
        <sz val="10"/>
        <color theme="1"/>
        <rFont val="Calibri"/>
        <family val="2"/>
        <scheme val="minor"/>
      </rPr>
      <t>mittel</t>
    </r>
  </si>
  <si>
    <r>
      <rPr>
        <sz val="10"/>
        <color theme="1"/>
        <rFont val="Calibri"/>
        <family val="2"/>
        <scheme val="minor"/>
      </rPr>
      <t>leicht</t>
    </r>
  </si>
  <si>
    <r>
      <rPr>
        <sz val="10"/>
        <color theme="1"/>
        <rFont val="Calibri"/>
        <family val="2"/>
        <scheme val="minor"/>
      </rPr>
      <t>5.1</t>
    </r>
  </si>
  <si>
    <r>
      <rPr>
        <sz val="10"/>
        <color theme="1"/>
        <rFont val="Calibri"/>
        <family val="2"/>
        <scheme val="minor"/>
      </rPr>
      <t>mittel</t>
    </r>
  </si>
  <si>
    <r>
      <rPr>
        <sz val="10"/>
        <color theme="1"/>
        <rFont val="Calibri"/>
        <family val="2"/>
        <scheme val="minor"/>
      </rPr>
      <t>5.1</t>
    </r>
  </si>
  <si>
    <r>
      <rPr>
        <sz val="10"/>
        <color theme="1"/>
        <rFont val="Calibri"/>
        <family val="2"/>
        <scheme val="minor"/>
      </rPr>
      <t>mittel</t>
    </r>
  </si>
  <si>
    <r>
      <rPr>
        <sz val="10"/>
        <color theme="1"/>
        <rFont val="Calibri"/>
        <family val="2"/>
        <scheme val="minor"/>
      </rPr>
      <t>5.1</t>
    </r>
  </si>
  <si>
    <r>
      <rPr>
        <sz val="10"/>
        <color theme="1"/>
        <rFont val="Calibri"/>
        <family val="2"/>
        <scheme val="minor"/>
      </rPr>
      <t>mittel</t>
    </r>
  </si>
  <si>
    <r>
      <rPr>
        <sz val="10"/>
        <color theme="1"/>
        <rFont val="Calibri"/>
        <family val="2"/>
        <scheme val="minor"/>
      </rPr>
      <t>5.1</t>
    </r>
  </si>
  <si>
    <r>
      <rPr>
        <sz val="10"/>
        <color theme="1"/>
        <rFont val="Calibri"/>
        <family val="2"/>
        <scheme val="minor"/>
      </rPr>
      <t>schwer</t>
    </r>
  </si>
  <si>
    <r>
      <rPr>
        <sz val="10"/>
        <color theme="1"/>
        <rFont val="Calibri"/>
        <family val="2"/>
        <scheme val="minor"/>
      </rPr>
      <t>5.1</t>
    </r>
  </si>
  <si>
    <r>
      <rPr>
        <sz val="10"/>
        <color theme="1"/>
        <rFont val="Calibri"/>
        <family val="2"/>
        <scheme val="minor"/>
      </rPr>
      <t>mittel</t>
    </r>
  </si>
  <si>
    <r>
      <rPr>
        <sz val="10"/>
        <color theme="1"/>
        <rFont val="Calibri"/>
        <family val="2"/>
        <scheme val="minor"/>
      </rPr>
      <t>leicht</t>
    </r>
  </si>
  <si>
    <r>
      <rPr>
        <sz val="10"/>
        <color theme="1"/>
        <rFont val="Calibri"/>
        <family val="2"/>
        <scheme val="minor"/>
      </rPr>
      <t>5.2</t>
    </r>
  </si>
  <si>
    <r>
      <rPr>
        <sz val="10"/>
        <color theme="1"/>
        <rFont val="Calibri"/>
        <family val="2"/>
        <scheme val="minor"/>
      </rPr>
      <t>leicht</t>
    </r>
  </si>
  <si>
    <r>
      <rPr>
        <sz val="10"/>
        <color theme="1"/>
        <rFont val="Calibri"/>
        <family val="2"/>
        <scheme val="minor"/>
      </rPr>
      <t>Netting</t>
    </r>
  </si>
  <si>
    <r>
      <rPr>
        <sz val="10"/>
        <color theme="1"/>
        <rFont val="Calibri"/>
        <family val="2"/>
        <scheme val="minor"/>
      </rPr>
      <t>Indexierung</t>
    </r>
  </si>
  <si>
    <r>
      <rPr>
        <sz val="10"/>
        <color theme="1"/>
        <rFont val="Calibri"/>
        <family val="2"/>
        <scheme val="minor"/>
      </rPr>
      <t>5.2</t>
    </r>
  </si>
  <si>
    <r>
      <rPr>
        <sz val="10"/>
        <color theme="1"/>
        <rFont val="Calibri"/>
        <family val="2"/>
        <scheme val="minor"/>
      </rPr>
      <t>leicht</t>
    </r>
  </si>
  <si>
    <r>
      <rPr>
        <sz val="10"/>
        <color theme="1"/>
        <rFont val="Calibri"/>
        <family val="2"/>
        <scheme val="minor"/>
      </rPr>
      <t>5.2</t>
    </r>
  </si>
  <si>
    <r>
      <rPr>
        <sz val="10"/>
        <color theme="1"/>
        <rFont val="Calibri"/>
        <family val="2"/>
        <scheme val="minor"/>
      </rPr>
      <t>leicht</t>
    </r>
  </si>
  <si>
    <r>
      <rPr>
        <sz val="10"/>
        <color theme="1"/>
        <rFont val="Calibri"/>
        <family val="2"/>
        <scheme val="minor"/>
      </rPr>
      <t>5.2</t>
    </r>
  </si>
  <si>
    <r>
      <rPr>
        <sz val="10"/>
        <color theme="1"/>
        <rFont val="Calibri"/>
        <family val="2"/>
        <scheme val="minor"/>
      </rPr>
      <t>leicht</t>
    </r>
  </si>
  <si>
    <r>
      <rPr>
        <sz val="10"/>
        <color theme="1"/>
        <rFont val="Calibri"/>
        <family val="2"/>
        <scheme val="minor"/>
      </rPr>
      <t>5.2</t>
    </r>
  </si>
  <si>
    <r>
      <rPr>
        <sz val="10"/>
        <color theme="1"/>
        <rFont val="Calibri"/>
        <family val="2"/>
        <scheme val="minor"/>
      </rPr>
      <t>leicht</t>
    </r>
  </si>
  <si>
    <r>
      <rPr>
        <sz val="10"/>
        <color theme="1"/>
        <rFont val="Calibri"/>
        <family val="2"/>
        <scheme val="minor"/>
      </rPr>
      <t>5.2</t>
    </r>
  </si>
  <si>
    <r>
      <rPr>
        <sz val="10"/>
        <color theme="1"/>
        <rFont val="Calibri"/>
        <family val="2"/>
        <scheme val="minor"/>
      </rPr>
      <t>mittel</t>
    </r>
  </si>
  <si>
    <r>
      <rPr>
        <sz val="10"/>
        <color theme="1"/>
        <rFont val="Calibri"/>
        <family val="2"/>
        <scheme val="minor"/>
      </rPr>
      <t>5.2</t>
    </r>
  </si>
  <si>
    <r>
      <rPr>
        <sz val="10"/>
        <color theme="1"/>
        <rFont val="Calibri"/>
        <family val="2"/>
        <scheme val="minor"/>
      </rPr>
      <t>mittel</t>
    </r>
  </si>
  <si>
    <r>
      <rPr>
        <sz val="10"/>
        <color theme="1"/>
        <rFont val="Calibri"/>
        <family val="2"/>
        <scheme val="minor"/>
      </rPr>
      <t>5.2</t>
    </r>
  </si>
  <si>
    <r>
      <rPr>
        <sz val="10"/>
        <color theme="1"/>
        <rFont val="Calibri"/>
        <family val="2"/>
        <scheme val="minor"/>
      </rPr>
      <t>schwer</t>
    </r>
  </si>
  <si>
    <r>
      <rPr>
        <sz val="10"/>
        <color theme="1"/>
        <rFont val="Calibri"/>
        <family val="2"/>
        <scheme val="minor"/>
      </rPr>
      <t>5.2</t>
    </r>
  </si>
  <si>
    <r>
      <rPr>
        <sz val="10"/>
        <color theme="1"/>
        <rFont val="Calibri"/>
        <family val="2"/>
        <scheme val="minor"/>
      </rPr>
      <t>schwer</t>
    </r>
  </si>
  <si>
    <r>
      <rPr>
        <sz val="10"/>
        <color theme="1"/>
        <rFont val="Calibri"/>
        <family val="2"/>
        <scheme val="minor"/>
      </rPr>
      <t>5.2</t>
    </r>
  </si>
  <si>
    <r>
      <rPr>
        <sz val="10"/>
        <color theme="1"/>
        <rFont val="Calibri"/>
        <family val="2"/>
        <scheme val="minor"/>
      </rPr>
      <t>schwer</t>
    </r>
  </si>
  <si>
    <r>
      <rPr>
        <sz val="10"/>
        <color theme="1"/>
        <rFont val="Calibri"/>
        <family val="2"/>
        <scheme val="minor"/>
      </rPr>
      <t>5.2</t>
    </r>
  </si>
  <si>
    <r>
      <rPr>
        <sz val="10"/>
        <color theme="1"/>
        <rFont val="Calibri"/>
        <family val="2"/>
        <scheme val="minor"/>
      </rPr>
      <t>schwer</t>
    </r>
  </si>
  <si>
    <r>
      <rPr>
        <sz val="10"/>
        <color theme="1"/>
        <rFont val="Calibri"/>
        <family val="2"/>
        <scheme val="minor"/>
      </rPr>
      <t>5.2</t>
    </r>
  </si>
  <si>
    <r>
      <rPr>
        <sz val="10"/>
        <color theme="1"/>
        <rFont val="Calibri"/>
        <family val="2"/>
        <scheme val="minor"/>
      </rPr>
      <t>schwer</t>
    </r>
  </si>
  <si>
    <r>
      <rPr>
        <sz val="10"/>
        <color theme="1"/>
        <rFont val="Calibri"/>
        <family val="2"/>
        <scheme val="minor"/>
      </rPr>
      <t>leicht</t>
    </r>
  </si>
  <si>
    <r>
      <rPr>
        <sz val="10"/>
        <color theme="1"/>
        <rFont val="Calibri"/>
        <family val="2"/>
        <scheme val="minor"/>
      </rPr>
      <t>5.3</t>
    </r>
  </si>
  <si>
    <r>
      <rPr>
        <sz val="10"/>
        <color theme="1"/>
        <rFont val="Calibri"/>
        <family val="2"/>
        <scheme val="minor"/>
      </rPr>
      <t>leicht</t>
    </r>
  </si>
  <si>
    <r>
      <rPr>
        <sz val="10"/>
        <color theme="1"/>
        <rFont val="Calibri"/>
        <family val="2"/>
        <scheme val="minor"/>
      </rPr>
      <t>5.3</t>
    </r>
  </si>
  <si>
    <r>
      <rPr>
        <sz val="10"/>
        <color theme="1"/>
        <rFont val="Calibri"/>
        <family val="2"/>
        <scheme val="minor"/>
      </rPr>
      <t>leicht</t>
    </r>
  </si>
  <si>
    <r>
      <rPr>
        <sz val="10"/>
        <color theme="1"/>
        <rFont val="Calibri"/>
        <family val="2"/>
        <scheme val="minor"/>
      </rPr>
      <t>5.3</t>
    </r>
  </si>
  <si>
    <r>
      <rPr>
        <sz val="10"/>
        <color theme="1"/>
        <rFont val="Calibri"/>
        <family val="2"/>
        <scheme val="minor"/>
      </rPr>
      <t>leicht</t>
    </r>
  </si>
  <si>
    <r>
      <rPr>
        <sz val="10"/>
        <color theme="1"/>
        <rFont val="Calibri"/>
        <family val="2"/>
        <scheme val="minor"/>
      </rPr>
      <t>Bankdarlehen</t>
    </r>
  </si>
  <si>
    <r>
      <rPr>
        <sz val="10"/>
        <color theme="1"/>
        <rFont val="Calibri"/>
        <family val="2"/>
        <scheme val="minor"/>
      </rPr>
      <t>Überziehungskredit der Bank</t>
    </r>
  </si>
  <si>
    <r>
      <rPr>
        <sz val="10"/>
        <color theme="1"/>
        <rFont val="Calibri"/>
        <family val="2"/>
        <scheme val="minor"/>
      </rPr>
      <t>Forderungen aus Lieferungen und Leistungen</t>
    </r>
  </si>
  <si>
    <r>
      <rPr>
        <sz val="10"/>
        <color theme="1"/>
        <rFont val="Calibri"/>
        <family val="2"/>
        <scheme val="minor"/>
      </rPr>
      <t>5.3</t>
    </r>
  </si>
  <si>
    <r>
      <rPr>
        <sz val="10"/>
        <color theme="1"/>
        <rFont val="Calibri"/>
        <family val="2"/>
        <scheme val="minor"/>
      </rPr>
      <t>leicht</t>
    </r>
  </si>
  <si>
    <r>
      <rPr>
        <sz val="10"/>
        <color theme="1"/>
        <rFont val="Calibri"/>
        <family val="2"/>
        <scheme val="minor"/>
      </rPr>
      <t>5.3</t>
    </r>
  </si>
  <si>
    <r>
      <rPr>
        <sz val="10"/>
        <color theme="1"/>
        <rFont val="Calibri"/>
        <family val="2"/>
        <scheme val="minor"/>
      </rPr>
      <t>leicht</t>
    </r>
  </si>
  <si>
    <r>
      <rPr>
        <sz val="10"/>
        <color theme="1"/>
        <rFont val="Calibri"/>
        <family val="2"/>
        <scheme val="minor"/>
      </rPr>
      <t>ein Gegengeschäft.</t>
    </r>
  </si>
  <si>
    <r>
      <rPr>
        <sz val="10"/>
        <color theme="1"/>
        <rFont val="Calibri"/>
        <family val="2"/>
        <scheme val="minor"/>
      </rPr>
      <t>Forfaitierung.</t>
    </r>
  </si>
  <si>
    <r>
      <rPr>
        <sz val="10"/>
        <color theme="1"/>
        <rFont val="Calibri"/>
        <family val="2"/>
        <scheme val="minor"/>
      </rPr>
      <t>Factoring.</t>
    </r>
  </si>
  <si>
    <r>
      <rPr>
        <sz val="10"/>
        <color theme="1"/>
        <rFont val="Calibri"/>
        <family val="2"/>
        <scheme val="minor"/>
      </rPr>
      <t>5.3</t>
    </r>
  </si>
  <si>
    <r>
      <rPr>
        <sz val="10"/>
        <color theme="1"/>
        <rFont val="Calibri"/>
        <family val="2"/>
        <scheme val="minor"/>
      </rPr>
      <t>leicht</t>
    </r>
  </si>
  <si>
    <r>
      <rPr>
        <sz val="10"/>
        <color theme="1"/>
        <rFont val="Calibri"/>
        <family val="2"/>
        <scheme val="minor"/>
      </rPr>
      <t>Factoring</t>
    </r>
  </si>
  <si>
    <r>
      <rPr>
        <sz val="10"/>
        <color theme="1"/>
        <rFont val="Calibri"/>
        <family val="2"/>
        <scheme val="minor"/>
      </rPr>
      <t>Bankakzept</t>
    </r>
  </si>
  <si>
    <r>
      <rPr>
        <sz val="10"/>
        <color theme="1"/>
        <rFont val="Calibri"/>
        <family val="2"/>
        <scheme val="minor"/>
      </rPr>
      <t>Forderungen aus Lieferungen und Leistungen</t>
    </r>
  </si>
  <si>
    <r>
      <rPr>
        <sz val="10"/>
        <color theme="1"/>
        <rFont val="Calibri"/>
        <family val="2"/>
        <scheme val="minor"/>
      </rPr>
      <t>5.3</t>
    </r>
  </si>
  <si>
    <r>
      <rPr>
        <sz val="10"/>
        <color theme="1"/>
        <rFont val="Calibri"/>
        <family val="2"/>
        <scheme val="minor"/>
      </rPr>
      <t>mittel</t>
    </r>
  </si>
  <si>
    <r>
      <rPr>
        <sz val="10"/>
        <color theme="1"/>
        <rFont val="Calibri"/>
        <family val="2"/>
        <scheme val="minor"/>
      </rPr>
      <t>Factoring</t>
    </r>
  </si>
  <si>
    <r>
      <rPr>
        <sz val="10"/>
        <color theme="1"/>
        <rFont val="Calibri"/>
        <family val="2"/>
        <scheme val="minor"/>
      </rPr>
      <t>Bankakzept</t>
    </r>
  </si>
  <si>
    <r>
      <rPr>
        <sz val="10"/>
        <color theme="1"/>
        <rFont val="Calibri"/>
        <family val="2"/>
        <scheme val="minor"/>
      </rPr>
      <t>Forderungen aus Lieferungen und Leistungen</t>
    </r>
  </si>
  <si>
    <r>
      <rPr>
        <sz val="10"/>
        <color theme="1"/>
        <rFont val="Calibri"/>
        <family val="2"/>
        <scheme val="minor"/>
      </rPr>
      <t>Akkreditiv</t>
    </r>
  </si>
  <si>
    <r>
      <rPr>
        <sz val="10"/>
        <color theme="1"/>
        <rFont val="Calibri"/>
        <family val="2"/>
        <scheme val="minor"/>
      </rPr>
      <t>5.3</t>
    </r>
  </si>
  <si>
    <r>
      <rPr>
        <sz val="10"/>
        <color theme="1"/>
        <rFont val="Calibri"/>
        <family val="2"/>
        <scheme val="minor"/>
      </rPr>
      <t>mittel</t>
    </r>
  </si>
  <si>
    <r>
      <rPr>
        <sz val="10"/>
        <color theme="1"/>
        <rFont val="Calibri"/>
        <family val="2"/>
        <scheme val="minor"/>
      </rPr>
      <t>Akkreditiv</t>
    </r>
  </si>
  <si>
    <r>
      <rPr>
        <sz val="10"/>
        <color theme="1"/>
        <rFont val="Calibri"/>
        <family val="2"/>
        <scheme val="minor"/>
      </rPr>
      <t>Factoring</t>
    </r>
  </si>
  <si>
    <r>
      <rPr>
        <sz val="10"/>
        <color theme="1"/>
        <rFont val="Calibri"/>
        <family val="2"/>
        <scheme val="minor"/>
      </rPr>
      <t>Bankakzept</t>
    </r>
  </si>
  <si>
    <r>
      <rPr>
        <sz val="10"/>
        <color theme="1"/>
        <rFont val="Calibri"/>
        <family val="2"/>
        <scheme val="minor"/>
      </rPr>
      <t>Forderungen aus Lieferungen und Leistungen</t>
    </r>
  </si>
  <si>
    <r>
      <rPr>
        <sz val="10"/>
        <color theme="1"/>
        <rFont val="Calibri"/>
        <family val="2"/>
        <scheme val="minor"/>
      </rPr>
      <t>5.3</t>
    </r>
  </si>
  <si>
    <r>
      <rPr>
        <sz val="10"/>
        <color theme="1"/>
        <rFont val="Calibri"/>
        <family val="2"/>
        <scheme val="minor"/>
      </rPr>
      <t>mittel</t>
    </r>
  </si>
  <si>
    <r>
      <rPr>
        <sz val="10"/>
        <color theme="1"/>
        <rFont val="Calibri"/>
        <family val="2"/>
        <scheme val="minor"/>
      </rPr>
      <t>Akkreditiv</t>
    </r>
  </si>
  <si>
    <r>
      <rPr>
        <sz val="10"/>
        <color theme="1"/>
        <rFont val="Calibri"/>
        <family val="2"/>
        <scheme val="minor"/>
      </rPr>
      <t>5.3</t>
    </r>
  </si>
  <si>
    <r>
      <rPr>
        <sz val="10"/>
        <color theme="1"/>
        <rFont val="Calibri"/>
        <family val="2"/>
        <scheme val="minor"/>
      </rPr>
      <t>schwer</t>
    </r>
  </si>
  <si>
    <r>
      <rPr>
        <sz val="10"/>
        <color theme="1"/>
        <rFont val="Calibri"/>
        <family val="2"/>
        <scheme val="minor"/>
      </rPr>
      <t>5.3</t>
    </r>
  </si>
  <si>
    <r>
      <rPr>
        <sz val="10"/>
        <color theme="1"/>
        <rFont val="Calibri"/>
        <family val="2"/>
        <scheme val="minor"/>
      </rPr>
      <t>schwer</t>
    </r>
  </si>
  <si>
    <r>
      <rPr>
        <sz val="10"/>
        <color theme="1"/>
        <rFont val="Calibri"/>
        <family val="2"/>
        <scheme val="minor"/>
      </rPr>
      <t>5.3</t>
    </r>
  </si>
  <si>
    <r>
      <rPr>
        <sz val="10"/>
        <color theme="1"/>
        <rFont val="Calibri"/>
        <family val="2"/>
        <scheme val="minor"/>
      </rPr>
      <t>schwer</t>
    </r>
  </si>
  <si>
    <r>
      <rPr>
        <sz val="10"/>
        <color theme="1"/>
        <rFont val="Calibri"/>
        <family val="2"/>
        <scheme val="minor"/>
      </rPr>
      <t>leicht</t>
    </r>
  </si>
  <si>
    <r>
      <rPr>
        <sz val="10"/>
        <color theme="1"/>
        <rFont val="Calibri"/>
        <family val="2"/>
        <scheme val="minor"/>
      </rPr>
      <t>6.1</t>
    </r>
  </si>
  <si>
    <r>
      <rPr>
        <sz val="10"/>
        <color theme="1"/>
        <rFont val="Calibri"/>
        <family val="2"/>
        <scheme val="minor"/>
      </rPr>
      <t>leicht</t>
    </r>
  </si>
  <si>
    <r>
      <rPr>
        <sz val="10"/>
        <color theme="1"/>
        <rFont val="Calibri"/>
        <family val="2"/>
        <scheme val="minor"/>
      </rPr>
      <t xml:space="preserve">Quellensteuer
</t>
    </r>
  </si>
  <si>
    <r>
      <rPr>
        <sz val="10"/>
        <color theme="1"/>
        <rFont val="Calibri"/>
        <family val="2"/>
        <scheme val="minor"/>
      </rPr>
      <t>6.1</t>
    </r>
  </si>
  <si>
    <r>
      <rPr>
        <sz val="10"/>
        <color theme="1"/>
        <rFont val="Calibri"/>
        <family val="2"/>
        <scheme val="minor"/>
      </rPr>
      <t>leicht</t>
    </r>
  </si>
  <si>
    <r>
      <rPr>
        <sz val="10"/>
        <color theme="1"/>
        <rFont val="Calibri"/>
        <family val="2"/>
        <scheme val="minor"/>
      </rPr>
      <t>6.1</t>
    </r>
  </si>
  <si>
    <r>
      <rPr>
        <sz val="10"/>
        <color theme="1"/>
        <rFont val="Calibri"/>
        <family val="2"/>
        <scheme val="minor"/>
      </rPr>
      <t>leicht</t>
    </r>
  </si>
  <si>
    <r>
      <rPr>
        <sz val="10"/>
        <color theme="1"/>
        <rFont val="Calibri"/>
        <family val="2"/>
        <scheme val="minor"/>
      </rPr>
      <t>6.1</t>
    </r>
  </si>
  <si>
    <r>
      <rPr>
        <sz val="10"/>
        <color theme="1"/>
        <rFont val="Calibri"/>
        <family val="2"/>
        <scheme val="minor"/>
      </rPr>
      <t>leicht</t>
    </r>
  </si>
  <si>
    <r>
      <rPr>
        <sz val="10"/>
        <color theme="1"/>
        <rFont val="Calibri"/>
        <family val="2"/>
        <scheme val="minor"/>
      </rPr>
      <t>6.1</t>
    </r>
  </si>
  <si>
    <r>
      <rPr>
        <sz val="10"/>
        <color theme="1"/>
        <rFont val="Calibri"/>
        <family val="2"/>
        <scheme val="minor"/>
      </rPr>
      <t>leicht</t>
    </r>
  </si>
  <si>
    <r>
      <rPr>
        <sz val="10"/>
        <color theme="1"/>
        <rFont val="Calibri"/>
        <family val="2"/>
        <scheme val="minor"/>
      </rPr>
      <t>6.1</t>
    </r>
  </si>
  <si>
    <r>
      <rPr>
        <sz val="10"/>
        <color theme="1"/>
        <rFont val="Calibri"/>
        <family val="2"/>
        <scheme val="minor"/>
      </rPr>
      <t>leicht</t>
    </r>
  </si>
  <si>
    <r>
      <rPr>
        <sz val="10"/>
        <color theme="1"/>
        <rFont val="Calibri"/>
        <family val="2"/>
        <scheme val="minor"/>
      </rPr>
      <t>6.1</t>
    </r>
  </si>
  <si>
    <r>
      <rPr>
        <sz val="10"/>
        <color theme="1"/>
        <rFont val="Calibri"/>
        <family val="2"/>
        <scheme val="minor"/>
      </rPr>
      <t>leicht</t>
    </r>
  </si>
  <si>
    <r>
      <rPr>
        <sz val="10"/>
        <color theme="1"/>
        <rFont val="Calibri"/>
        <family val="2"/>
        <scheme val="minor"/>
      </rPr>
      <t>Steuerhinterziehung</t>
    </r>
  </si>
  <si>
    <r>
      <rPr>
        <sz val="10"/>
        <color theme="1"/>
        <rFont val="Calibri"/>
        <family val="2"/>
        <scheme val="minor"/>
      </rPr>
      <t>6.1</t>
    </r>
  </si>
  <si>
    <r>
      <rPr>
        <sz val="10"/>
        <color theme="1"/>
        <rFont val="Calibri"/>
        <family val="2"/>
        <scheme val="minor"/>
      </rPr>
      <t>leicht</t>
    </r>
  </si>
  <si>
    <r>
      <rPr>
        <sz val="10"/>
        <color theme="1"/>
        <rFont val="Calibri"/>
        <family val="2"/>
        <scheme val="minor"/>
      </rPr>
      <t>6.1</t>
    </r>
  </si>
  <si>
    <r>
      <rPr>
        <sz val="10"/>
        <color theme="1"/>
        <rFont val="Calibri"/>
        <family val="2"/>
        <scheme val="minor"/>
      </rPr>
      <t>leicht</t>
    </r>
  </si>
  <si>
    <r>
      <rPr>
        <sz val="10"/>
        <color theme="1"/>
        <rFont val="Calibri"/>
        <family val="2"/>
        <scheme val="minor"/>
      </rPr>
      <t>Dividenden</t>
    </r>
  </si>
  <si>
    <r>
      <rPr>
        <sz val="10"/>
        <color theme="1"/>
        <rFont val="Calibri"/>
        <family val="2"/>
        <scheme val="minor"/>
      </rPr>
      <t>6.1</t>
    </r>
  </si>
  <si>
    <r>
      <rPr>
        <sz val="10"/>
        <color theme="1"/>
        <rFont val="Calibri"/>
        <family val="2"/>
        <scheme val="minor"/>
      </rPr>
      <t>mittel</t>
    </r>
  </si>
  <si>
    <r>
      <rPr>
        <sz val="10"/>
        <color theme="1"/>
        <rFont val="Calibri"/>
        <family val="2"/>
        <scheme val="minor"/>
      </rPr>
      <t>6.1</t>
    </r>
  </si>
  <si>
    <r>
      <rPr>
        <sz val="10"/>
        <color theme="1"/>
        <rFont val="Calibri"/>
        <family val="2"/>
        <scheme val="minor"/>
      </rPr>
      <t>schwer</t>
    </r>
  </si>
  <si>
    <r>
      <rPr>
        <sz val="10"/>
        <color theme="1"/>
        <rFont val="Calibri"/>
        <family val="2"/>
        <scheme val="minor"/>
      </rPr>
      <t>6.1</t>
    </r>
  </si>
  <si>
    <r>
      <rPr>
        <sz val="10"/>
        <color theme="1"/>
        <rFont val="Calibri"/>
        <family val="2"/>
        <scheme val="minor"/>
      </rPr>
      <t>schwer</t>
    </r>
  </si>
  <si>
    <r>
      <rPr>
        <sz val="10"/>
        <color theme="1"/>
        <rFont val="Calibri"/>
        <family val="2"/>
        <scheme val="minor"/>
      </rPr>
      <t>6.1</t>
    </r>
  </si>
  <si>
    <r>
      <rPr>
        <sz val="10"/>
        <color theme="1"/>
        <rFont val="Calibri"/>
        <family val="2"/>
        <scheme val="minor"/>
      </rPr>
      <t>schwer</t>
    </r>
  </si>
  <si>
    <r>
      <rPr>
        <sz val="10"/>
        <color theme="1"/>
        <rFont val="Calibri"/>
        <family val="2"/>
        <scheme val="minor"/>
      </rPr>
      <t>6.1</t>
    </r>
  </si>
  <si>
    <r>
      <rPr>
        <sz val="10"/>
        <color theme="1"/>
        <rFont val="Calibri"/>
        <family val="2"/>
        <scheme val="minor"/>
      </rPr>
      <t>schwer</t>
    </r>
  </si>
  <si>
    <r>
      <rPr>
        <sz val="10"/>
        <color theme="1"/>
        <rFont val="Calibri"/>
        <family val="2"/>
        <scheme val="minor"/>
      </rPr>
      <t>6.1</t>
    </r>
  </si>
  <si>
    <r>
      <rPr>
        <sz val="10"/>
        <color theme="1"/>
        <rFont val="Calibri"/>
        <family val="2"/>
        <scheme val="minor"/>
      </rPr>
      <t>schwer</t>
    </r>
  </si>
  <si>
    <r>
      <rPr>
        <sz val="10"/>
        <color theme="1"/>
        <rFont val="Calibri"/>
        <family val="2"/>
        <scheme val="minor"/>
      </rPr>
      <t>6.1</t>
    </r>
  </si>
  <si>
    <r>
      <rPr>
        <sz val="10"/>
        <color theme="1"/>
        <rFont val="Calibri"/>
        <family val="2"/>
        <scheme val="minor"/>
      </rPr>
      <t>schwer</t>
    </r>
  </si>
  <si>
    <r>
      <rPr>
        <sz val="10"/>
        <color theme="1"/>
        <rFont val="Calibri"/>
        <family val="2"/>
        <scheme val="minor"/>
      </rPr>
      <t>6.1</t>
    </r>
  </si>
  <si>
    <r>
      <rPr>
        <sz val="10"/>
        <color theme="1"/>
        <rFont val="Calibri"/>
        <family val="2"/>
        <scheme val="minor"/>
      </rPr>
      <t>schwer</t>
    </r>
  </si>
  <si>
    <r>
      <rPr>
        <sz val="10"/>
        <color theme="1"/>
        <rFont val="Calibri"/>
        <family val="2"/>
        <scheme val="minor"/>
      </rPr>
      <t>leicht</t>
    </r>
  </si>
  <si>
    <r>
      <rPr>
        <sz val="10"/>
        <color theme="1"/>
        <rFont val="Calibri"/>
        <family val="2"/>
        <scheme val="minor"/>
      </rPr>
      <t>6.2</t>
    </r>
  </si>
  <si>
    <r>
      <rPr>
        <sz val="10"/>
        <color theme="1"/>
        <rFont val="Calibri"/>
        <family val="2"/>
        <scheme val="minor"/>
      </rPr>
      <t>leicht</t>
    </r>
  </si>
  <si>
    <r>
      <rPr>
        <sz val="10"/>
        <color theme="1"/>
        <rFont val="Calibri"/>
        <family val="2"/>
        <scheme val="minor"/>
      </rPr>
      <t>6.2</t>
    </r>
  </si>
  <si>
    <r>
      <rPr>
        <sz val="10"/>
        <color theme="1"/>
        <rFont val="Calibri"/>
        <family val="2"/>
        <scheme val="minor"/>
      </rPr>
      <t>mittel</t>
    </r>
  </si>
  <si>
    <r>
      <rPr>
        <sz val="10"/>
        <color theme="1"/>
        <rFont val="Calibri"/>
        <family val="2"/>
        <scheme val="minor"/>
      </rPr>
      <t>6.2</t>
    </r>
  </si>
  <si>
    <r>
      <rPr>
        <sz val="10"/>
        <color theme="1"/>
        <rFont val="Calibri"/>
        <family val="2"/>
        <scheme val="minor"/>
      </rPr>
      <t>mittel</t>
    </r>
  </si>
  <si>
    <r>
      <rPr>
        <sz val="10"/>
        <color theme="1"/>
        <rFont val="Calibri"/>
        <family val="2"/>
        <scheme val="minor"/>
      </rPr>
      <t>überbewertet werden.</t>
    </r>
  </si>
  <si>
    <r>
      <rPr>
        <sz val="10"/>
        <color theme="1"/>
        <rFont val="Calibri"/>
        <family val="2"/>
        <scheme val="minor"/>
      </rPr>
      <t>unterbewertet werden.</t>
    </r>
  </si>
  <si>
    <r>
      <rPr>
        <sz val="10"/>
        <color theme="1"/>
        <rFont val="Calibri"/>
        <family val="2"/>
        <scheme val="minor"/>
      </rPr>
      <t xml:space="preserve">zurückgehalten werden.
</t>
    </r>
  </si>
  <si>
    <r>
      <rPr>
        <sz val="10"/>
        <color theme="1"/>
        <rFont val="Calibri"/>
        <family val="2"/>
        <scheme val="minor"/>
      </rPr>
      <t>überfällig werden.</t>
    </r>
  </si>
  <si>
    <r>
      <rPr>
        <sz val="10"/>
        <color theme="1"/>
        <rFont val="Calibri"/>
        <family val="2"/>
        <scheme val="minor"/>
      </rPr>
      <t>6.2</t>
    </r>
  </si>
  <si>
    <r>
      <rPr>
        <sz val="10"/>
        <color theme="1"/>
        <rFont val="Calibri"/>
        <family val="2"/>
        <scheme val="minor"/>
      </rPr>
      <t>mittel</t>
    </r>
  </si>
  <si>
    <r>
      <rPr>
        <sz val="10"/>
        <color theme="1"/>
        <rFont val="Calibri"/>
        <family val="2"/>
        <scheme val="minor"/>
      </rPr>
      <t>6.2</t>
    </r>
  </si>
  <si>
    <r>
      <rPr>
        <sz val="10"/>
        <color theme="1"/>
        <rFont val="Calibri"/>
        <family val="2"/>
        <scheme val="minor"/>
      </rPr>
      <t>mittel</t>
    </r>
  </si>
  <si>
    <r>
      <rPr>
        <sz val="10"/>
        <color theme="1"/>
        <rFont val="Calibri"/>
        <family val="2"/>
        <scheme val="minor"/>
      </rPr>
      <t>6.2</t>
    </r>
  </si>
  <si>
    <r>
      <rPr>
        <sz val="10"/>
        <color theme="1"/>
        <rFont val="Calibri"/>
        <family val="2"/>
        <scheme val="minor"/>
      </rPr>
      <t>mittel</t>
    </r>
  </si>
  <si>
    <r>
      <rPr>
        <sz val="10"/>
        <color theme="1"/>
        <rFont val="Calibri"/>
        <family val="2"/>
        <scheme val="minor"/>
      </rPr>
      <t>6.2</t>
    </r>
  </si>
  <si>
    <r>
      <rPr>
        <sz val="10"/>
        <color theme="1"/>
        <rFont val="Calibri"/>
        <family val="2"/>
        <scheme val="minor"/>
      </rPr>
      <t>schwer</t>
    </r>
  </si>
  <si>
    <r>
      <rPr>
        <sz val="10"/>
        <color theme="1"/>
        <rFont val="Calibri"/>
        <family val="2"/>
        <scheme val="minor"/>
      </rPr>
      <t>6.2</t>
    </r>
  </si>
  <si>
    <r>
      <rPr>
        <sz val="10"/>
        <color theme="1"/>
        <rFont val="Calibri"/>
        <family val="2"/>
        <scheme val="minor"/>
      </rPr>
      <t>schwer</t>
    </r>
  </si>
  <si>
    <r>
      <rPr>
        <sz val="10"/>
        <color theme="1"/>
        <rFont val="Calibri"/>
        <family val="2"/>
        <scheme val="minor"/>
      </rPr>
      <t>leicht</t>
    </r>
  </si>
  <si>
    <r>
      <rPr>
        <sz val="10"/>
        <color theme="1"/>
        <rFont val="Calibri"/>
        <family val="2"/>
        <scheme val="minor"/>
      </rPr>
      <t>6.3</t>
    </r>
  </si>
  <si>
    <r>
      <rPr>
        <sz val="10"/>
        <color theme="1"/>
        <rFont val="Calibri"/>
        <family val="2"/>
        <scheme val="minor"/>
      </rPr>
      <t>leicht</t>
    </r>
  </si>
  <si>
    <r>
      <rPr>
        <sz val="10"/>
        <color theme="1"/>
        <rFont val="Calibri"/>
        <family val="2"/>
        <scheme val="minor"/>
      </rPr>
      <t>6.3</t>
    </r>
  </si>
  <si>
    <r>
      <rPr>
        <sz val="10"/>
        <color theme="1"/>
        <rFont val="Calibri"/>
        <family val="2"/>
        <scheme val="minor"/>
      </rPr>
      <t>mittel</t>
    </r>
  </si>
  <si>
    <r>
      <rPr>
        <sz val="10"/>
        <color theme="1"/>
        <rFont val="Calibri"/>
        <family val="2"/>
        <scheme val="minor"/>
      </rPr>
      <t>Persönliche Einkommensteuer</t>
    </r>
  </si>
  <si>
    <r>
      <rPr>
        <sz val="10"/>
        <color theme="1"/>
        <rFont val="Calibri"/>
        <family val="2"/>
        <scheme val="minor"/>
      </rPr>
      <t>Körperschaftssteuer</t>
    </r>
  </si>
  <si>
    <r>
      <rPr>
        <sz val="10"/>
        <color theme="1"/>
        <rFont val="Calibri"/>
        <family val="2"/>
        <scheme val="minor"/>
      </rPr>
      <t>Erbschaftssteuer</t>
    </r>
  </si>
  <si>
    <r>
      <rPr>
        <sz val="10"/>
        <color theme="1"/>
        <rFont val="Calibri"/>
        <family val="2"/>
        <scheme val="minor"/>
      </rPr>
      <t>6.3</t>
    </r>
  </si>
  <si>
    <r>
      <rPr>
        <sz val="10"/>
        <color theme="1"/>
        <rFont val="Calibri"/>
        <family val="2"/>
        <scheme val="minor"/>
      </rPr>
      <t>mittel</t>
    </r>
  </si>
  <si>
    <r>
      <rPr>
        <sz val="10"/>
        <color theme="1"/>
        <rFont val="Calibri"/>
        <family val="2"/>
        <scheme val="minor"/>
      </rPr>
      <t>6.3</t>
    </r>
  </si>
  <si>
    <r>
      <rPr>
        <sz val="10"/>
        <color theme="1"/>
        <rFont val="Calibri"/>
        <family val="2"/>
        <scheme val="minor"/>
      </rPr>
      <t>mittel</t>
    </r>
  </si>
  <si>
    <r>
      <rPr>
        <sz val="10"/>
        <color theme="1"/>
        <rFont val="Calibri"/>
        <family val="2"/>
        <scheme val="minor"/>
      </rPr>
      <t>MC_191</t>
    </r>
  </si>
  <si>
    <r>
      <rPr>
        <sz val="10"/>
        <color theme="1"/>
        <rFont val="Calibri"/>
        <family val="2"/>
        <scheme val="minor"/>
      </rPr>
      <t>MC_192</t>
    </r>
  </si>
  <si>
    <r>
      <rPr>
        <b/>
        <sz val="10"/>
        <rFont val="Calibri"/>
        <family val="2"/>
        <scheme val="minor"/>
      </rPr>
      <t>Unit</t>
    </r>
  </si>
  <si>
    <r>
      <rPr>
        <b/>
        <sz val="10"/>
        <rFont val="Calibri"/>
        <family val="2"/>
        <scheme val="minor"/>
      </rPr>
      <t>Section</t>
    </r>
  </si>
  <si>
    <r>
      <rPr>
        <b/>
        <sz val="10"/>
        <rFont val="Calibri"/>
        <family val="2"/>
        <scheme val="minor"/>
      </rPr>
      <t>Description</t>
    </r>
  </si>
  <si>
    <r>
      <rPr>
        <b/>
        <sz val="10"/>
        <color theme="1"/>
        <rFont val="Calibri"/>
        <family val="2"/>
        <scheme val="minor"/>
      </rPr>
      <t>Question text</t>
    </r>
  </si>
  <si>
    <r>
      <rPr>
        <b/>
        <sz val="10"/>
        <color theme="1"/>
        <rFont val="Calibri"/>
        <family val="2"/>
        <scheme val="minor"/>
      </rPr>
      <t>Picture?</t>
    </r>
    <r>
      <rPr>
        <sz val="10"/>
        <color theme="1"/>
        <rFont val="Calibri"/>
        <family val="2"/>
        <scheme val="minor"/>
      </rPr>
      <t xml:space="preserve">
</t>
    </r>
    <r>
      <rPr>
        <b/>
        <sz val="10"/>
        <color theme="1"/>
        <rFont val="Calibri"/>
        <family val="2"/>
        <scheme val="minor"/>
      </rPr>
      <t>ja (yes)</t>
    </r>
    <r>
      <rPr>
        <sz val="10"/>
        <color theme="1"/>
        <rFont val="Calibri"/>
        <family val="2"/>
        <scheme val="minor"/>
      </rPr>
      <t xml:space="preserve">
</t>
    </r>
    <r>
      <rPr>
        <b/>
        <sz val="10"/>
        <color rgb="FFFF0000"/>
        <rFont val="Calibri"/>
        <family val="2"/>
        <scheme val="minor"/>
      </rPr>
      <t>Please use the German term!</t>
    </r>
  </si>
  <si>
    <r>
      <rPr>
        <b/>
        <sz val="10"/>
        <color theme="1"/>
        <rFont val="Calibri"/>
        <family val="2"/>
        <scheme val="minor"/>
      </rPr>
      <t>Comments from reviewer</t>
    </r>
  </si>
  <si>
    <r>
      <rPr>
        <sz val="10"/>
        <color theme="1"/>
        <rFont val="Calibri"/>
        <family val="2"/>
        <scheme val="minor"/>
      </rPr>
      <t>1.1</t>
    </r>
  </si>
  <si>
    <r>
      <rPr>
        <sz val="10"/>
        <color theme="1"/>
        <rFont val="Calibri"/>
        <family val="2"/>
        <scheme val="minor"/>
      </rPr>
      <t>leicht</t>
    </r>
  </si>
  <si>
    <r>
      <rPr>
        <sz val="10"/>
        <color theme="1"/>
        <rFont val="Calibri"/>
        <family val="2"/>
        <scheme val="minor"/>
      </rPr>
      <t>1.1</t>
    </r>
  </si>
  <si>
    <r>
      <rPr>
        <sz val="10"/>
        <color theme="1"/>
        <rFont val="Calibri"/>
        <family val="2"/>
        <scheme val="minor"/>
      </rPr>
      <t>leicht</t>
    </r>
  </si>
  <si>
    <r>
      <rPr>
        <sz val="10"/>
        <color theme="1"/>
        <rFont val="Calibri"/>
        <family val="2"/>
        <scheme val="minor"/>
      </rPr>
      <t>1.1</t>
    </r>
  </si>
  <si>
    <r>
      <rPr>
        <sz val="10"/>
        <color theme="1"/>
        <rFont val="Calibri"/>
        <family val="2"/>
        <scheme val="minor"/>
      </rPr>
      <t>1.1</t>
    </r>
  </si>
  <si>
    <r>
      <rPr>
        <sz val="10"/>
        <color theme="1"/>
        <rFont val="Calibri"/>
        <family val="2"/>
        <scheme val="minor"/>
      </rPr>
      <t>1.1</t>
    </r>
  </si>
  <si>
    <r>
      <rPr>
        <sz val="10"/>
        <color theme="1"/>
        <rFont val="Calibri"/>
        <family val="2"/>
        <scheme val="minor"/>
      </rPr>
      <t>Schwer</t>
    </r>
  </si>
  <si>
    <r>
      <rPr>
        <sz val="10"/>
        <color theme="1"/>
        <rFont val="Calibri"/>
        <family val="2"/>
        <scheme val="minor"/>
      </rPr>
      <t>1.1</t>
    </r>
  </si>
  <si>
    <r>
      <rPr>
        <sz val="10"/>
        <color theme="1"/>
        <rFont val="Calibri"/>
        <family val="2"/>
        <scheme val="minor"/>
      </rPr>
      <t>Schwer</t>
    </r>
  </si>
  <si>
    <r>
      <rPr>
        <sz val="10"/>
        <color theme="1"/>
        <rFont val="Calibri"/>
        <family val="2"/>
        <scheme val="minor"/>
      </rPr>
      <t>1.2</t>
    </r>
  </si>
  <si>
    <r>
      <rPr>
        <sz val="10"/>
        <color theme="1"/>
        <rFont val="Calibri"/>
        <family val="2"/>
        <scheme val="minor"/>
      </rPr>
      <t>leicht</t>
    </r>
  </si>
  <si>
    <r>
      <rPr>
        <sz val="10"/>
        <color theme="1"/>
        <rFont val="Calibri"/>
        <family val="2"/>
        <scheme val="minor"/>
      </rPr>
      <t>2.2</t>
    </r>
  </si>
  <si>
    <r>
      <rPr>
        <sz val="10"/>
        <color theme="1"/>
        <rFont val="Calibri"/>
        <family val="2"/>
        <scheme val="minor"/>
      </rPr>
      <t>leicht</t>
    </r>
  </si>
  <si>
    <r>
      <rPr>
        <sz val="10"/>
        <color theme="1"/>
        <rFont val="Calibri"/>
        <family val="2"/>
        <scheme val="minor"/>
      </rPr>
      <t>2.2</t>
    </r>
  </si>
  <si>
    <r>
      <rPr>
        <sz val="10"/>
        <color theme="1"/>
        <rFont val="Calibri"/>
        <family val="2"/>
        <scheme val="minor"/>
      </rPr>
      <t>leicht</t>
    </r>
  </si>
  <si>
    <r>
      <rPr>
        <sz val="10"/>
        <color theme="1"/>
        <rFont val="Calibri"/>
        <family val="2"/>
        <scheme val="minor"/>
      </rPr>
      <t>1.2</t>
    </r>
  </si>
  <si>
    <r>
      <rPr>
        <sz val="10"/>
        <color theme="1"/>
        <rFont val="Calibri"/>
        <family val="2"/>
        <scheme val="minor"/>
      </rPr>
      <t>leicht</t>
    </r>
  </si>
  <si>
    <r>
      <rPr>
        <sz val="10"/>
        <color theme="1"/>
        <rFont val="Calibri"/>
        <family val="2"/>
        <scheme val="minor"/>
      </rPr>
      <t>1.2</t>
    </r>
  </si>
  <si>
    <r>
      <rPr>
        <sz val="10"/>
        <color theme="1"/>
        <rFont val="Calibri"/>
        <family val="2"/>
        <scheme val="minor"/>
      </rPr>
      <t>leicht</t>
    </r>
  </si>
  <si>
    <r>
      <rPr>
        <sz val="10"/>
        <color theme="1"/>
        <rFont val="Calibri"/>
        <family val="2"/>
        <scheme val="minor"/>
      </rPr>
      <t>1.2</t>
    </r>
  </si>
  <si>
    <r>
      <rPr>
        <sz val="10"/>
        <color theme="1"/>
        <rFont val="Calibri"/>
        <family val="2"/>
        <scheme val="minor"/>
      </rPr>
      <t>Schwer</t>
    </r>
  </si>
  <si>
    <r>
      <rPr>
        <sz val="10"/>
        <color theme="1"/>
        <rFont val="Calibri"/>
        <family val="2"/>
        <scheme val="minor"/>
      </rPr>
      <t>4.2</t>
    </r>
  </si>
  <si>
    <r>
      <rPr>
        <sz val="10"/>
        <color theme="1"/>
        <rFont val="Calibri"/>
        <family val="2"/>
        <scheme val="minor"/>
      </rPr>
      <t>leicht</t>
    </r>
  </si>
  <si>
    <r>
      <rPr>
        <sz val="10"/>
        <color theme="1"/>
        <rFont val="Calibri"/>
        <family val="2"/>
        <scheme val="minor"/>
      </rPr>
      <t>1.3</t>
    </r>
  </si>
  <si>
    <r>
      <rPr>
        <sz val="10"/>
        <color theme="1"/>
        <rFont val="Calibri"/>
        <family val="2"/>
        <scheme val="minor"/>
      </rPr>
      <t>Schwer</t>
    </r>
  </si>
  <si>
    <r>
      <rPr>
        <sz val="10"/>
        <color theme="1"/>
        <rFont val="Calibri"/>
        <family val="2"/>
        <scheme val="minor"/>
      </rPr>
      <t>4.3</t>
    </r>
  </si>
  <si>
    <r>
      <rPr>
        <sz val="10"/>
        <color theme="1"/>
        <rFont val="Calibri"/>
        <family val="2"/>
        <scheme val="minor"/>
      </rPr>
      <t>leicht</t>
    </r>
  </si>
  <si>
    <r>
      <rPr>
        <sz val="10"/>
        <color theme="1"/>
        <rFont val="Calibri"/>
        <family val="2"/>
        <scheme val="minor"/>
      </rPr>
      <t>5.1</t>
    </r>
  </si>
  <si>
    <r>
      <rPr>
        <sz val="10"/>
        <color theme="1"/>
        <rFont val="Calibri"/>
        <family val="2"/>
        <scheme val="minor"/>
      </rPr>
      <t>leicht</t>
    </r>
  </si>
  <si>
    <r>
      <rPr>
        <sz val="10"/>
        <color theme="1"/>
        <rFont val="Calibri"/>
        <family val="2"/>
        <scheme val="minor"/>
      </rPr>
      <t>5.2</t>
    </r>
  </si>
  <si>
    <r>
      <rPr>
        <sz val="10"/>
        <color theme="1"/>
        <rFont val="Calibri"/>
        <family val="2"/>
        <scheme val="minor"/>
      </rPr>
      <t>leicht</t>
    </r>
  </si>
  <si>
    <r>
      <rPr>
        <sz val="10"/>
        <color theme="1"/>
        <rFont val="Calibri"/>
        <family val="2"/>
        <scheme val="minor"/>
      </rPr>
      <t>1.3</t>
    </r>
  </si>
  <si>
    <r>
      <rPr>
        <sz val="10"/>
        <color theme="1"/>
        <rFont val="Calibri"/>
        <family val="2"/>
        <scheme val="minor"/>
      </rPr>
      <t>Schwer</t>
    </r>
  </si>
  <si>
    <r>
      <rPr>
        <sz val="10"/>
        <color theme="1"/>
        <rFont val="Calibri"/>
        <family val="2"/>
        <scheme val="minor"/>
      </rPr>
      <t>5.3</t>
    </r>
  </si>
  <si>
    <r>
      <rPr>
        <sz val="10"/>
        <color theme="1"/>
        <rFont val="Calibri"/>
        <family val="2"/>
        <scheme val="minor"/>
      </rPr>
      <t>leicht</t>
    </r>
  </si>
  <si>
    <r>
      <rPr>
        <sz val="10"/>
        <color theme="1"/>
        <rFont val="Calibri"/>
        <family val="2"/>
        <scheme val="minor"/>
      </rPr>
      <t>5.3</t>
    </r>
  </si>
  <si>
    <r>
      <rPr>
        <sz val="10"/>
        <color theme="1"/>
        <rFont val="Calibri"/>
        <family val="2"/>
        <scheme val="minor"/>
      </rPr>
      <t>leicht</t>
    </r>
  </si>
  <si>
    <r>
      <rPr>
        <sz val="11"/>
        <color theme="1"/>
        <rFont val="Calibri"/>
        <family val="2"/>
        <scheme val="minor"/>
      </rPr>
      <t>Überarbeitet</t>
    </r>
  </si>
  <si>
    <r>
      <rPr>
        <sz val="10"/>
        <color theme="1"/>
        <rFont val="Calibri"/>
        <family val="2"/>
        <scheme val="minor"/>
      </rPr>
      <t>2.1</t>
    </r>
  </si>
  <si>
    <r>
      <rPr>
        <sz val="10"/>
        <color theme="1"/>
        <rFont val="Calibri"/>
        <family val="2"/>
        <scheme val="minor"/>
      </rPr>
      <t>leicht</t>
    </r>
  </si>
  <si>
    <r>
      <rPr>
        <sz val="10"/>
        <color theme="1"/>
        <rFont val="Calibri"/>
        <family val="2"/>
        <scheme val="minor"/>
      </rPr>
      <t>2.1</t>
    </r>
  </si>
  <si>
    <r>
      <rPr>
        <sz val="10"/>
        <color theme="1"/>
        <rFont val="Calibri"/>
        <family val="2"/>
        <scheme val="minor"/>
      </rPr>
      <t>leicht</t>
    </r>
  </si>
  <si>
    <r>
      <rPr>
        <sz val="10"/>
        <color theme="1"/>
        <rFont val="Calibri"/>
        <family val="2"/>
        <scheme val="minor"/>
      </rPr>
      <t>2.2</t>
    </r>
  </si>
  <si>
    <r>
      <rPr>
        <sz val="10"/>
        <color theme="1"/>
        <rFont val="Calibri"/>
        <family val="2"/>
        <scheme val="minor"/>
      </rPr>
      <t>leicht</t>
    </r>
  </si>
  <si>
    <r>
      <rPr>
        <sz val="10"/>
        <color theme="1"/>
        <rFont val="Calibri"/>
        <family val="2"/>
        <scheme val="minor"/>
      </rPr>
      <t>6.1</t>
    </r>
  </si>
  <si>
    <r>
      <rPr>
        <sz val="10"/>
        <color theme="1"/>
        <rFont val="Calibri"/>
        <family val="2"/>
        <scheme val="minor"/>
      </rPr>
      <t>leicht</t>
    </r>
  </si>
  <si>
    <r>
      <rPr>
        <sz val="10"/>
        <color theme="1"/>
        <rFont val="Calibri"/>
        <family val="2"/>
        <scheme val="minor"/>
      </rPr>
      <t>6.1</t>
    </r>
  </si>
  <si>
    <r>
      <rPr>
        <sz val="10"/>
        <color theme="1"/>
        <rFont val="Calibri"/>
        <family val="2"/>
        <scheme val="minor"/>
      </rPr>
      <t>leicht</t>
    </r>
  </si>
  <si>
    <r>
      <rPr>
        <sz val="10"/>
        <color theme="1"/>
        <rFont val="Calibri"/>
        <family val="2"/>
        <scheme val="minor"/>
      </rPr>
      <t>2.2</t>
    </r>
  </si>
  <si>
    <r>
      <rPr>
        <sz val="10"/>
        <color theme="1"/>
        <rFont val="Calibri"/>
        <family val="2"/>
        <scheme val="minor"/>
      </rPr>
      <t>Mittel</t>
    </r>
  </si>
  <si>
    <r>
      <rPr>
        <sz val="10"/>
        <color theme="1"/>
        <rFont val="Calibri"/>
        <family val="2"/>
        <scheme val="minor"/>
      </rPr>
      <t>2.2</t>
    </r>
  </si>
  <si>
    <r>
      <rPr>
        <sz val="10"/>
        <color theme="1"/>
        <rFont val="Calibri"/>
        <family val="2"/>
        <scheme val="minor"/>
      </rPr>
      <t>Schwer</t>
    </r>
  </si>
  <si>
    <r>
      <rPr>
        <sz val="10"/>
        <color theme="1"/>
        <rFont val="Calibri"/>
        <family val="2"/>
        <scheme val="minor"/>
      </rPr>
      <t>2.2</t>
    </r>
  </si>
  <si>
    <r>
      <rPr>
        <sz val="10"/>
        <color theme="1"/>
        <rFont val="Calibri"/>
        <family val="2"/>
        <scheme val="minor"/>
      </rPr>
      <t>Schwer</t>
    </r>
  </si>
  <si>
    <r>
      <rPr>
        <sz val="10"/>
        <color theme="1"/>
        <rFont val="Calibri"/>
        <family val="2"/>
        <scheme val="minor"/>
      </rPr>
      <t>2.2</t>
    </r>
  </si>
  <si>
    <r>
      <rPr>
        <sz val="10"/>
        <color theme="1"/>
        <rFont val="Calibri"/>
        <family val="2"/>
        <scheme val="minor"/>
      </rPr>
      <t>Schwer</t>
    </r>
  </si>
  <si>
    <r>
      <rPr>
        <sz val="10"/>
        <color theme="1"/>
        <rFont val="Calibri"/>
        <family val="2"/>
        <scheme val="minor"/>
      </rPr>
      <t>2.2</t>
    </r>
  </si>
  <si>
    <r>
      <rPr>
        <sz val="10"/>
        <color theme="1"/>
        <rFont val="Calibri"/>
        <family val="2"/>
        <scheme val="minor"/>
      </rPr>
      <t>Schwer</t>
    </r>
  </si>
  <si>
    <r>
      <rPr>
        <sz val="10"/>
        <color theme="1"/>
        <rFont val="Calibri"/>
        <family val="2"/>
        <scheme val="minor"/>
      </rPr>
      <t>2.2</t>
    </r>
  </si>
  <si>
    <r>
      <rPr>
        <sz val="10"/>
        <color theme="1"/>
        <rFont val="Calibri"/>
        <family val="2"/>
        <scheme val="minor"/>
      </rPr>
      <t>Schwer</t>
    </r>
  </si>
  <si>
    <r>
      <rPr>
        <sz val="10"/>
        <color theme="1"/>
        <rFont val="Calibri"/>
        <family val="2"/>
        <scheme val="minor"/>
      </rPr>
      <t>1.2</t>
    </r>
  </si>
  <si>
    <r>
      <rPr>
        <sz val="10"/>
        <color theme="1"/>
        <rFont val="Calibri"/>
        <family val="2"/>
        <scheme val="minor"/>
      </rPr>
      <t>Mittel</t>
    </r>
  </si>
  <si>
    <r>
      <rPr>
        <sz val="10"/>
        <color theme="1"/>
        <rFont val="Calibri"/>
        <family val="2"/>
        <scheme val="minor"/>
      </rPr>
      <t>1.2</t>
    </r>
  </si>
  <si>
    <r>
      <rPr>
        <sz val="10"/>
        <color theme="1"/>
        <rFont val="Calibri"/>
        <family val="2"/>
        <scheme val="minor"/>
      </rPr>
      <t>Mittel</t>
    </r>
  </si>
  <si>
    <r>
      <rPr>
        <sz val="10"/>
        <color theme="1"/>
        <rFont val="Calibri"/>
        <family val="2"/>
        <scheme val="minor"/>
      </rPr>
      <t>1.2</t>
    </r>
  </si>
  <si>
    <r>
      <rPr>
        <sz val="10"/>
        <color theme="1"/>
        <rFont val="Calibri"/>
        <family val="2"/>
        <scheme val="minor"/>
      </rPr>
      <t>Mittel</t>
    </r>
  </si>
  <si>
    <r>
      <rPr>
        <sz val="11"/>
        <color theme="1"/>
        <rFont val="Calibri"/>
        <family val="2"/>
        <scheme val="minor"/>
      </rPr>
      <t>Überarbeitet</t>
    </r>
  </si>
  <si>
    <r>
      <rPr>
        <sz val="10"/>
        <color theme="1"/>
        <rFont val="Calibri"/>
        <family val="2"/>
        <scheme val="minor"/>
      </rPr>
      <t>1.3</t>
    </r>
  </si>
  <si>
    <r>
      <rPr>
        <sz val="10"/>
        <color theme="1"/>
        <rFont val="Calibri"/>
        <family val="2"/>
        <scheme val="minor"/>
      </rPr>
      <t>Mittel</t>
    </r>
  </si>
  <si>
    <r>
      <rPr>
        <sz val="10"/>
        <color theme="1"/>
        <rFont val="Calibri"/>
        <family val="2"/>
        <scheme val="minor"/>
      </rPr>
      <t>2.2</t>
    </r>
  </si>
  <si>
    <r>
      <rPr>
        <sz val="10"/>
        <color theme="1"/>
        <rFont val="Calibri"/>
        <family val="2"/>
        <scheme val="minor"/>
      </rPr>
      <t>Schwer</t>
    </r>
  </si>
  <si>
    <r>
      <rPr>
        <sz val="10"/>
        <color theme="1"/>
        <rFont val="Calibri"/>
        <family val="2"/>
        <scheme val="minor"/>
      </rPr>
      <t>2.2</t>
    </r>
  </si>
  <si>
    <r>
      <rPr>
        <sz val="10"/>
        <color theme="1"/>
        <rFont val="Calibri"/>
        <family val="2"/>
        <scheme val="minor"/>
      </rPr>
      <t>Mittel</t>
    </r>
  </si>
  <si>
    <r>
      <rPr>
        <sz val="10"/>
        <color theme="1"/>
        <rFont val="Calibri"/>
        <family val="2"/>
        <scheme val="minor"/>
      </rPr>
      <t>2.2</t>
    </r>
  </si>
  <si>
    <r>
      <rPr>
        <sz val="10"/>
        <color theme="1"/>
        <rFont val="Calibri"/>
        <family val="2"/>
        <scheme val="minor"/>
      </rPr>
      <t>Mittel</t>
    </r>
  </si>
  <si>
    <r>
      <rPr>
        <sz val="10"/>
        <color theme="1"/>
        <rFont val="Calibri"/>
        <family val="2"/>
        <scheme val="minor"/>
      </rPr>
      <t>2.3</t>
    </r>
  </si>
  <si>
    <r>
      <rPr>
        <sz val="10"/>
        <color theme="1"/>
        <rFont val="Calibri"/>
        <family val="2"/>
        <scheme val="minor"/>
      </rPr>
      <t>Mittel</t>
    </r>
  </si>
  <si>
    <r>
      <rPr>
        <sz val="10"/>
        <color theme="1"/>
        <rFont val="Calibri"/>
        <family val="2"/>
        <scheme val="minor"/>
      </rPr>
      <t>2.3</t>
    </r>
  </si>
  <si>
    <r>
      <rPr>
        <sz val="10"/>
        <color theme="1"/>
        <rFont val="Calibri"/>
        <family val="2"/>
        <scheme val="minor"/>
      </rPr>
      <t>Mittel</t>
    </r>
  </si>
  <si>
    <r>
      <rPr>
        <sz val="10"/>
        <color theme="1"/>
        <rFont val="Calibri"/>
        <family val="2"/>
        <scheme val="minor"/>
      </rPr>
      <t>2.3</t>
    </r>
  </si>
  <si>
    <r>
      <rPr>
        <sz val="10"/>
        <color theme="1"/>
        <rFont val="Calibri"/>
        <family val="2"/>
        <scheme val="minor"/>
      </rPr>
      <t>schwer</t>
    </r>
  </si>
  <si>
    <r>
      <rPr>
        <sz val="10"/>
        <color theme="1"/>
        <rFont val="Calibri"/>
        <family val="2"/>
        <scheme val="minor"/>
      </rPr>
      <t>2.3</t>
    </r>
  </si>
  <si>
    <r>
      <rPr>
        <sz val="10"/>
        <color theme="1"/>
        <rFont val="Calibri"/>
        <family val="2"/>
        <scheme val="minor"/>
      </rPr>
      <t>Schwer</t>
    </r>
  </si>
  <si>
    <r>
      <rPr>
        <sz val="10"/>
        <color theme="1"/>
        <rFont val="Calibri"/>
        <family val="2"/>
        <scheme val="minor"/>
      </rPr>
      <t>3.3</t>
    </r>
  </si>
  <si>
    <r>
      <rPr>
        <sz val="10"/>
        <color theme="1"/>
        <rFont val="Calibri"/>
        <family val="2"/>
        <scheme val="minor"/>
      </rPr>
      <t>Mittel</t>
    </r>
  </si>
  <si>
    <r>
      <rPr>
        <sz val="10"/>
        <color theme="1"/>
        <rFont val="Calibri"/>
        <family val="2"/>
        <scheme val="minor"/>
      </rPr>
      <t>2.3</t>
    </r>
  </si>
  <si>
    <r>
      <rPr>
        <sz val="10"/>
        <color theme="1"/>
        <rFont val="Calibri"/>
        <family val="2"/>
        <scheme val="minor"/>
      </rPr>
      <t>Schwer</t>
    </r>
  </si>
  <si>
    <r>
      <rPr>
        <sz val="10"/>
        <color theme="1"/>
        <rFont val="Calibri"/>
        <family val="2"/>
        <scheme val="minor"/>
      </rPr>
      <t>3.1</t>
    </r>
  </si>
  <si>
    <r>
      <rPr>
        <sz val="10"/>
        <color theme="1"/>
        <rFont val="Calibri"/>
        <family val="2"/>
        <scheme val="minor"/>
      </rPr>
      <t>leicht</t>
    </r>
  </si>
  <si>
    <r>
      <rPr>
        <sz val="10"/>
        <color theme="1"/>
        <rFont val="Calibri"/>
        <family val="2"/>
        <scheme val="minor"/>
      </rPr>
      <t>4.1</t>
    </r>
  </si>
  <si>
    <r>
      <rPr>
        <sz val="10"/>
        <color theme="1"/>
        <rFont val="Calibri"/>
        <family val="2"/>
        <scheme val="minor"/>
      </rPr>
      <t>Mittel</t>
    </r>
  </si>
  <si>
    <r>
      <rPr>
        <sz val="10"/>
        <color theme="1"/>
        <rFont val="Calibri"/>
        <family val="2"/>
        <scheme val="minor"/>
      </rPr>
      <t>Überarbeitet</t>
    </r>
  </si>
  <si>
    <r>
      <rPr>
        <sz val="10"/>
        <color theme="1"/>
        <rFont val="Calibri"/>
        <family val="2"/>
        <scheme val="minor"/>
      </rPr>
      <t>3.1</t>
    </r>
  </si>
  <si>
    <r>
      <rPr>
        <sz val="10"/>
        <color theme="1"/>
        <rFont val="Calibri"/>
        <family val="2"/>
        <scheme val="minor"/>
      </rPr>
      <t>leicht</t>
    </r>
  </si>
  <si>
    <r>
      <rPr>
        <sz val="10"/>
        <color theme="1"/>
        <rFont val="Calibri"/>
        <family val="2"/>
        <scheme val="minor"/>
      </rPr>
      <t>3.1</t>
    </r>
  </si>
  <si>
    <r>
      <rPr>
        <sz val="10"/>
        <color theme="1"/>
        <rFont val="Calibri"/>
        <family val="2"/>
        <scheme val="minor"/>
      </rPr>
      <t>leicht</t>
    </r>
  </si>
  <si>
    <r>
      <rPr>
        <sz val="10"/>
        <color theme="1"/>
        <rFont val="Calibri"/>
        <family val="2"/>
        <scheme val="minor"/>
      </rPr>
      <t>3.1</t>
    </r>
  </si>
  <si>
    <r>
      <rPr>
        <sz val="10"/>
        <color theme="1"/>
        <rFont val="Calibri"/>
        <family val="2"/>
        <scheme val="minor"/>
      </rPr>
      <t>Mittel</t>
    </r>
  </si>
  <si>
    <r>
      <rPr>
        <sz val="10"/>
        <color theme="1"/>
        <rFont val="Calibri"/>
        <family val="2"/>
        <scheme val="minor"/>
      </rPr>
      <t>4.2</t>
    </r>
  </si>
  <si>
    <r>
      <rPr>
        <sz val="10"/>
        <color theme="1"/>
        <rFont val="Calibri"/>
        <family val="2"/>
        <scheme val="minor"/>
      </rPr>
      <t>Mittel</t>
    </r>
  </si>
  <si>
    <r>
      <rPr>
        <sz val="10"/>
        <color theme="1"/>
        <rFont val="Calibri"/>
        <family val="2"/>
        <scheme val="minor"/>
      </rPr>
      <t>3.1</t>
    </r>
  </si>
  <si>
    <r>
      <rPr>
        <sz val="10"/>
        <color theme="1"/>
        <rFont val="Calibri"/>
        <family val="2"/>
        <scheme val="minor"/>
      </rPr>
      <t>Mittel</t>
    </r>
  </si>
  <si>
    <r>
      <rPr>
        <sz val="10"/>
        <color theme="1"/>
        <rFont val="Calibri"/>
        <family val="2"/>
        <scheme val="minor"/>
      </rPr>
      <t>3.1</t>
    </r>
  </si>
  <si>
    <r>
      <rPr>
        <sz val="10"/>
        <color theme="1"/>
        <rFont val="Calibri"/>
        <family val="2"/>
        <scheme val="minor"/>
      </rPr>
      <t>Schwer</t>
    </r>
  </si>
  <si>
    <r>
      <rPr>
        <sz val="10"/>
        <color theme="1"/>
        <rFont val="Calibri"/>
        <family val="2"/>
        <scheme val="minor"/>
      </rPr>
      <t>3.2</t>
    </r>
  </si>
  <si>
    <r>
      <rPr>
        <sz val="10"/>
        <color theme="1"/>
        <rFont val="Calibri"/>
        <family val="2"/>
        <scheme val="minor"/>
      </rPr>
      <t>leicht</t>
    </r>
  </si>
  <si>
    <r>
      <rPr>
        <sz val="10"/>
        <color theme="1"/>
        <rFont val="Calibri"/>
        <family val="2"/>
        <scheme val="minor"/>
      </rPr>
      <t>3.2</t>
    </r>
  </si>
  <si>
    <r>
      <rPr>
        <sz val="10"/>
        <color theme="1"/>
        <rFont val="Calibri"/>
        <family val="2"/>
        <scheme val="minor"/>
      </rPr>
      <t>leicht</t>
    </r>
  </si>
  <si>
    <r>
      <rPr>
        <sz val="10"/>
        <color theme="1"/>
        <rFont val="Calibri"/>
        <family val="2"/>
        <scheme val="minor"/>
      </rPr>
      <t>3.2</t>
    </r>
  </si>
  <si>
    <r>
      <rPr>
        <sz val="10"/>
        <color theme="1"/>
        <rFont val="Calibri"/>
        <family val="2"/>
        <scheme val="minor"/>
      </rPr>
      <t>Schwer</t>
    </r>
  </si>
  <si>
    <r>
      <rPr>
        <sz val="10"/>
        <color theme="1"/>
        <rFont val="Calibri"/>
        <family val="2"/>
        <scheme val="minor"/>
      </rPr>
      <t>3.2</t>
    </r>
  </si>
  <si>
    <r>
      <rPr>
        <sz val="10"/>
        <color theme="1"/>
        <rFont val="Calibri"/>
        <family val="2"/>
        <scheme val="minor"/>
      </rPr>
      <t>Schwer</t>
    </r>
  </si>
  <si>
    <r>
      <rPr>
        <sz val="10"/>
        <color theme="1"/>
        <rFont val="Calibri"/>
        <family val="2"/>
        <scheme val="minor"/>
      </rPr>
      <t>3.2</t>
    </r>
  </si>
  <si>
    <r>
      <rPr>
        <sz val="10"/>
        <color theme="1"/>
        <rFont val="Calibri"/>
        <family val="2"/>
        <scheme val="minor"/>
      </rPr>
      <t>Schwer</t>
    </r>
  </si>
  <si>
    <r>
      <rPr>
        <sz val="10"/>
        <color theme="1"/>
        <rFont val="Calibri"/>
        <family val="2"/>
        <scheme val="minor"/>
      </rPr>
      <t>6.2</t>
    </r>
  </si>
  <si>
    <r>
      <rPr>
        <sz val="10"/>
        <color theme="1"/>
        <rFont val="Calibri"/>
        <family val="2"/>
        <scheme val="minor"/>
      </rPr>
      <t>Mittel</t>
    </r>
  </si>
  <si>
    <r>
      <rPr>
        <sz val="10"/>
        <color theme="1"/>
        <rFont val="Calibri"/>
        <family val="2"/>
        <scheme val="minor"/>
      </rPr>
      <t>3.2</t>
    </r>
  </si>
  <si>
    <r>
      <rPr>
        <sz val="10"/>
        <color theme="1"/>
        <rFont val="Calibri"/>
        <family val="2"/>
        <scheme val="minor"/>
      </rPr>
      <t>Schwer</t>
    </r>
  </si>
  <si>
    <r>
      <rPr>
        <sz val="10"/>
        <color theme="1"/>
        <rFont val="Calibri"/>
        <family val="2"/>
        <scheme val="minor"/>
      </rPr>
      <t>6.3</t>
    </r>
  </si>
  <si>
    <r>
      <rPr>
        <sz val="10"/>
        <color theme="1"/>
        <rFont val="Calibri"/>
        <family val="2"/>
        <scheme val="minor"/>
      </rPr>
      <t>Mittel</t>
    </r>
  </si>
  <si>
    <r>
      <rPr>
        <sz val="10"/>
        <color theme="1"/>
        <rFont val="Calibri"/>
        <family val="2"/>
        <scheme val="minor"/>
      </rPr>
      <t>3.3</t>
    </r>
  </si>
  <si>
    <r>
      <rPr>
        <sz val="10"/>
        <color theme="1"/>
        <rFont val="Calibri"/>
        <family val="2"/>
        <scheme val="minor"/>
      </rPr>
      <t>Mittel</t>
    </r>
  </si>
  <si>
    <r>
      <rPr>
        <sz val="10"/>
        <color theme="1"/>
        <rFont val="Calibri"/>
        <family val="2"/>
        <scheme val="minor"/>
      </rPr>
      <t>3.3</t>
    </r>
  </si>
  <si>
    <r>
      <rPr>
        <sz val="10"/>
        <color theme="1"/>
        <rFont val="Calibri"/>
        <family val="2"/>
        <scheme val="minor"/>
      </rPr>
      <t>Mittel</t>
    </r>
  </si>
  <si>
    <r>
      <rPr>
        <sz val="10"/>
        <color theme="1"/>
        <rFont val="Calibri"/>
        <family val="2"/>
        <scheme val="minor"/>
      </rPr>
      <t>3.3</t>
    </r>
  </si>
  <si>
    <r>
      <rPr>
        <sz val="10"/>
        <color theme="1"/>
        <rFont val="Calibri"/>
        <family val="2"/>
        <scheme val="minor"/>
      </rPr>
      <t>Schwer</t>
    </r>
  </si>
  <si>
    <r>
      <rPr>
        <sz val="10"/>
        <color theme="1"/>
        <rFont val="Calibri"/>
        <family val="2"/>
        <scheme val="minor"/>
      </rPr>
      <t>1.1</t>
    </r>
  </si>
  <si>
    <r>
      <rPr>
        <sz val="10"/>
        <color theme="1"/>
        <rFont val="Calibri"/>
        <family val="2"/>
        <scheme val="minor"/>
      </rPr>
      <t>Schwer</t>
    </r>
  </si>
  <si>
    <r>
      <rPr>
        <sz val="10"/>
        <color theme="1"/>
        <rFont val="Calibri"/>
        <family val="2"/>
        <scheme val="minor"/>
      </rPr>
      <t>1.2</t>
    </r>
  </si>
  <si>
    <r>
      <rPr>
        <sz val="10"/>
        <color theme="1"/>
        <rFont val="Calibri"/>
        <family val="2"/>
        <scheme val="minor"/>
      </rPr>
      <t>Schwer</t>
    </r>
  </si>
  <si>
    <r>
      <rPr>
        <sz val="10"/>
        <color theme="1"/>
        <rFont val="Calibri"/>
        <family val="2"/>
        <scheme val="minor"/>
      </rPr>
      <t>1.2</t>
    </r>
  </si>
  <si>
    <r>
      <rPr>
        <sz val="10"/>
        <color theme="1"/>
        <rFont val="Calibri"/>
        <family val="2"/>
        <scheme val="minor"/>
      </rPr>
      <t>schwer</t>
    </r>
  </si>
  <si>
    <r>
      <rPr>
        <sz val="10"/>
        <color theme="1"/>
        <rFont val="Calibri"/>
        <family val="2"/>
        <scheme val="minor"/>
      </rPr>
      <t>3.3</t>
    </r>
  </si>
  <si>
    <r>
      <rPr>
        <sz val="10"/>
        <color theme="1"/>
        <rFont val="Calibri"/>
        <family val="2"/>
        <scheme val="minor"/>
      </rPr>
      <t>Schwer</t>
    </r>
  </si>
  <si>
    <r>
      <rPr>
        <sz val="10"/>
        <color theme="1"/>
        <rFont val="Calibri"/>
        <family val="2"/>
        <scheme val="minor"/>
      </rPr>
      <t>1.3</t>
    </r>
  </si>
  <si>
    <r>
      <rPr>
        <sz val="10"/>
        <color theme="1"/>
        <rFont val="Calibri"/>
        <family val="2"/>
        <scheme val="minor"/>
      </rPr>
      <t>Schwer</t>
    </r>
  </si>
  <si>
    <r>
      <rPr>
        <sz val="10"/>
        <color theme="1"/>
        <rFont val="Calibri"/>
        <family val="2"/>
        <scheme val="minor"/>
      </rPr>
      <t>4.1</t>
    </r>
  </si>
  <si>
    <r>
      <rPr>
        <sz val="10"/>
        <color theme="1"/>
        <rFont val="Calibri"/>
        <family val="2"/>
        <scheme val="minor"/>
      </rPr>
      <t>schwer</t>
    </r>
  </si>
  <si>
    <r>
      <rPr>
        <sz val="10"/>
        <color theme="1"/>
        <rFont val="Calibri"/>
        <family val="2"/>
        <scheme val="minor"/>
      </rPr>
      <t>4.1</t>
    </r>
  </si>
  <si>
    <r>
      <rPr>
        <sz val="10"/>
        <color theme="1"/>
        <rFont val="Calibri"/>
        <family val="2"/>
        <scheme val="minor"/>
      </rPr>
      <t>Mittel</t>
    </r>
  </si>
  <si>
    <r>
      <rPr>
        <sz val="10"/>
        <color theme="1"/>
        <rFont val="Calibri"/>
        <family val="2"/>
        <scheme val="minor"/>
      </rPr>
      <t>4.1</t>
    </r>
  </si>
  <si>
    <r>
      <rPr>
        <sz val="10"/>
        <color theme="1"/>
        <rFont val="Calibri"/>
        <family val="2"/>
        <scheme val="minor"/>
      </rPr>
      <t>schwer</t>
    </r>
  </si>
  <si>
    <t>Gelöscht: wiederholte Frage</t>
  </si>
  <si>
    <r>
      <rPr>
        <sz val="10"/>
        <color theme="1"/>
        <rFont val="Calibri"/>
        <family val="2"/>
        <scheme val="minor"/>
      </rPr>
      <t>2.2</t>
    </r>
  </si>
  <si>
    <r>
      <rPr>
        <sz val="10"/>
        <color theme="1"/>
        <rFont val="Calibri"/>
        <family val="2"/>
        <scheme val="minor"/>
      </rPr>
      <t>Schwer</t>
    </r>
  </si>
  <si>
    <r>
      <rPr>
        <sz val="10"/>
        <color theme="1"/>
        <rFont val="Calibri"/>
        <family val="2"/>
        <scheme val="minor"/>
      </rPr>
      <t>4.1</t>
    </r>
  </si>
  <si>
    <r>
      <rPr>
        <sz val="10"/>
        <color theme="1"/>
        <rFont val="Calibri"/>
        <family val="2"/>
        <scheme val="minor"/>
      </rPr>
      <t>leicht</t>
    </r>
  </si>
  <si>
    <r>
      <rPr>
        <sz val="10"/>
        <color theme="1"/>
        <rFont val="Calibri"/>
        <family val="2"/>
        <scheme val="minor"/>
      </rPr>
      <t>2.3</t>
    </r>
  </si>
  <si>
    <r>
      <rPr>
        <sz val="10"/>
        <color theme="1"/>
        <rFont val="Calibri"/>
        <family val="2"/>
        <scheme val="minor"/>
      </rPr>
      <t>Schwer</t>
    </r>
  </si>
  <si>
    <r>
      <rPr>
        <sz val="10"/>
        <color theme="1"/>
        <rFont val="Calibri"/>
        <family val="2"/>
        <scheme val="minor"/>
      </rPr>
      <t>4.1</t>
    </r>
  </si>
  <si>
    <r>
      <rPr>
        <sz val="10"/>
        <color theme="1"/>
        <rFont val="Calibri"/>
        <family val="2"/>
        <scheme val="minor"/>
      </rPr>
      <t>Mittel</t>
    </r>
  </si>
  <si>
    <r>
      <rPr>
        <sz val="10"/>
        <color theme="1"/>
        <rFont val="Calibri"/>
        <family val="2"/>
        <scheme val="minor"/>
      </rPr>
      <t>4.2</t>
    </r>
  </si>
  <si>
    <r>
      <rPr>
        <sz val="10"/>
        <color theme="1"/>
        <rFont val="Calibri"/>
        <family val="2"/>
        <scheme val="minor"/>
      </rPr>
      <t>leicht</t>
    </r>
  </si>
  <si>
    <r>
      <rPr>
        <sz val="10"/>
        <color theme="1"/>
        <rFont val="Calibri"/>
        <family val="2"/>
        <scheme val="minor"/>
      </rPr>
      <t>3.1</t>
    </r>
  </si>
  <si>
    <r>
      <rPr>
        <sz val="10"/>
        <color theme="1"/>
        <rFont val="Calibri"/>
        <family val="2"/>
        <scheme val="minor"/>
      </rPr>
      <t>Schwer</t>
    </r>
  </si>
  <si>
    <r>
      <rPr>
        <sz val="11"/>
        <color theme="1"/>
        <rFont val="Calibri"/>
        <family val="2"/>
        <scheme val="minor"/>
      </rPr>
      <t>Überarbeitet</t>
    </r>
  </si>
  <si>
    <r>
      <rPr>
        <sz val="10"/>
        <color theme="1"/>
        <rFont val="Calibri"/>
        <family val="2"/>
        <scheme val="minor"/>
      </rPr>
      <t>3.2</t>
    </r>
  </si>
  <si>
    <r>
      <rPr>
        <sz val="10"/>
        <color theme="1"/>
        <rFont val="Calibri"/>
        <family val="2"/>
        <scheme val="minor"/>
      </rPr>
      <t>Schwer</t>
    </r>
  </si>
  <si>
    <r>
      <rPr>
        <sz val="10"/>
        <color theme="1"/>
        <rFont val="Calibri"/>
        <family val="2"/>
        <scheme val="minor"/>
      </rPr>
      <t>4.2</t>
    </r>
  </si>
  <si>
    <r>
      <rPr>
        <sz val="10"/>
        <color theme="1"/>
        <rFont val="Calibri"/>
        <family val="2"/>
        <scheme val="minor"/>
      </rPr>
      <t>leicht</t>
    </r>
  </si>
  <si>
    <r>
      <rPr>
        <sz val="10"/>
        <color theme="1"/>
        <rFont val="Calibri"/>
        <family val="2"/>
        <scheme val="minor"/>
      </rPr>
      <t>4.2</t>
    </r>
  </si>
  <si>
    <r>
      <rPr>
        <sz val="10"/>
        <color theme="1"/>
        <rFont val="Calibri"/>
        <family val="2"/>
        <scheme val="minor"/>
      </rPr>
      <t>Mittel</t>
    </r>
  </si>
  <si>
    <r>
      <rPr>
        <sz val="10"/>
        <color theme="1"/>
        <rFont val="Calibri"/>
        <family val="2"/>
        <scheme val="minor"/>
      </rPr>
      <t>4.2</t>
    </r>
  </si>
  <si>
    <r>
      <rPr>
        <sz val="10"/>
        <color theme="1"/>
        <rFont val="Calibri"/>
        <family val="2"/>
        <scheme val="minor"/>
      </rPr>
      <t>leicht</t>
    </r>
  </si>
  <si>
    <r>
      <rPr>
        <sz val="10"/>
        <color theme="1"/>
        <rFont val="Calibri"/>
        <family val="2"/>
        <scheme val="minor"/>
      </rPr>
      <t>4.2</t>
    </r>
  </si>
  <si>
    <r>
      <rPr>
        <sz val="10"/>
        <color theme="1"/>
        <rFont val="Calibri"/>
        <family val="2"/>
        <scheme val="minor"/>
      </rPr>
      <t>Schwer</t>
    </r>
  </si>
  <si>
    <r>
      <rPr>
        <sz val="10"/>
        <color theme="1"/>
        <rFont val="Calibri"/>
        <family val="2"/>
        <scheme val="minor"/>
      </rPr>
      <t>4.2</t>
    </r>
  </si>
  <si>
    <r>
      <rPr>
        <sz val="10"/>
        <color theme="1"/>
        <rFont val="Calibri"/>
        <family val="2"/>
        <scheme val="minor"/>
      </rPr>
      <t>Schwer</t>
    </r>
  </si>
  <si>
    <r>
      <rPr>
        <sz val="10"/>
        <color theme="1"/>
        <rFont val="Calibri"/>
        <family val="2"/>
        <scheme val="minor"/>
      </rPr>
      <t>4.2</t>
    </r>
  </si>
  <si>
    <r>
      <rPr>
        <sz val="10"/>
        <color theme="1"/>
        <rFont val="Calibri"/>
        <family val="2"/>
        <scheme val="minor"/>
      </rPr>
      <t>schwer</t>
    </r>
  </si>
  <si>
    <r>
      <rPr>
        <sz val="10"/>
        <color theme="1"/>
        <rFont val="Calibri"/>
        <family val="2"/>
        <scheme val="minor"/>
      </rPr>
      <t>4.3</t>
    </r>
  </si>
  <si>
    <r>
      <rPr>
        <sz val="10"/>
        <color theme="1"/>
        <rFont val="Calibri"/>
        <family val="2"/>
        <scheme val="minor"/>
      </rPr>
      <t>Schwer</t>
    </r>
  </si>
  <si>
    <r>
      <rPr>
        <sz val="11"/>
        <color theme="1"/>
        <rFont val="Calibri"/>
        <family val="2"/>
        <scheme val="minor"/>
      </rPr>
      <t>Überarbeitet</t>
    </r>
  </si>
  <si>
    <r>
      <rPr>
        <sz val="10"/>
        <color theme="1"/>
        <rFont val="Calibri"/>
        <family val="2"/>
        <scheme val="minor"/>
      </rPr>
      <t>4.2</t>
    </r>
  </si>
  <si>
    <r>
      <rPr>
        <sz val="10"/>
        <color theme="1"/>
        <rFont val="Calibri"/>
        <family val="2"/>
        <scheme val="minor"/>
      </rPr>
      <t>Mittel</t>
    </r>
  </si>
  <si>
    <r>
      <rPr>
        <sz val="10"/>
        <color theme="1"/>
        <rFont val="Calibri"/>
        <family val="2"/>
        <scheme val="minor"/>
      </rPr>
      <t>5.1</t>
    </r>
  </si>
  <si>
    <r>
      <rPr>
        <sz val="10"/>
        <color theme="1"/>
        <rFont val="Calibri"/>
        <family val="2"/>
        <scheme val="minor"/>
      </rPr>
      <t>Schwer</t>
    </r>
  </si>
  <si>
    <r>
      <rPr>
        <sz val="10"/>
        <color theme="1"/>
        <rFont val="Calibri"/>
        <family val="2"/>
        <scheme val="minor"/>
      </rPr>
      <t>5.1</t>
    </r>
  </si>
  <si>
    <r>
      <rPr>
        <sz val="10"/>
        <color theme="1"/>
        <rFont val="Calibri"/>
        <family val="2"/>
        <scheme val="minor"/>
      </rPr>
      <t>Schwer</t>
    </r>
  </si>
  <si>
    <r>
      <rPr>
        <sz val="10"/>
        <color theme="1"/>
        <rFont val="Calibri"/>
        <family val="2"/>
        <scheme val="minor"/>
      </rPr>
      <t>5.2</t>
    </r>
  </si>
  <si>
    <r>
      <rPr>
        <sz val="10"/>
        <color theme="1"/>
        <rFont val="Calibri"/>
        <family val="2"/>
        <scheme val="minor"/>
      </rPr>
      <t>Schwer</t>
    </r>
  </si>
  <si>
    <r>
      <rPr>
        <sz val="10"/>
        <color theme="1"/>
        <rFont val="Calibri"/>
        <family val="2"/>
        <scheme val="minor"/>
      </rPr>
      <t>4.2</t>
    </r>
  </si>
  <si>
    <r>
      <rPr>
        <sz val="10"/>
        <color theme="1"/>
        <rFont val="Calibri"/>
        <family val="2"/>
        <scheme val="minor"/>
      </rPr>
      <t>schwer</t>
    </r>
  </si>
  <si>
    <r>
      <rPr>
        <sz val="10"/>
        <color theme="1"/>
        <rFont val="Calibri"/>
        <family val="2"/>
        <scheme val="minor"/>
      </rPr>
      <t>6.1</t>
    </r>
  </si>
  <si>
    <r>
      <rPr>
        <sz val="10"/>
        <color theme="1"/>
        <rFont val="Calibri"/>
        <family val="2"/>
        <scheme val="minor"/>
      </rPr>
      <t>Schwer</t>
    </r>
  </si>
  <si>
    <r>
      <rPr>
        <sz val="10"/>
        <color theme="1"/>
        <rFont val="Calibri"/>
        <family val="2"/>
        <scheme val="minor"/>
      </rPr>
      <t>4.2</t>
    </r>
  </si>
  <si>
    <r>
      <rPr>
        <sz val="10"/>
        <color theme="1"/>
        <rFont val="Calibri"/>
        <family val="2"/>
        <scheme val="minor"/>
      </rPr>
      <t>mittel</t>
    </r>
  </si>
  <si>
    <r>
      <rPr>
        <sz val="10"/>
        <color theme="1"/>
        <rFont val="Calibri"/>
        <family val="2"/>
        <scheme val="minor"/>
      </rPr>
      <t>5.1</t>
    </r>
  </si>
  <si>
    <r>
      <rPr>
        <sz val="10"/>
        <color theme="1"/>
        <rFont val="Calibri"/>
        <family val="2"/>
        <scheme val="minor"/>
      </rPr>
      <t>Mittel</t>
    </r>
  </si>
  <si>
    <r>
      <rPr>
        <sz val="10"/>
        <color theme="1"/>
        <rFont val="Calibri"/>
        <family val="2"/>
        <scheme val="minor"/>
      </rPr>
      <t>5.1</t>
    </r>
  </si>
  <si>
    <r>
      <rPr>
        <sz val="10"/>
        <color theme="1"/>
        <rFont val="Calibri"/>
        <family val="2"/>
        <scheme val="minor"/>
      </rPr>
      <t>Mittel</t>
    </r>
  </si>
  <si>
    <t>Gelöscht: wiederholte Frage</t>
  </si>
  <si>
    <r>
      <rPr>
        <sz val="10"/>
        <color theme="1"/>
        <rFont val="Calibri"/>
        <family val="2"/>
        <scheme val="minor"/>
      </rPr>
      <t>5.1</t>
    </r>
  </si>
  <si>
    <r>
      <rPr>
        <sz val="10"/>
        <color theme="1"/>
        <rFont val="Calibri"/>
        <family val="2"/>
        <scheme val="minor"/>
      </rPr>
      <t>Schwer</t>
    </r>
  </si>
  <si>
    <r>
      <rPr>
        <sz val="10"/>
        <color theme="1"/>
        <rFont val="Calibri"/>
        <family val="2"/>
        <scheme val="minor"/>
      </rPr>
      <t>5.2</t>
    </r>
  </si>
  <si>
    <r>
      <rPr>
        <sz val="10"/>
        <color theme="1"/>
        <rFont val="Calibri"/>
        <family val="2"/>
        <scheme val="minor"/>
      </rPr>
      <t>Mittel</t>
    </r>
  </si>
  <si>
    <r>
      <rPr>
        <sz val="10"/>
        <color theme="1"/>
        <rFont val="Calibri"/>
        <family val="2"/>
        <scheme val="minor"/>
      </rPr>
      <t>6.2</t>
    </r>
  </si>
  <si>
    <r>
      <rPr>
        <sz val="10"/>
        <color theme="1"/>
        <rFont val="Calibri"/>
        <family val="2"/>
        <scheme val="minor"/>
      </rPr>
      <t>Schwer</t>
    </r>
  </si>
  <si>
    <r>
      <rPr>
        <sz val="10"/>
        <color theme="1"/>
        <rFont val="Calibri"/>
        <family val="2"/>
        <scheme val="minor"/>
      </rPr>
      <t>5.2</t>
    </r>
  </si>
  <si>
    <r>
      <rPr>
        <sz val="10"/>
        <color theme="1"/>
        <rFont val="Calibri"/>
        <family val="2"/>
        <scheme val="minor"/>
      </rPr>
      <t>Mittel</t>
    </r>
  </si>
  <si>
    <r>
      <rPr>
        <sz val="10"/>
        <color theme="1"/>
        <rFont val="Calibri"/>
        <family val="2"/>
        <scheme val="minor"/>
      </rPr>
      <t>5.2</t>
    </r>
  </si>
  <si>
    <r>
      <rPr>
        <sz val="10"/>
        <color theme="1"/>
        <rFont val="Calibri"/>
        <family val="2"/>
        <scheme val="minor"/>
      </rPr>
      <t>Schwer</t>
    </r>
  </si>
  <si>
    <r>
      <rPr>
        <sz val="10"/>
        <color theme="1"/>
        <rFont val="Calibri"/>
        <family val="2"/>
        <scheme val="minor"/>
      </rPr>
      <t>5.2</t>
    </r>
  </si>
  <si>
    <r>
      <rPr>
        <sz val="10"/>
        <color theme="1"/>
        <rFont val="Calibri"/>
        <family val="2"/>
        <scheme val="minor"/>
      </rPr>
      <t>Schwer</t>
    </r>
  </si>
  <si>
    <r>
      <rPr>
        <sz val="10"/>
        <color theme="1"/>
        <rFont val="Calibri"/>
        <family val="2"/>
        <scheme val="minor"/>
      </rPr>
      <t>5.3</t>
    </r>
  </si>
  <si>
    <r>
      <rPr>
        <sz val="10"/>
        <color theme="1"/>
        <rFont val="Calibri"/>
        <family val="2"/>
        <scheme val="minor"/>
      </rPr>
      <t>leicht</t>
    </r>
  </si>
  <si>
    <r>
      <rPr>
        <sz val="10"/>
        <color theme="1"/>
        <rFont val="Calibri"/>
        <family val="2"/>
        <scheme val="minor"/>
      </rPr>
      <t>5.3</t>
    </r>
  </si>
  <si>
    <r>
      <rPr>
        <sz val="10"/>
        <color theme="1"/>
        <rFont val="Calibri"/>
        <family val="2"/>
        <scheme val="minor"/>
      </rPr>
      <t>Mittel</t>
    </r>
  </si>
  <si>
    <r>
      <rPr>
        <sz val="10"/>
        <color theme="1"/>
        <rFont val="Calibri"/>
        <family val="2"/>
        <scheme val="minor"/>
      </rPr>
      <t>5.3</t>
    </r>
  </si>
  <si>
    <r>
      <rPr>
        <sz val="10"/>
        <color theme="1"/>
        <rFont val="Calibri"/>
        <family val="2"/>
        <scheme val="minor"/>
      </rPr>
      <t>Schwer</t>
    </r>
  </si>
  <si>
    <r>
      <rPr>
        <sz val="10"/>
        <color theme="1"/>
        <rFont val="Calibri"/>
        <family val="2"/>
        <scheme val="minor"/>
      </rPr>
      <t>5.3</t>
    </r>
  </si>
  <si>
    <r>
      <rPr>
        <sz val="10"/>
        <color theme="1"/>
        <rFont val="Calibri"/>
        <family val="2"/>
        <scheme val="minor"/>
      </rPr>
      <t>Schwer</t>
    </r>
  </si>
  <si>
    <r>
      <rPr>
        <sz val="10"/>
        <color theme="1"/>
        <rFont val="Calibri"/>
        <family val="2"/>
        <scheme val="minor"/>
      </rPr>
      <t>5.3</t>
    </r>
  </si>
  <si>
    <r>
      <rPr>
        <sz val="10"/>
        <color theme="1"/>
        <rFont val="Calibri"/>
        <family val="2"/>
        <scheme val="minor"/>
      </rPr>
      <t>Schwer</t>
    </r>
  </si>
  <si>
    <r>
      <rPr>
        <sz val="10"/>
        <color theme="1"/>
        <rFont val="Calibri"/>
        <family val="2"/>
        <scheme val="minor"/>
      </rPr>
      <t>5.3</t>
    </r>
  </si>
  <si>
    <r>
      <rPr>
        <sz val="10"/>
        <color theme="1"/>
        <rFont val="Calibri"/>
        <family val="2"/>
        <scheme val="minor"/>
      </rPr>
      <t>Schwer</t>
    </r>
  </si>
  <si>
    <r>
      <rPr>
        <sz val="10"/>
        <color theme="1"/>
        <rFont val="Calibri"/>
        <family val="2"/>
        <scheme val="minor"/>
      </rPr>
      <t>6.1</t>
    </r>
  </si>
  <si>
    <r>
      <rPr>
        <sz val="10"/>
        <color theme="1"/>
        <rFont val="Calibri"/>
        <family val="2"/>
        <scheme val="minor"/>
      </rPr>
      <t>leicht</t>
    </r>
  </si>
  <si>
    <r>
      <rPr>
        <sz val="10"/>
        <color theme="1"/>
        <rFont val="Calibri"/>
        <family val="2"/>
        <scheme val="minor"/>
      </rPr>
      <t>6.1</t>
    </r>
  </si>
  <si>
    <r>
      <rPr>
        <sz val="10"/>
        <color theme="1"/>
        <rFont val="Calibri"/>
        <family val="2"/>
        <scheme val="minor"/>
      </rPr>
      <t>leicht</t>
    </r>
  </si>
  <si>
    <r>
      <rPr>
        <sz val="10"/>
        <color theme="1"/>
        <rFont val="Calibri"/>
        <family val="2"/>
        <scheme val="minor"/>
      </rPr>
      <t>6.1</t>
    </r>
  </si>
  <si>
    <r>
      <rPr>
        <sz val="10"/>
        <color theme="1"/>
        <rFont val="Calibri"/>
        <family val="2"/>
        <scheme val="minor"/>
      </rPr>
      <t>leicht</t>
    </r>
  </si>
  <si>
    <r>
      <rPr>
        <sz val="10"/>
        <color theme="1"/>
        <rFont val="Calibri"/>
        <family val="2"/>
        <scheme val="minor"/>
      </rPr>
      <t>6.1</t>
    </r>
  </si>
  <si>
    <r>
      <rPr>
        <sz val="10"/>
        <color theme="1"/>
        <rFont val="Calibri"/>
        <family val="2"/>
        <scheme val="minor"/>
      </rPr>
      <t>Mittel</t>
    </r>
  </si>
  <si>
    <r>
      <rPr>
        <sz val="10"/>
        <color theme="1"/>
        <rFont val="Calibri"/>
        <family val="2"/>
        <scheme val="minor"/>
      </rPr>
      <t>6.1</t>
    </r>
  </si>
  <si>
    <r>
      <rPr>
        <sz val="10"/>
        <color theme="1"/>
        <rFont val="Calibri"/>
        <family val="2"/>
        <scheme val="minor"/>
      </rPr>
      <t>Schwer</t>
    </r>
  </si>
  <si>
    <r>
      <rPr>
        <sz val="10"/>
        <color theme="1"/>
        <rFont val="Calibri"/>
        <family val="2"/>
        <scheme val="minor"/>
      </rPr>
      <t>6.1</t>
    </r>
  </si>
  <si>
    <r>
      <rPr>
        <sz val="10"/>
        <color theme="1"/>
        <rFont val="Calibri"/>
        <family val="2"/>
        <scheme val="minor"/>
      </rPr>
      <t>Schwer</t>
    </r>
  </si>
  <si>
    <t>Gelöscht, da es nicht auf dem Skript basiert</t>
  </si>
  <si>
    <r>
      <rPr>
        <sz val="10"/>
        <color theme="1"/>
        <rFont val="Calibri"/>
        <family val="2"/>
        <scheme val="minor"/>
      </rPr>
      <t>6.1</t>
    </r>
  </si>
  <si>
    <r>
      <rPr>
        <sz val="10"/>
        <color theme="1"/>
        <rFont val="Calibri"/>
        <family val="2"/>
        <scheme val="minor"/>
      </rPr>
      <t>Schwer</t>
    </r>
  </si>
  <si>
    <r>
      <rPr>
        <sz val="10"/>
        <color theme="1"/>
        <rFont val="Calibri"/>
        <family val="2"/>
        <scheme val="minor"/>
      </rPr>
      <t>6.2</t>
    </r>
  </si>
  <si>
    <r>
      <rPr>
        <sz val="10"/>
        <color theme="1"/>
        <rFont val="Calibri"/>
        <family val="2"/>
        <scheme val="minor"/>
      </rPr>
      <t>Schwer</t>
    </r>
  </si>
  <si>
    <r>
      <rPr>
        <sz val="10"/>
        <color theme="1"/>
        <rFont val="Calibri"/>
        <family val="2"/>
        <scheme val="minor"/>
      </rPr>
      <t>6.2</t>
    </r>
  </si>
  <si>
    <r>
      <rPr>
        <sz val="10"/>
        <color theme="1"/>
        <rFont val="Calibri"/>
        <family val="2"/>
        <scheme val="minor"/>
      </rPr>
      <t>Mittel</t>
    </r>
  </si>
  <si>
    <r>
      <rPr>
        <sz val="10"/>
        <color theme="1"/>
        <rFont val="Calibri"/>
        <family val="2"/>
        <scheme val="minor"/>
      </rPr>
      <t>6.2</t>
    </r>
  </si>
  <si>
    <r>
      <rPr>
        <sz val="10"/>
        <color theme="1"/>
        <rFont val="Calibri"/>
        <family val="2"/>
        <scheme val="minor"/>
      </rPr>
      <t>Schwer</t>
    </r>
  </si>
  <si>
    <r>
      <rPr>
        <sz val="10"/>
        <color theme="1"/>
        <rFont val="Calibri"/>
        <family val="2"/>
        <scheme val="minor"/>
      </rPr>
      <t>6.2</t>
    </r>
  </si>
  <si>
    <r>
      <rPr>
        <sz val="10"/>
        <color theme="1"/>
        <rFont val="Calibri"/>
        <family val="2"/>
        <scheme val="minor"/>
      </rPr>
      <t>Schwer</t>
    </r>
  </si>
  <si>
    <r>
      <rPr>
        <sz val="10"/>
        <color theme="1"/>
        <rFont val="Calibri"/>
        <family val="2"/>
        <scheme val="minor"/>
      </rPr>
      <t>6.2</t>
    </r>
  </si>
  <si>
    <r>
      <rPr>
        <sz val="10"/>
        <color theme="1"/>
        <rFont val="Calibri"/>
        <family val="2"/>
        <scheme val="minor"/>
      </rPr>
      <t>Schwer</t>
    </r>
  </si>
  <si>
    <r>
      <rPr>
        <sz val="10"/>
        <color theme="1"/>
        <rFont val="Calibri"/>
        <family val="2"/>
        <scheme val="minor"/>
      </rPr>
      <t>6.3</t>
    </r>
  </si>
  <si>
    <r>
      <rPr>
        <sz val="10"/>
        <color theme="1"/>
        <rFont val="Calibri"/>
        <family val="2"/>
        <scheme val="minor"/>
      </rPr>
      <t>Mittel</t>
    </r>
  </si>
  <si>
    <r>
      <rPr>
        <sz val="10"/>
        <color theme="1"/>
        <rFont val="Calibri"/>
        <family val="2"/>
        <scheme val="minor"/>
      </rPr>
      <t>6.3</t>
    </r>
  </si>
  <si>
    <r>
      <rPr>
        <sz val="10"/>
        <color theme="1"/>
        <rFont val="Calibri"/>
        <family val="2"/>
        <scheme val="minor"/>
      </rPr>
      <t>Schwer</t>
    </r>
  </si>
  <si>
    <r>
      <rPr>
        <sz val="10"/>
        <color theme="1"/>
        <rFont val="Calibri"/>
        <family val="2"/>
        <scheme val="minor"/>
      </rPr>
      <t>offen_116</t>
    </r>
  </si>
  <si>
    <r>
      <rPr>
        <sz val="10"/>
        <color theme="1"/>
        <rFont val="Calibri"/>
        <family val="2"/>
        <scheme val="minor"/>
      </rPr>
      <t>offen_117</t>
    </r>
  </si>
  <si>
    <r>
      <rPr>
        <sz val="10"/>
        <color theme="1"/>
        <rFont val="Calibri"/>
        <family val="2"/>
        <scheme val="minor"/>
      </rPr>
      <t>offen_118</t>
    </r>
  </si>
  <si>
    <r>
      <rPr>
        <sz val="10"/>
        <color theme="1"/>
        <rFont val="Calibri"/>
        <family val="2"/>
        <scheme val="minor"/>
      </rPr>
      <t>offen_119</t>
    </r>
  </si>
  <si>
    <r>
      <rPr>
        <sz val="10"/>
        <color theme="1"/>
        <rFont val="Calibri"/>
        <family val="2"/>
        <scheme val="minor"/>
      </rPr>
      <t>offen_120</t>
    </r>
  </si>
  <si>
    <r>
      <rPr>
        <sz val="11"/>
        <color theme="1"/>
        <rFont val="Calibri"/>
        <family val="2"/>
        <scheme val="minor"/>
      </rPr>
      <t>leicht</t>
    </r>
  </si>
  <si>
    <r>
      <rPr>
        <sz val="11"/>
        <color theme="1"/>
        <rFont val="Calibri"/>
        <family val="2"/>
        <scheme val="minor"/>
      </rPr>
      <t>mittel</t>
    </r>
  </si>
  <si>
    <r>
      <rPr>
        <sz val="11"/>
        <color theme="1"/>
        <rFont val="Calibri"/>
        <family val="2"/>
        <scheme val="minor"/>
      </rPr>
      <t>schwer</t>
    </r>
  </si>
  <si>
    <t>die Maximierung des Nettogewinns.</t>
  </si>
  <si>
    <t>Kund:innen sind alle Personen, die ein Interesse am Unternehmensgeschehen haben.</t>
  </si>
  <si>
    <t>Zuschuss</t>
  </si>
  <si>
    <t>Steuer</t>
  </si>
  <si>
    <t>Einschränkung</t>
  </si>
  <si>
    <t>Investition</t>
  </si>
  <si>
    <t>der Kapitalbedarfsrechnung.</t>
  </si>
  <si>
    <r>
      <t>Nehmen wir an, dass Venezuela im Jahr 2018 Waren im Wert von 100 Millionen $ und Dienstleistungen im Wert von 50 Millionen $ importiert hat. Im Jahr 2018 exportierte Venezuela insgesamt Waren und Dienstleistungen im Wert von 300 Millionen $ bzw. 80 Millionen $. Wie hoch ist der Leistungsbilanzsaldo für Venezuela im Jahr 2018</t>
    </r>
    <r>
      <rPr>
        <sz val="10"/>
        <rFont val="Calibri"/>
        <family val="2"/>
        <scheme val="minor"/>
      </rPr>
      <t xml:space="preserve"> in Millionen $</t>
    </r>
    <r>
      <rPr>
        <sz val="10"/>
        <color theme="1"/>
        <rFont val="Calibri"/>
        <family val="2"/>
        <scheme val="minor"/>
      </rPr>
      <t>?</t>
    </r>
  </si>
  <si>
    <t>Nehmen wir an, dass im Jahr 2019 die Veräußerung von Eigentum an Vermögenswerten, der Erwerb von Vermögenswerten und die Übertragung von Finanzvermögen durch Migranten in Frankreich jeweils 500 Millionen €, 600 Millionen € und 50 Millionen € betrugen. Wie hoch ist der Nettokapitalbilanzsaldo für Frankreich im Jahr 2019 in Millionen €?</t>
  </si>
  <si>
    <t>Tiffany plant eine Geschäftsreise von Großbritannien nach Indien. Ihr Budget für diese Reise beträgt 500 £, wofür ihr das Reisebüro 50.000 ₹ angeboten hat. Wie hoch ist der Wechselkurs zwischen Rupien und Pfund?</t>
  </si>
  <si>
    <t>Hier haben wir im zweiten Teil der Frage die Währungen zur Verdeutlichung ausgeschrieben.</t>
  </si>
  <si>
    <t>Bei dieser Frage macht es auch Sinn, die Währungen jeweils auszuschreiben.</t>
  </si>
  <si>
    <t>Das operative Risiko ist schwer vorherzusagen, da die Cashflows von den Inputkosten und den Produktionspreisen abhängen.</t>
  </si>
  <si>
    <t>Das operative Risiko lässt sich leicht vorhersagen, da die Cashflows von den Inputkosten und den Produktionspreisen abhängen.</t>
  </si>
  <si>
    <t>Das operative Risiko ist schwer vorherzusagen, da die Cashflows nur von den Rohstoffkosten abhängen.</t>
  </si>
  <si>
    <t>Kurzfristig/Langfristig-Verfahren</t>
  </si>
  <si>
    <t>Monetär/Nichtmonetär-Verfahren</t>
  </si>
  <si>
    <t>Aktuell/Historisch-Verfahren</t>
  </si>
  <si>
    <t>Der Wechselkurs für das Pfund Sterling hat sich von 1 £ zu 1,15 $ auf 1 £ zu 1,05 $ geändert. Welche der folgenden Aussagen ist richtig?</t>
  </si>
  <si>
    <t>Bei Frage 73 und 74 konnten die Antwortoptionen nicht geändert und das Währungszeichen somit nicht hinter die Zahl verschoben werden.</t>
  </si>
  <si>
    <t>Siehe Frage 73.</t>
  </si>
  <si>
    <r>
      <t xml:space="preserve">Das unsystematische Risiko wird in der Regel </t>
    </r>
    <r>
      <rPr>
        <b/>
        <sz val="10"/>
        <color theme="1"/>
        <rFont val="Calibri"/>
        <family val="2"/>
        <scheme val="minor"/>
      </rPr>
      <t>nicht</t>
    </r>
    <r>
      <rPr>
        <sz val="10"/>
        <color theme="1"/>
        <rFont val="Calibri"/>
        <family val="2"/>
        <scheme val="minor"/>
      </rPr>
      <t xml:space="preserve"> auf welche der folgenden Ursachen zurückgeführt?</t>
    </r>
  </si>
  <si>
    <t>Die Eigenkapitalkosten sind mit den Opportunitätskosten verbunden, durch die ein:e Anleger:in die Möglichkeit hat, mehr an der Investition zu verdienen.</t>
  </si>
  <si>
    <t>Die erwartete Rendite von Aktie A beträgt 30 %.</t>
  </si>
  <si>
    <t>Die erwartete Rendite von Aktie A beträgt 10 %.</t>
  </si>
  <si>
    <t>Die erwartete Rendite von Aktie A beträgt 5 %.</t>
  </si>
  <si>
    <t>Steuerbehörden.</t>
  </si>
  <si>
    <t>Hier konnten die Antwortfelder nicht bearbeitet und somit das Währungszeichen nicht hinter die Zahl verschoben werden.</t>
  </si>
  <si>
    <t>Die moderne Portfoliotheorie erklärt, wie Anleger:innen ein Portfolio aufbauen, um…</t>
  </si>
  <si>
    <t>Risiko von Rechtsstreitigkeiten</t>
  </si>
  <si>
    <t>Welche der folgenden Begriffe bezieht sich auf das Risiko, dass eine Anlage aufgrund von Veränderungen im politischen Umfeld oder politischer Instabilität geringere Renditen erzielen könnte?</t>
  </si>
  <si>
    <t>Wie hoch ist die Liquidität 3. Grades für Famco Plc auf der Grundlage der folgenden Informationen? 
Gesamtvermögen = 20.000 
Umlaufvermögen = 5.000 
Vorräte = 5.000 
Eigenkapital = 10.000</t>
  </si>
  <si>
    <t>Rain Plc hat eine Liquidität 3. Grades von 4,5:1 und eine Liquidität 2. Grades von 3:1. Wenn die Vorräte 36.000 betragen, wie hoch sind dann die kurzfristigen Verbindlichkeiten?</t>
  </si>
  <si>
    <t xml:space="preserve">Settlemen- Netting
</t>
  </si>
  <si>
    <t xml:space="preserve">Settlement-Netting </t>
  </si>
  <si>
    <t>Hier konnte das Währungszeichen nicht ans Ende verschoben werden.</t>
  </si>
  <si>
    <t>6 % niedriger.</t>
  </si>
  <si>
    <t>6 % höher.</t>
  </si>
  <si>
    <t>2 % niedriger.</t>
  </si>
  <si>
    <t>2 % höher.</t>
  </si>
  <si>
    <t>den Betrag, der in der Gewinn- und Verlustrechnung als Aufwand zu behandeln ist.</t>
  </si>
  <si>
    <r>
      <t xml:space="preserve">1. Wirtschaft
Das Finanzmanagement befasst sich sowohl mit der Mikro- als auch mit der Makroökonomie. Hier werden Investitionsentscheidungen getroffen, die eng mit den grundlegenden Aspekten der Ökonomie verbunden sind. Das Finanzmanagement bedient sich auch der ökonomischen Modellierung und verschiedener Gleichungen, wie z. B. der ökonomischen Bestellmenge und des monetären Abzinsungsfaktors.
2. Buchhaltung
Das Finanzmanagement spielt auch eine wichtige Rolle in der Buchhaltung. Multinationale Unternehmen stützen sich bei wichtigen Entscheidungen in hohem Maße auf die in ihren Buchhaltungssystemen erfassten Finanzinformationen. In der Theorie und in der Praxis werden Finanzmanagement und Buchhaltung als miteinander verknüpfte Disziplinen behandelt. Durch die Kombination des Finanzmanagements mit dem Rechnungswesen sind Finanzmanager:innen in der Lage, alle ihnen zur Verfügung stehenden Finanzinformationen zu analysieren, zu interpretieren und zu kommunizieren, um auf dieser Grundlage unternehmerische Entscheidungen zu treffen.
3. Mathematik
Der moderne Ansatz des Finanzmanagements basiert auf fortschrittlichen statistischen und mathematischen Modellen. In zahlreichen Studien wurden mathematische Methoden zur Lösung von Fragen des Finanzmanagements eingesetzt. Diese Methoden werden gemeinhin als Ökonometrie bezeichnet.
4. Produktion
Das Finanzmanagement kann auch dazu beitragen, die Produktionsplanung und den Geschäftsbetrieb zu steuern, so dass Finanzmanager Forderungen in Gewinne umwandeln können. In diesem Zusammenhang kann das Finanzmanagement zur Minimierung der Rohstoff-, Betriebs-, Lohn- und Gehaltskosten eingesetzt werden. All diese Kosten können mithilfe des Finanzmanagements prognostiziert werden, so dass die Manager:innen der Produktionsabteilung die optimale Quantität und Qualität der Ressourcen zuweisen können.
5. Marketing
Das Finanzmanagement überwacht die Budgetierung und die Zuteilung angemessener Mittel an die Marketingabteilung, die diese für die Durchführung von Marketingkampagnen benötigt. Folglich ist das Finanzmanagement eng mit den Marketingaktivitäten verknüpft.
6. Personalwesen
Die Personalabteilung benötigt eine angemessene finanzielle Ausstattung, um Spitzenkräfte einzustellen. Das Finanzmanagement ist für die Zuweisung von Mitteln für die verschiedenen Aspekte des Personalwesens erforderlich, von Gehältern, Löhnen und Boni bis hin zu Rentenbeiträgen und Provisionen. Finanzmanager:innen arbeiten eng mit der Personalabteilung zusammen, um sicherzustellen, dass in der Firma alles reibungslos läuft.
</t>
    </r>
    <r>
      <rPr>
        <b/>
        <sz val="10"/>
        <color theme="1"/>
        <rFont val="Calibri"/>
        <family val="2"/>
        <scheme val="minor"/>
      </rPr>
      <t>(je 3 Punkte)</t>
    </r>
  </si>
  <si>
    <r>
      <t xml:space="preserve">Traditioneller Ansatz
Der traditionelle Ansatz konzentrierte sich hauptsächlich auf traditionell akzeptierte Methoden und frühere Erfahrungen im Finanzmanagement. Dieser Ansatz basiert auf der Beschaffung von Mitteln für die Geschäftstätigkeit durch die Aufnahme von Krediten bei Kreditinstituten und die Erschließung von Geldquellen. </t>
    </r>
    <r>
      <rPr>
        <b/>
        <sz val="10"/>
        <color theme="1"/>
        <rFont val="Calibri"/>
        <family val="2"/>
        <scheme val="minor"/>
      </rPr>
      <t>(3 Punkte)</t>
    </r>
    <r>
      <rPr>
        <sz val="10"/>
        <color theme="1"/>
        <rFont val="Calibri"/>
        <family val="2"/>
        <scheme val="minor"/>
      </rPr>
      <t xml:space="preserve">
Moderner Ansatz
Dieser Ansatz ist weiter entwickelt als der traditionelle Ansatz. Der moderne Ansatz umfasst den analytischen Prozess, der sich mit den finanziellen Problemen eines Unternehmens befasst. Diese Methode umfasst die Zuweisung von Mitteln aus verschiedenen Quellen und die Beschaffung von Mitteln. Der moderne Ansatz ist fortschrittlicher und besser geeignet, um Unternehmen in der heutigen Welt bei der Beschaffung von Mitteln und deren richtiger Verwendung zu unterstützen. </t>
    </r>
    <r>
      <rPr>
        <b/>
        <sz val="10"/>
        <color theme="1"/>
        <rFont val="Calibri"/>
        <family val="2"/>
        <scheme val="minor"/>
      </rPr>
      <t>(3 Punkte)</t>
    </r>
  </si>
  <si>
    <r>
      <t xml:space="preserve">Unternehmen und Investor:innen mit Offshore-Firmen sind die Hauptakteure, die dem Währungsrisiko ausgesetzt sind. </t>
    </r>
    <r>
      <rPr>
        <b/>
        <sz val="10"/>
        <color rgb="FF000000"/>
        <rFont val="Calibri"/>
        <family val="2"/>
      </rPr>
      <t>(2 Punkte)</t>
    </r>
    <r>
      <rPr>
        <sz val="10"/>
        <color rgb="FF000000"/>
        <rFont val="Calibri"/>
        <family val="2"/>
      </rPr>
      <t xml:space="preserve"> Das Währungsrisiko ergibt sich aus dem Handel mit Fremdwährungen und kann Gewinne und Verluste schwer vorhersehbar machen. </t>
    </r>
    <r>
      <rPr>
        <b/>
        <sz val="10"/>
        <color rgb="FF000000"/>
        <rFont val="Calibri"/>
        <family val="2"/>
      </rPr>
      <t>(2 Punkte)</t>
    </r>
    <r>
      <rPr>
        <sz val="10"/>
        <color rgb="FF000000"/>
        <rFont val="Calibri"/>
        <family val="2"/>
      </rPr>
      <t xml:space="preserve"> Institutionelle Anleger:innen verwenden in der Regel Investmentfonds und Hedgefonds, um das Währungsrisiko zu minimieren, während multinationale Unternehmen Optionskontrakte, Futures und andere Derivate einsetzen. </t>
    </r>
    <r>
      <rPr>
        <b/>
        <sz val="10"/>
        <color rgb="FF000000"/>
        <rFont val="Calibri"/>
        <family val="2"/>
      </rPr>
      <t>(2 Punkte)</t>
    </r>
    <r>
      <rPr>
        <sz val="10"/>
        <color rgb="FF000000"/>
        <rFont val="Calibri"/>
        <family val="2"/>
      </rPr>
      <t xml:space="preserve"> </t>
    </r>
  </si>
  <si>
    <r>
      <t xml:space="preserve">Der internationale Handel bietet eine relativ kostengünstige Möglichkeit, Materialien, Vorräte und Fertigerzeugnisse zu exportieren oder zu importieren. </t>
    </r>
    <r>
      <rPr>
        <b/>
        <sz val="10"/>
        <color theme="1"/>
        <rFont val="Calibri"/>
        <family val="2"/>
        <scheme val="minor"/>
      </rPr>
      <t>(2 Punkte)</t>
    </r>
    <r>
      <rPr>
        <sz val="10"/>
        <color theme="1"/>
        <rFont val="Calibri"/>
        <family val="2"/>
        <scheme val="minor"/>
      </rPr>
      <t xml:space="preserve"> Das Hauptrisiko ist das Kapitalrisiko. </t>
    </r>
    <r>
      <rPr>
        <b/>
        <sz val="10"/>
        <color theme="1"/>
        <rFont val="Calibri"/>
        <family val="2"/>
        <scheme val="minor"/>
      </rPr>
      <t>(1 Punkt)</t>
    </r>
    <r>
      <rPr>
        <sz val="10"/>
        <color theme="1"/>
        <rFont val="Calibri"/>
        <family val="2"/>
        <scheme val="minor"/>
      </rPr>
      <t xml:space="preserve"> Wenn Unternehmen von einem Rückgang der Importe oder Exporte betroffen sind, entscheiden sie sich in der Regel dafür, ihre Aktivitäten im Ausland einzustellen oder zurückzufahren, um das Risiko auszugleichen. </t>
    </r>
    <r>
      <rPr>
        <b/>
        <sz val="10"/>
        <color theme="1"/>
        <rFont val="Calibri"/>
        <family val="2"/>
        <scheme val="minor"/>
      </rPr>
      <t>(2 Punkte)</t>
    </r>
    <r>
      <rPr>
        <sz val="10"/>
        <color theme="1"/>
        <rFont val="Calibri"/>
        <family val="2"/>
        <scheme val="minor"/>
      </rPr>
      <t xml:space="preserve"> Die WTO fördert den Handel zwischen Entwicklungs- und Industrieländern. </t>
    </r>
    <r>
      <rPr>
        <b/>
        <sz val="10"/>
        <color theme="1"/>
        <rFont val="Calibri"/>
        <family val="2"/>
        <scheme val="minor"/>
      </rPr>
      <t>(1 Punkt)</t>
    </r>
    <r>
      <rPr>
        <sz val="10"/>
        <color theme="1"/>
        <rFont val="Calibri"/>
        <family val="2"/>
        <scheme val="minor"/>
      </rPr>
      <t xml:space="preserve">
</t>
    </r>
  </si>
  <si>
    <r>
      <t xml:space="preserve">a. Devisenmarkt
b. Internationales Finanzsystem
c. Wirtschaftssystem des Gastlandes
d. Globales Umfeld
e. Soziale und kulturelle Normen des Gastlandes
f. Das Steuer- und Rechtssystem
(Andere Antworten sind ebenfalls möglich)
</t>
    </r>
    <r>
      <rPr>
        <b/>
        <sz val="10"/>
        <color theme="1"/>
        <rFont val="Calibri"/>
        <family val="2"/>
        <scheme val="minor"/>
      </rPr>
      <t>(je 3 Punkte)</t>
    </r>
  </si>
  <si>
    <r>
      <t xml:space="preserve">•	Ein reibungsloser, ungehinderter und effizienter Investitions- und Handelsstrom zwischen den Ländern.
•	Ein stabiles Wechselkurssystem.
•	Stärkung der Zahlungsbilanz und Vermeidung von Störungen der Weltwirtschaft.
•	Unterstützung der Länder bei Zahlungsbilanzdefiziten und Liquiditätsproblemen.
•	Beseitigung der Unsicherheit im Außenhandel.
•	Förderung einer unabhängigen Finanz- und Geldpolitik für die globalen Volkswirtschaften.
</t>
    </r>
    <r>
      <rPr>
        <b/>
        <sz val="10"/>
        <color theme="1"/>
        <rFont val="Calibri"/>
        <family val="2"/>
        <scheme val="minor"/>
      </rPr>
      <t>(je</t>
    </r>
    <r>
      <rPr>
        <sz val="10"/>
        <color theme="1"/>
        <rFont val="Calibri"/>
        <family val="2"/>
        <scheme val="minor"/>
      </rPr>
      <t xml:space="preserve"> </t>
    </r>
    <r>
      <rPr>
        <b/>
        <sz val="10"/>
        <color theme="1"/>
        <rFont val="Calibri"/>
        <family val="2"/>
        <scheme val="minor"/>
      </rPr>
      <t>2 Punkte)</t>
    </r>
  </si>
  <si>
    <r>
      <t xml:space="preserve">Territoriale Besteuerung und weltweite Besteuerung. </t>
    </r>
    <r>
      <rPr>
        <b/>
        <sz val="10"/>
        <color theme="1"/>
        <rFont val="Calibri"/>
        <family val="2"/>
        <scheme val="minor"/>
      </rPr>
      <t>(2 Punkte)</t>
    </r>
    <r>
      <rPr>
        <sz val="10"/>
        <color theme="1"/>
        <rFont val="Calibri"/>
        <family val="2"/>
        <scheme val="minor"/>
      </rPr>
      <t xml:space="preserve">
Bei der territorialen Besteuerung erhebt ein Land eine Steuer auf alle Einkünfte, die von Steuerpflichtigen im Land erzielt werden, unabhängig von ihrer Nationalität. Wenn ein Unternehmen innerhalb der territorialen Grenzen eines Landes steuerpflichtige Einkünfte erzielt, unterliegt das erwirtschaftete Einkommen den Steuervorschriften des betreffenden Landes. </t>
    </r>
    <r>
      <rPr>
        <b/>
        <sz val="10"/>
        <color theme="1"/>
        <rFont val="Calibri"/>
        <family val="2"/>
        <scheme val="minor"/>
      </rPr>
      <t>(2 Punkte)</t>
    </r>
    <r>
      <rPr>
        <sz val="10"/>
        <color theme="1"/>
        <rFont val="Calibri"/>
        <family val="2"/>
        <scheme val="minor"/>
      </rPr>
      <t xml:space="preserve">
Bei der weltweiten Besteuerung erhebt eine nationale Steuerbehörde eine Steuer auf das weltweite Einkommen ihrer Bürger:innen, unabhängig davon, wo das Einkommen erzielt wird. Im Falle einer weltweiten Besteuerung erklärt eine föderale Steuerbehörde, dass sie die Steuerhoheit über Unternehmen, Gesellschaften und Bürger:innen hat. </t>
    </r>
    <r>
      <rPr>
        <b/>
        <sz val="10"/>
        <color theme="1"/>
        <rFont val="Calibri"/>
        <family val="2"/>
        <scheme val="minor"/>
      </rPr>
      <t>(2 Punkte)</t>
    </r>
    <r>
      <rPr>
        <sz val="10"/>
        <color theme="1"/>
        <rFont val="Calibri"/>
        <family val="2"/>
        <scheme val="minor"/>
      </rPr>
      <t xml:space="preserve">
</t>
    </r>
  </si>
  <si>
    <r>
      <t xml:space="preserve">1.	Ein flexibler Wechselkurs ist ein Wechselkurssystem, bei dem die Devisenmärkte den Preis einer Währung im Verhältnis zu anderen Währungen bestimmen. </t>
    </r>
    <r>
      <rPr>
        <b/>
        <sz val="10"/>
        <color theme="1"/>
        <rFont val="Calibri"/>
        <family val="2"/>
        <scheme val="minor"/>
      </rPr>
      <t>(3 Punkte)</t>
    </r>
    <r>
      <rPr>
        <sz val="10"/>
        <color theme="1"/>
        <rFont val="Calibri"/>
        <family val="2"/>
        <scheme val="minor"/>
      </rPr>
      <t xml:space="preserve">
2.	Ein fester Wechselkurs ist ein Wechselkurssystem, bei dem die Zentralbank oder die Regierung die Währung eines Landes an die Währung eines anderen Landes bindet. Manchmal ist er auch mit dem Goldpreis verbunden. </t>
    </r>
    <r>
      <rPr>
        <b/>
        <sz val="10"/>
        <color theme="1"/>
        <rFont val="Calibri"/>
        <family val="2"/>
        <scheme val="minor"/>
      </rPr>
      <t>(3 Punkte)</t>
    </r>
    <r>
      <rPr>
        <sz val="10"/>
        <color theme="1"/>
        <rFont val="Calibri"/>
        <family val="2"/>
        <scheme val="minor"/>
      </rPr>
      <t xml:space="preserve">
</t>
    </r>
  </si>
  <si>
    <r>
      <t xml:space="preserve">Wert in Pfund = 100.000 $ x 0,80 = 80.000 £ (80.000 GBP) </t>
    </r>
    <r>
      <rPr>
        <b/>
        <sz val="10"/>
        <color rgb="FF000000"/>
        <rFont val="Calibri"/>
        <family val="2"/>
      </rPr>
      <t>(3 Punkte)</t>
    </r>
    <r>
      <rPr>
        <sz val="10"/>
        <color rgb="FF000000"/>
        <rFont val="Calibri"/>
        <family val="2"/>
      </rPr>
      <t xml:space="preserve">
Wechselkurs nach Abwertung = 0,80 x (1 – 10) = 0,72 </t>
    </r>
    <r>
      <rPr>
        <b/>
        <sz val="10"/>
        <color rgb="FF000000"/>
        <rFont val="Calibri"/>
        <family val="2"/>
      </rPr>
      <t>(2 Punkte)</t>
    </r>
    <r>
      <rPr>
        <sz val="10"/>
        <color rgb="FF000000"/>
        <rFont val="Calibri"/>
        <family val="2"/>
      </rPr>
      <t xml:space="preserve">
Neuer Wert in Pfund = 100.000 $ x 0,72 = 72.000 $ </t>
    </r>
    <r>
      <rPr>
        <b/>
        <sz val="10"/>
        <color rgb="FF000000"/>
        <rFont val="Calibri"/>
        <family val="2"/>
      </rPr>
      <t>(2 Punkte)</t>
    </r>
    <r>
      <rPr>
        <sz val="10"/>
        <color rgb="FF000000"/>
        <rFont val="Calibri"/>
        <family val="2"/>
      </rPr>
      <t xml:space="preserve">
Dies führt zu einem Verlust von 8.000 $. </t>
    </r>
    <r>
      <rPr>
        <b/>
        <sz val="10"/>
        <color rgb="FF000000"/>
        <rFont val="Calibri"/>
        <family val="2"/>
      </rPr>
      <t>(3 Punkte)</t>
    </r>
    <r>
      <rPr>
        <sz val="10"/>
        <color rgb="FF000000"/>
        <rFont val="Calibri"/>
        <family val="2"/>
      </rPr>
      <t xml:space="preserve">
Wechselkurs nach Aufwertung = 0,80 x (1 + 10) = 0,88 </t>
    </r>
    <r>
      <rPr>
        <b/>
        <sz val="10"/>
        <color rgb="FF000000"/>
        <rFont val="Calibri"/>
        <family val="2"/>
      </rPr>
      <t>(3 Punkte)</t>
    </r>
    <r>
      <rPr>
        <sz val="10"/>
        <color rgb="FF000000"/>
        <rFont val="Calibri"/>
        <family val="2"/>
      </rPr>
      <t xml:space="preserve">
Neuer Wert in Pfund = 100.000 $ x 0,88 = 88.000 $ </t>
    </r>
    <r>
      <rPr>
        <b/>
        <sz val="10"/>
        <color rgb="FF000000"/>
        <rFont val="Calibri"/>
        <family val="2"/>
      </rPr>
      <t>(2 Punkte)</t>
    </r>
    <r>
      <rPr>
        <sz val="10"/>
        <color rgb="FF000000"/>
        <rFont val="Calibri"/>
        <family val="2"/>
      </rPr>
      <t xml:space="preserve">
Dies ergibt einen Gewinn von 8.000 $. </t>
    </r>
    <r>
      <rPr>
        <b/>
        <sz val="10"/>
        <color rgb="FF000000"/>
        <rFont val="Calibri"/>
        <family val="2"/>
      </rPr>
      <t>(3 Punkte)</t>
    </r>
  </si>
  <si>
    <t>Bei dieser Frage macht es Sinn, eine Kombination aus Währungszeichen und Abkürzungen zu nutzen, damit die Frage für die Studierenden klar ist.</t>
  </si>
  <si>
    <t xml:space="preserve">Gehen Sie von den folgenden Informationen für das Vereinigte Königreich im Jahr 2020 aus:
 (alle Beträge in 000 Millionen £)
Export von Waren: 1.500
Export von Dienstleistungen: 450
Import von Waren: 900
Import von Dienstleistungen: 250
Verkauf von Vermögenswerten: 700
Erwerb von Vermögenswerten: 600
Übertragung von Finanzvermögen durch Migranten: 50
Netto-Wertpapieranlagen: -80
Netto-Direktinvestitionen: 90
Finanzierung von Vermögenswerten: 30
Auslassungen und Fehler: 10
Berechnen Sie Folgendes und geben Sie dabei alle Schritte Ihrer Berechnungen an:
a) Saldo der Leistungsbilanz
b) Nettosaldo der Kapitalbilanz
c) Saldo der Kapitalverkehrsbilanz
d) Zahlungsbilanz
</t>
  </si>
  <si>
    <t xml:space="preserve">Betrachten Sie die folgenden Zahlungsbilanzdaten (in Millionen €): 
Warenexporte: 200
Warenimporte: 225
Tourismusexporte: 70
Versicherungsimporte: 60
Einkommenseingänge aus dem Ausland (Gewinne der multinationalen Unternehmen): 310
Einkommenszahlungen (Zinszahlungen) an Ausländer: 350
Zunahme des Eigentums des Heimatlandes an Vermögenswerten im Ausland: 460
Zunahme des ausländischen Eigentums an Vermögenswerten im Heimatland: 400 
Unter der Annahme, dass der unilaterale Transfer gleich Null ist, berechnen Sie Folgendes und zeigen Sie alle Berechnungen:
a) Warenverkehrsbilanz (Nettoexporte von Waren)
b) Nettoexporte (Dienstleistungen und Einkommen)
c) Nettoeinkommen aus dem Ausland
d) Saldo der Leistungsbilanz
e) Saldo der Kapitalbilanz
f) Saldo der Kapitalverkehrsbilanz 
</t>
  </si>
  <si>
    <r>
      <t xml:space="preserve">a) Warenverkehrsbilanz (oder Nettoexporte von Waren): +200 – 225 = – 25 </t>
    </r>
    <r>
      <rPr>
        <b/>
        <sz val="10"/>
        <color theme="1"/>
        <rFont val="Calibri"/>
        <family val="2"/>
        <scheme val="minor"/>
      </rPr>
      <t>(3 Punkte)</t>
    </r>
    <r>
      <rPr>
        <sz val="10"/>
        <color theme="1"/>
        <rFont val="Calibri"/>
        <family val="2"/>
        <scheme val="minor"/>
      </rPr>
      <t xml:space="preserve">
b) Nettoexporte von Dienstleistungen: + 70 – 60 = +10 </t>
    </r>
    <r>
      <rPr>
        <b/>
        <sz val="10"/>
        <color theme="1"/>
        <rFont val="Calibri"/>
        <family val="2"/>
        <scheme val="minor"/>
      </rPr>
      <t>(3 Punkte)</t>
    </r>
    <r>
      <rPr>
        <sz val="10"/>
        <color theme="1"/>
        <rFont val="Calibri"/>
        <family val="2"/>
        <scheme val="minor"/>
      </rPr>
      <t xml:space="preserve">
c) Nettoeinkommen aus dem Ausland: + 310 – 350 = -40 </t>
    </r>
    <r>
      <rPr>
        <b/>
        <sz val="10"/>
        <color theme="1"/>
        <rFont val="Calibri"/>
        <family val="2"/>
        <scheme val="minor"/>
      </rPr>
      <t>(3 Punkte)</t>
    </r>
    <r>
      <rPr>
        <sz val="10"/>
        <color theme="1"/>
        <rFont val="Calibri"/>
        <family val="2"/>
        <scheme val="minor"/>
      </rPr>
      <t xml:space="preserve">
d) Saldo der Leistungsbilanz: (- 25 + 10 – 40) = – 55 </t>
    </r>
    <r>
      <rPr>
        <b/>
        <sz val="10"/>
        <color theme="1"/>
        <rFont val="Calibri"/>
        <family val="2"/>
        <scheme val="minor"/>
      </rPr>
      <t>(3 Punkte)</t>
    </r>
    <r>
      <rPr>
        <sz val="10"/>
        <color theme="1"/>
        <rFont val="Calibri"/>
        <family val="2"/>
        <scheme val="minor"/>
      </rPr>
      <t xml:space="preserve">
e) Saldo der Kapital- und der Kapitalverkehrsbilanz: ( -460 + 400) = + 60 </t>
    </r>
    <r>
      <rPr>
        <b/>
        <sz val="10"/>
        <color theme="1"/>
        <rFont val="Calibri"/>
        <family val="2"/>
        <scheme val="minor"/>
      </rPr>
      <t>(je 3 Punkte)</t>
    </r>
    <r>
      <rPr>
        <sz val="10"/>
        <color theme="1"/>
        <rFont val="Calibri"/>
        <family val="2"/>
        <scheme val="minor"/>
      </rPr>
      <t xml:space="preserve">
</t>
    </r>
  </si>
  <si>
    <t xml:space="preserve">Derzeit liegt der Kassakurs bei 1,50 $/£ und der Dreimonatsterminkurs bei 1,52 $/£. Der Dreimonatszinssatz beträgt 8,0 % p.a. in den USA und 5,8 % p.a. in Großbritannien. Nehmen Sie an, dass Sie einen Kredit in Höhe von 1.500.000 $ oder 1.000.000 £ aufnehmen können. 
a. Berechnen Sie die Zinssatzparität und entscheiden Sie, ob sie (im Gleichgewicht) gilt oder nicht.
b. Zeigen Sie anhand der von Ihnen berechneten Zinssatzparität, wie Sie eine gedeckte Zinsarbitrage durchführen würden. Zeigen Sie alle Schritte und ermitteln Sie den Arbitragegewinn.
c. Erklären Sie, wie die Zinssatzparität als Ergebnis Ihrer gedeckten Arbitrage-Aktivitäten wiederhergestellt wird.
</t>
  </si>
  <si>
    <r>
      <t xml:space="preserve">Lassen Sie uns zunächst die gegebenen Daten zusammenfassen:   S = 1,5 $/£; F = 1,52 $/£; i$ = 2,0 %; i£ = 1,45 % Kredit = 1.500.000 $ oder 1.000.000 £.
a. Zinssatzparität = 1,0280. </t>
    </r>
    <r>
      <rPr>
        <b/>
        <sz val="10"/>
        <color theme="1"/>
        <rFont val="Calibri"/>
        <family val="2"/>
        <scheme val="minor"/>
      </rPr>
      <t>(2 Punkte)</t>
    </r>
    <r>
      <rPr>
        <sz val="10"/>
        <color theme="1"/>
        <rFont val="Calibri"/>
        <family val="2"/>
        <scheme val="minor"/>
      </rPr>
      <t xml:space="preserve"> Die Zinssatzparität gilt also nicht genau. </t>
    </r>
    <r>
      <rPr>
        <b/>
        <sz val="10"/>
        <color theme="1"/>
        <rFont val="Calibri"/>
        <family val="2"/>
        <scheme val="minor"/>
      </rPr>
      <t>(1 Punkt)</t>
    </r>
    <r>
      <rPr>
        <sz val="10"/>
        <color theme="1"/>
        <rFont val="Calibri"/>
        <family val="2"/>
        <scheme val="minor"/>
      </rPr>
      <t xml:space="preserve">
b. (1) Kredit in Höhe von 1.500.000 $ aufnehmen; die Rückzahlung wird 1.530.000 $ betragen. </t>
    </r>
    <r>
      <rPr>
        <b/>
        <sz val="10"/>
        <color theme="1"/>
        <rFont val="Calibri"/>
        <family val="2"/>
        <scheme val="minor"/>
      </rPr>
      <t>(2 Punkte)</t>
    </r>
    <r>
      <rPr>
        <sz val="10"/>
        <color theme="1"/>
        <rFont val="Calibri"/>
        <family val="2"/>
        <scheme val="minor"/>
      </rPr>
      <t xml:space="preserve">    
(2) 1.000.000 £ zum Kassakurs mit 1.500.000 $ kaufen. </t>
    </r>
    <r>
      <rPr>
        <b/>
        <sz val="10"/>
        <color theme="1"/>
        <rFont val="Calibri"/>
        <family val="2"/>
        <scheme val="minor"/>
      </rPr>
      <t>(2 Punkte)</t>
    </r>
    <r>
      <rPr>
        <sz val="10"/>
        <color theme="1"/>
        <rFont val="Calibri"/>
        <family val="2"/>
        <scheme val="minor"/>
      </rPr>
      <t xml:space="preserve">    
(3) 1.000.000 £ zum Pfund-Zinssatz von 1,45 % anlegen; der Fälligkeitswert wird 1.014.500 £ betragen. </t>
    </r>
    <r>
      <rPr>
        <b/>
        <sz val="10"/>
        <color theme="1"/>
        <rFont val="Calibri"/>
        <family val="2"/>
        <scheme val="minor"/>
      </rPr>
      <t>(2 Punkte)</t>
    </r>
    <r>
      <rPr>
        <sz val="10"/>
        <color theme="1"/>
        <rFont val="Calibri"/>
        <family val="2"/>
        <scheme val="minor"/>
      </rPr>
      <t xml:space="preserve">      
(4) 1.014.500 £ auf Termin für 1.542.040 $ verkaufen. </t>
    </r>
    <r>
      <rPr>
        <b/>
        <sz val="10"/>
        <color theme="1"/>
        <rFont val="Calibri"/>
        <family val="2"/>
        <scheme val="minor"/>
      </rPr>
      <t>(2 Punkte)</t>
    </r>
    <r>
      <rPr>
        <sz val="10"/>
        <color theme="1"/>
        <rFont val="Calibri"/>
        <family val="2"/>
        <scheme val="minor"/>
      </rPr>
      <t xml:space="preserve">   
Der Arbitrage-Gewinn beträgt 12.040 $. </t>
    </r>
    <r>
      <rPr>
        <b/>
        <sz val="10"/>
        <color theme="1"/>
        <rFont val="Calibri"/>
        <family val="2"/>
        <scheme val="minor"/>
      </rPr>
      <t>(3 Punkte)</t>
    </r>
    <r>
      <rPr>
        <sz val="10"/>
        <color theme="1"/>
        <rFont val="Calibri"/>
        <family val="2"/>
        <scheme val="minor"/>
      </rPr>
      <t xml:space="preserve"> 
c Der Dollar-Zinssatz wird steigen und der Pfund-Zinssatz wird fallen. </t>
    </r>
    <r>
      <rPr>
        <b/>
        <sz val="10"/>
        <color theme="1"/>
        <rFont val="Calibri"/>
        <family val="2"/>
        <scheme val="minor"/>
      </rPr>
      <t>(2 Punkte)</t>
    </r>
    <r>
      <rPr>
        <sz val="10"/>
        <color theme="1"/>
        <rFont val="Calibri"/>
        <family val="2"/>
        <scheme val="minor"/>
      </rPr>
      <t xml:space="preserve"> Der Devisenkassakurs wird steigen und der Terminkurs wird fallen. </t>
    </r>
    <r>
      <rPr>
        <b/>
        <sz val="10"/>
        <color theme="1"/>
        <rFont val="Calibri"/>
        <family val="2"/>
        <scheme val="minor"/>
      </rPr>
      <t>(2 Punkte)</t>
    </r>
    <r>
      <rPr>
        <sz val="10"/>
        <color theme="1"/>
        <rFont val="Calibri"/>
        <family val="2"/>
        <scheme val="minor"/>
      </rPr>
      <t xml:space="preserve">
</t>
    </r>
  </si>
  <si>
    <r>
      <t xml:space="preserve">Bei Terminkontrakten handelt es sich um eine Transaktion zwischen zwei Parteien, bei der ein Vermögenswert zu einem bestimmten Preis und Datum zu einem zukünftigen Zeitpunkt gekauft oder verkauft wird. </t>
    </r>
    <r>
      <rPr>
        <b/>
        <sz val="10"/>
        <color rgb="FF000000"/>
        <rFont val="Calibri"/>
        <family val="2"/>
      </rPr>
      <t>(3 Punkte)</t>
    </r>
    <r>
      <rPr>
        <sz val="10"/>
        <color rgb="FF000000"/>
        <rFont val="Calibri"/>
        <family val="2"/>
      </rPr>
      <t xml:space="preserve"> Es handelt sich um einen maßgeschneiderten Vertrag, der sich auf den Basiswert bezieht, der in der Zukunft zu einem bestimmten Datum geliefert werden soll. </t>
    </r>
    <r>
      <rPr>
        <b/>
        <sz val="10"/>
        <color rgb="FF000000"/>
        <rFont val="Calibri"/>
        <family val="2"/>
      </rPr>
      <t>(3 Punkte)</t>
    </r>
    <r>
      <rPr>
        <sz val="10"/>
        <color rgb="FF000000"/>
        <rFont val="Calibri"/>
        <family val="2"/>
      </rPr>
      <t xml:space="preserve"> Der Vertrag kann auf ein bestimmtes Lieferdatum, eine bestimmte Menge und eine bestimmte Ware zugeschnitten werden. </t>
    </r>
    <r>
      <rPr>
        <b/>
        <sz val="10"/>
        <color rgb="FF000000"/>
        <rFont val="Calibri"/>
        <family val="2"/>
      </rPr>
      <t xml:space="preserve">(3 Punkte) </t>
    </r>
    <r>
      <rPr>
        <sz val="10"/>
        <color rgb="FF000000"/>
        <rFont val="Calibri"/>
        <family val="2"/>
      </rPr>
      <t xml:space="preserve">Sie werden häufig als Instrument des Risikomanagements eingesetzt. </t>
    </r>
    <r>
      <rPr>
        <b/>
        <sz val="10"/>
        <color rgb="FF000000"/>
        <rFont val="Calibri"/>
        <family val="2"/>
      </rPr>
      <t>(2 Punkte)</t>
    </r>
    <r>
      <rPr>
        <sz val="10"/>
        <color rgb="FF000000"/>
        <rFont val="Calibri"/>
        <family val="2"/>
      </rPr>
      <t xml:space="preserve"> </t>
    </r>
    <r>
      <rPr>
        <b/>
        <sz val="10"/>
        <color rgb="FF000000"/>
        <rFont val="Calibri"/>
        <family val="2"/>
      </rPr>
      <t xml:space="preserve"> </t>
    </r>
    <r>
      <rPr>
        <sz val="10"/>
        <color rgb="FF000000"/>
        <rFont val="Calibri"/>
        <family val="2"/>
      </rPr>
      <t xml:space="preserve">
Es gibt vier grundlegende Merkmale eines Terminkontrakts: 
1. Vermögenswert (Basiswert) </t>
    </r>
    <r>
      <rPr>
        <b/>
        <sz val="10"/>
        <color rgb="FF000000"/>
        <rFont val="Calibri"/>
        <family val="2"/>
      </rPr>
      <t>(1 Punkt)</t>
    </r>
    <r>
      <rPr>
        <sz val="10"/>
        <color rgb="FF000000"/>
        <rFont val="Calibri"/>
        <family val="2"/>
      </rPr>
      <t xml:space="preserve">
2. Verfallsdatum (Lieferdatum des Vermögenswerts oder des Produkts) </t>
    </r>
    <r>
      <rPr>
        <b/>
        <sz val="10"/>
        <color rgb="FF000000"/>
        <rFont val="Calibri"/>
        <family val="2"/>
      </rPr>
      <t>(1 Punkt)</t>
    </r>
    <r>
      <rPr>
        <sz val="10"/>
        <color rgb="FF000000"/>
        <rFont val="Calibri"/>
        <family val="2"/>
      </rPr>
      <t xml:space="preserve"> 
3. Preis (Zahlung bei Fälligkeit des Vertrags) </t>
    </r>
    <r>
      <rPr>
        <b/>
        <sz val="10"/>
        <color rgb="FF000000"/>
        <rFont val="Calibri"/>
        <family val="2"/>
      </rPr>
      <t>(1 Punkt)</t>
    </r>
    <r>
      <rPr>
        <sz val="10"/>
        <color rgb="FF000000"/>
        <rFont val="Calibri"/>
        <family val="2"/>
      </rPr>
      <t xml:space="preserve">
4. Menge (Kontraktgröße, die bestimmte Einheiten für den Kauf und Verkauf des Vermögenswerts angibt) </t>
    </r>
    <r>
      <rPr>
        <b/>
        <sz val="10"/>
        <color rgb="FF000000"/>
        <rFont val="Calibri"/>
        <family val="2"/>
      </rPr>
      <t>(1 Punkt)</t>
    </r>
    <r>
      <rPr>
        <sz val="10"/>
        <color rgb="FF000000"/>
        <rFont val="Calibri"/>
        <family val="2"/>
      </rPr>
      <t xml:space="preserve"> 
Zum Beispiel können landwirtschaftliche Erzeuger Terminkontrakte nutzen, um ihre landwirtschaftlichen Produkte gegen potenzielle Preisschwankungen bei einem Rohstoff oder einem Basiswert abzusichern. </t>
    </r>
    <r>
      <rPr>
        <b/>
        <sz val="10"/>
        <color rgb="FF000000"/>
        <rFont val="Calibri"/>
        <family val="2"/>
      </rPr>
      <t>(3 Punkte)</t>
    </r>
    <r>
      <rPr>
        <sz val="10"/>
        <color rgb="FF000000"/>
        <rFont val="Calibri"/>
        <family val="2"/>
      </rPr>
      <t xml:space="preserve"> </t>
    </r>
  </si>
  <si>
    <r>
      <t xml:space="preserve">Absicherung wird als Instrument zum Risikomanagement und zur Vermeidung von Verlusten bei Investitionen eingesetzt. </t>
    </r>
    <r>
      <rPr>
        <b/>
        <sz val="10"/>
        <color theme="1"/>
        <rFont val="Calibri"/>
        <family val="2"/>
        <scheme val="minor"/>
      </rPr>
      <t>(3 Punkte)</t>
    </r>
    <r>
      <rPr>
        <sz val="10"/>
        <color theme="1"/>
        <rFont val="Calibri"/>
        <family val="2"/>
        <scheme val="minor"/>
      </rPr>
      <t xml:space="preserve"> Absicherungsstrategien basieren auf Derivaten, die üblicherweise in Form von Future- und Optionskontrakten eingesetzt werden. </t>
    </r>
    <r>
      <rPr>
        <b/>
        <sz val="10"/>
        <color theme="1"/>
        <rFont val="Calibri"/>
        <family val="2"/>
        <scheme val="minor"/>
      </rPr>
      <t>(3 Punkte)</t>
    </r>
    <r>
      <rPr>
        <sz val="10"/>
        <color theme="1"/>
        <rFont val="Calibri"/>
        <family val="2"/>
        <scheme val="minor"/>
      </rPr>
      <t xml:space="preserve"> Die Anwendung von Absicherungstechniken auf den Finanzmärkten erfordert Fachwissen und strategisches Denken, um die vielfältigen Risiken, die mit Investitionen verbunden sind, auszugleichen. </t>
    </r>
    <r>
      <rPr>
        <b/>
        <sz val="10"/>
        <color theme="1"/>
        <rFont val="Calibri"/>
        <family val="2"/>
        <scheme val="minor"/>
      </rPr>
      <t>(3 Punkte)</t>
    </r>
    <r>
      <rPr>
        <sz val="10"/>
        <color theme="1"/>
        <rFont val="Calibri"/>
        <family val="2"/>
        <scheme val="minor"/>
      </rPr>
      <t xml:space="preserve">
Die Absicherung von Verbindlichkeiten aus Lieferungen und Leistungen hilft Unternehmen, eine Währungsaufwertung zu erzielen und das Risiko bei Verbindlichkeiten aus Lieferungen und Leistungen zu verringern. </t>
    </r>
    <r>
      <rPr>
        <b/>
        <sz val="10"/>
        <color theme="1"/>
        <rFont val="Calibri"/>
        <family val="2"/>
        <scheme val="minor"/>
      </rPr>
      <t>(3 Punkte)</t>
    </r>
    <r>
      <rPr>
        <sz val="10"/>
        <color theme="1"/>
        <rFont val="Calibri"/>
        <family val="2"/>
        <scheme val="minor"/>
      </rPr>
      <t xml:space="preserve"> Ein internationales Unternehmen kann die Absicherung eines bestimmten Teils oder aller Transaktionen mit Verbindlichkeiten vorziehen. </t>
    </r>
    <r>
      <rPr>
        <b/>
        <sz val="10"/>
        <color theme="1"/>
        <rFont val="Calibri"/>
        <family val="2"/>
        <scheme val="minor"/>
      </rPr>
      <t>(3 Punkte)</t>
    </r>
    <r>
      <rPr>
        <sz val="10"/>
        <color theme="1"/>
        <rFont val="Calibri"/>
        <family val="2"/>
        <scheme val="minor"/>
      </rPr>
      <t xml:space="preserve"> Normalerweise führen multinationale Unternehmen eine vergleichende Analyse der erwarteten Cashflows durch, bevor sie Absicherungstechniken für Verbindlichkeiten anwenden </t>
    </r>
    <r>
      <rPr>
        <b/>
        <sz val="10"/>
        <color theme="1"/>
        <rFont val="Calibri"/>
        <family val="2"/>
        <scheme val="minor"/>
      </rPr>
      <t>(3 Punkte) ODER</t>
    </r>
    <r>
      <rPr>
        <sz val="10"/>
        <color theme="1"/>
        <rFont val="Calibri"/>
        <family val="2"/>
        <scheme val="minor"/>
      </rPr>
      <t xml:space="preserve"> die Absicherungstechnik für Verbindlichkeiten variiert im Laufe der Zeit, da der relative Vorteil jeder Absicherungstechnik zeitabhängig ist. </t>
    </r>
    <r>
      <rPr>
        <b/>
        <sz val="10"/>
        <color theme="1"/>
        <rFont val="Calibri"/>
        <family val="2"/>
        <scheme val="minor"/>
      </rPr>
      <t>(3 Punkte)</t>
    </r>
    <r>
      <rPr>
        <sz val="10"/>
        <color theme="1"/>
        <rFont val="Calibri"/>
        <family val="2"/>
        <scheme val="minor"/>
      </rPr>
      <t xml:space="preserve">. </t>
    </r>
  </si>
  <si>
    <r>
      <t xml:space="preserve">Während eines Besuchs in den Vereinigten Staaten unterschreiben Sie einen Vertrag über den Kauf eines Ford Mustang für 40.000 $, zahlbar in drei Monaten. Sie haben genug liquide Mittel auf Ihrem Bankkonto in London, das monatlich 2,5 % Zinsen mit Zinseszins zahlt, um das Auto zu bezahlen. Derzeit liegt der Devisenkassakurs bei 1,25 $/£ und der Dreimonatsterminkurs bei 1,30 $/£. In den USA könnten Sie für eine dreimonatige Anlage einen Zinssatz von 4 % erhalten. 
Sie haben zwei alternative Möglichkeiten, Ihren </t>
    </r>
    <r>
      <rPr>
        <sz val="10"/>
        <rFont val="Calibri"/>
        <family val="2"/>
        <scheme val="minor"/>
      </rPr>
      <t>Mustang zu bezahlen:</t>
    </r>
    <r>
      <rPr>
        <sz val="10"/>
        <color theme="1"/>
        <rFont val="Calibri"/>
        <family val="2"/>
        <scheme val="minor"/>
      </rPr>
      <t xml:space="preserve">
1. Lassen Sie das Geld bei Ihrer Bank in London und kaufen Sie das Auto in drei Monaten zum Terminkurs.
2. Kaufen Sie heute US-Dollar zum Kassakurs, legen Sie den Betrag drei Monate lang in den USA an und verwenden Sie das Geld bei Fälligkeit, um das Auto zu bezahlen.
Aufgaben:
a) Bewerten Sie jede Zahlungsmethode und berechnen Sie, wie viel Sie am Ende für den Mustang bezahlen werden. Zeigen Sie alle Schritte in Ihren Berechnungen. 
b) Entscheiden Sie, welche Methode für Sie besser ist, und begründen Sie Ihre Antwort.
</t>
    </r>
  </si>
  <si>
    <r>
      <t xml:space="preserve">a) Option 1:   
Wenn Sie 40.000 $ auf Termin kaufen, benötigen Sie in drei Monaten 30.770 £, um den Terminkontrakt zu erfüllen (40.000/1,30 = 30.770). </t>
    </r>
    <r>
      <rPr>
        <b/>
        <sz val="10"/>
        <color theme="1"/>
        <rFont val="Calibri"/>
        <family val="2"/>
        <scheme val="minor"/>
      </rPr>
      <t>(3 Punkte)</t>
    </r>
    <r>
      <rPr>
        <sz val="10"/>
        <color theme="1"/>
        <rFont val="Calibri"/>
        <family val="2"/>
        <scheme val="minor"/>
      </rPr>
      <t xml:space="preserve"> Der Barwert von 30.770 £ wird wie folgt berechnet: 30,770 £/(1,025)^3 = 33,135 £. Die Kosten für den Mustang belaufen sich in diesem Szenario also auf 33.135 £. </t>
    </r>
    <r>
      <rPr>
        <b/>
        <sz val="10"/>
        <color theme="1"/>
        <rFont val="Calibri"/>
        <family val="2"/>
        <scheme val="minor"/>
      </rPr>
      <t>(3 Punkte)</t>
    </r>
    <r>
      <rPr>
        <sz val="10"/>
        <color theme="1"/>
        <rFont val="Calibri"/>
        <family val="2"/>
        <scheme val="minor"/>
      </rPr>
      <t xml:space="preserve">
Option 2: Der Barwert von 40.000 $ ist 38.461 $ = 40.000 $/(1,04) </t>
    </r>
    <r>
      <rPr>
        <b/>
        <sz val="10"/>
        <color theme="1"/>
        <rFont val="Calibri"/>
        <family val="2"/>
        <scheme val="minor"/>
      </rPr>
      <t>(3 Punkte)</t>
    </r>
    <r>
      <rPr>
        <sz val="10"/>
        <color theme="1"/>
        <rFont val="Calibri"/>
        <family val="2"/>
        <scheme val="minor"/>
      </rPr>
      <t xml:space="preserve">. Heute 38.461 $ zu kaufen, kostet 29.586 £ = 38.461/1,30. Die Kosten für den Mustang betragen in diesem Szenario also 29.585 £. </t>
    </r>
    <r>
      <rPr>
        <b/>
        <sz val="10"/>
        <color theme="1"/>
        <rFont val="Calibri"/>
        <family val="2"/>
        <scheme val="minor"/>
      </rPr>
      <t>(3 Punkte)</t>
    </r>
    <r>
      <rPr>
        <sz val="10"/>
        <color theme="1"/>
        <rFont val="Calibri"/>
        <family val="2"/>
        <scheme val="minor"/>
      </rPr>
      <t xml:space="preserve">
b) Option 2 ist besser </t>
    </r>
    <r>
      <rPr>
        <b/>
        <sz val="10"/>
        <color theme="1"/>
        <rFont val="Calibri"/>
        <family val="2"/>
        <scheme val="minor"/>
      </rPr>
      <t>(3 Punkte)</t>
    </r>
    <r>
      <rPr>
        <sz val="10"/>
        <color theme="1"/>
        <rFont val="Calibri"/>
        <family val="2"/>
        <scheme val="minor"/>
      </rPr>
      <t xml:space="preserve">, weil ich 3.549 £ sparen würde, was der Differenz zwischen 33.135 £ und 29.585 £ entspricht. </t>
    </r>
    <r>
      <rPr>
        <b/>
        <sz val="10"/>
        <color theme="1"/>
        <rFont val="Calibri"/>
        <family val="2"/>
        <scheme val="minor"/>
      </rPr>
      <t>(3 Punkte)</t>
    </r>
    <r>
      <rPr>
        <sz val="10"/>
        <color theme="1"/>
        <rFont val="Calibri"/>
        <family val="2"/>
        <scheme val="minor"/>
      </rPr>
      <t xml:space="preserve">
</t>
    </r>
  </si>
  <si>
    <r>
      <t xml:space="preserve">Fremdkapital wird hauptsächlich von Finanzinstituten aufgenommen, die als Inhaber (von Schuldverschreibungen) oder Kreditgeber </t>
    </r>
    <r>
      <rPr>
        <b/>
        <sz val="10"/>
        <color theme="1"/>
        <rFont val="Calibri"/>
        <family val="2"/>
        <scheme val="minor"/>
      </rPr>
      <t>(3 Punkte)</t>
    </r>
    <r>
      <rPr>
        <sz val="10"/>
        <color theme="1"/>
        <rFont val="Calibri"/>
        <family val="2"/>
        <scheme val="minor"/>
      </rPr>
      <t xml:space="preserve"> bezeichnet werden.</t>
    </r>
    <r>
      <rPr>
        <b/>
        <sz val="10"/>
        <color theme="1"/>
        <rFont val="Calibri"/>
        <family val="2"/>
        <scheme val="minor"/>
      </rPr>
      <t xml:space="preserve"> </t>
    </r>
    <r>
      <rPr>
        <sz val="10"/>
        <color theme="1"/>
        <rFont val="Calibri"/>
        <family val="2"/>
        <scheme val="minor"/>
      </rPr>
      <t xml:space="preserve">Alternativ kann ein Unternehmen auch Schuldtitel an die Öffentlichkeit ausgeben, um sich neue Finanzmittel zu beschaffen. </t>
    </r>
    <r>
      <rPr>
        <b/>
        <sz val="10"/>
        <color theme="1"/>
        <rFont val="Calibri"/>
        <family val="2"/>
        <scheme val="minor"/>
      </rPr>
      <t>(3 Punkte)</t>
    </r>
    <r>
      <rPr>
        <sz val="10"/>
        <color theme="1"/>
        <rFont val="Calibri"/>
        <family val="2"/>
        <scheme val="minor"/>
      </rPr>
      <t xml:space="preserve"> 
</t>
    </r>
  </si>
  <si>
    <t xml:space="preserve">Verwenden Sie die folgenden Informationen, um den Verschuldungsgrad zu berechnen. Zeigen Sie alle Schritte in Ihren Berechnungen. 
Grundkapital: 260.000 €
Allgemeine Kapitalrücklage: 20.000 €  
Darlehen mit 5 % Zinsen: 2.000.000 € 
Umsatz für das Jahr: 3.000.000 € 
Im Laufe des Jahres gezahlte Steuern: 40.000 € 
Gewinn nach Zinsen und Steuern: 180.000 € 
</t>
  </si>
  <si>
    <r>
      <t xml:space="preserve">Die multinationalen Unternehmen erhalten Cashflows aus verschiedenen Quellen, was ihre finanzielle Stabilität erhöht. </t>
    </r>
    <r>
      <rPr>
        <b/>
        <sz val="10"/>
        <color theme="1"/>
        <rFont val="Calibri"/>
        <family val="2"/>
        <scheme val="minor"/>
      </rPr>
      <t>(3 Punkte)</t>
    </r>
    <r>
      <rPr>
        <sz val="10"/>
        <color theme="1"/>
        <rFont val="Calibri"/>
        <family val="2"/>
        <scheme val="minor"/>
      </rPr>
      <t xml:space="preserve"> Sie sind nicht von den Cashflows der lokalen Märkte eines einzelnen Landes abhängig, wie es bei inländischen Unternehmen der Fall ist. Diese Situation kann für inländische Unternehmen zu Problemen mit der Volatilität des Cashflows führen und ihre Kapitalkosten erhöhen. </t>
    </r>
    <r>
      <rPr>
        <b/>
        <sz val="10"/>
        <color theme="1"/>
        <rFont val="Calibri"/>
        <family val="2"/>
        <scheme val="minor"/>
      </rPr>
      <t>(3 Punkte)</t>
    </r>
    <r>
      <rPr>
        <sz val="10"/>
        <color theme="1"/>
        <rFont val="Calibri"/>
        <family val="2"/>
        <scheme val="minor"/>
      </rPr>
      <t xml:space="preserve"> </t>
    </r>
  </si>
  <si>
    <r>
      <t xml:space="preserve">Das Capital-Asset-Pricing-Model (CAPM) postuliert, dass Sicherheit die Kombination aus systematischem und unsystematischem Risiko ist. </t>
    </r>
    <r>
      <rPr>
        <b/>
        <sz val="10"/>
        <color theme="1"/>
        <rFont val="Calibri"/>
        <family val="2"/>
        <scheme val="minor"/>
      </rPr>
      <t>(3 Punkte)</t>
    </r>
    <r>
      <rPr>
        <sz val="10"/>
        <color theme="1"/>
        <rFont val="Calibri"/>
        <family val="2"/>
        <scheme val="minor"/>
      </rPr>
      <t xml:space="preserve"> Das systematische Risiko wird auch als nicht diversifizierbares Risiko bezeichnet, das sich auf alle Wertpapiere oder das allgemeine Marktrisiko bezieht. Er entsteht aufgrund von Faktoren wie Steuerreformen oder Veränderungen in der Gesamtwirtschaft </t>
    </r>
    <r>
      <rPr>
        <b/>
        <sz val="10"/>
        <color theme="1"/>
        <rFont val="Calibri"/>
        <family val="2"/>
        <scheme val="minor"/>
      </rPr>
      <t>(3 Punkte)</t>
    </r>
    <r>
      <rPr>
        <sz val="10"/>
        <color theme="1"/>
        <rFont val="Calibri"/>
        <family val="2"/>
        <scheme val="minor"/>
      </rPr>
      <t xml:space="preserve">. Beispiele sind globale Ereignisse wie Krieg, Rezession, Umweltkatastrophen, Klimawandel, Wechselkursschwankungen, Inflation und Währungskontrollen. </t>
    </r>
    <r>
      <rPr>
        <b/>
        <sz val="10"/>
        <color theme="1"/>
        <rFont val="Calibri"/>
        <family val="2"/>
        <scheme val="minor"/>
      </rPr>
      <t>(3 Punkte)</t>
    </r>
    <r>
      <rPr>
        <sz val="10"/>
        <color theme="1"/>
        <rFont val="Calibri"/>
        <family val="2"/>
        <scheme val="minor"/>
      </rPr>
      <t xml:space="preserve"> Das unsystematische Risiko wird auch als diversifizierbares Risiko bezeichnet und ist einzigartig für ein bestimmtes Unternehmen oder eine bestimmte Branche. </t>
    </r>
    <r>
      <rPr>
        <b/>
        <sz val="10"/>
        <color theme="1"/>
        <rFont val="Calibri"/>
        <family val="2"/>
        <scheme val="minor"/>
      </rPr>
      <t>(3 Punkte)</t>
    </r>
    <r>
      <rPr>
        <sz val="10"/>
        <color theme="1"/>
        <rFont val="Calibri"/>
        <family val="2"/>
        <scheme val="minor"/>
      </rPr>
      <t xml:space="preserve"> Beispiele sind Veränderungen oder Fortschritte in der Technologie, neue Wettbewerber und wilde Streiks. </t>
    </r>
    <r>
      <rPr>
        <b/>
        <sz val="10"/>
        <color theme="1"/>
        <rFont val="Calibri"/>
        <family val="2"/>
        <scheme val="minor"/>
      </rPr>
      <t>(3 Punkte</t>
    </r>
    <r>
      <rPr>
        <sz val="10"/>
        <color theme="1"/>
        <rFont val="Calibri"/>
        <family val="2"/>
        <scheme val="minor"/>
      </rPr>
      <t xml:space="preserve">) Das CAPM hilft Unternehmen und Anleger:innen, einen fairen Preis für ihre Investitionen auf der Grundlage von Risiko- und Renditeerwartungsfaktoren zu ermitteln. </t>
    </r>
    <r>
      <rPr>
        <b/>
        <sz val="10"/>
        <color theme="1"/>
        <rFont val="Calibri"/>
        <family val="2"/>
        <scheme val="minor"/>
      </rPr>
      <t>(3 Punkte)</t>
    </r>
  </si>
  <si>
    <r>
      <t xml:space="preserve">Cash-Pooling bezieht sich auf ein zentralisiertes Cash-Management, das häufig von einer Gruppe von Tochtergesellschaften oder Unternehmen zum Ausgleich ihrer Konten genutzt wird. Diese Methode hilft Unternehmen, Kosten zu sparen und Bargeldbestände zusammenzulegen </t>
    </r>
    <r>
      <rPr>
        <b/>
        <sz val="10"/>
        <color theme="1"/>
        <rFont val="Calibri"/>
        <family val="2"/>
        <scheme val="minor"/>
      </rPr>
      <t>(2 Punkte)</t>
    </r>
    <r>
      <rPr>
        <sz val="10"/>
        <color theme="1"/>
        <rFont val="Calibri"/>
        <family val="2"/>
        <scheme val="minor"/>
      </rPr>
      <t xml:space="preserve">. Es gibt mehrere Verwendungszwecke für das Cash-Pooling, und die wichtigsten Vorteile sind die folgenden:
•	Es senkt die finanziellen Kosten.
•	Es reduziert die Bankgebühren.
•	Der zentralisierte Saldomechanismus vereinfacht das Cash-Management.
•	Es bietet eine starke Verhandlungsposition gegenüber Banken.
</t>
    </r>
    <r>
      <rPr>
        <b/>
        <sz val="10"/>
        <color theme="1"/>
        <rFont val="Calibri"/>
        <family val="2"/>
        <scheme val="minor"/>
      </rPr>
      <t>(1 Punkt für jeden Vorteil)</t>
    </r>
    <r>
      <rPr>
        <sz val="10"/>
        <color theme="1"/>
        <rFont val="Calibri"/>
        <family val="2"/>
        <scheme val="minor"/>
      </rPr>
      <t xml:space="preserve">
</t>
    </r>
  </si>
  <si>
    <t>Nehmen Sie Folgendes an: 
1) Sie haben 500.000 £ zu investieren 
2) Der aktuelle Kassakurs der indischen Rupie beträgt 0,110 £ 
3) Der 60-Tage-Terminkurs der Rupie beträgt 0,108 £ 
4) Der 60-Tage-Zinssatz in Großbritannien beträgt 1 % 
5) Der 60-Tage-Zinssatz in Indien beträgt 2 % 
Berechnen Sie zunächst die Rendite für eine britische Investorin, die eine Arbitrage durchführt. Zeigen Sie Ihre Berechnungen. Erklären Sie dann, ob eine Arbitrage für eine indische Investorin in diesem Fall profitabel wäre. Begründen Sie Ihre Antwort.</t>
  </si>
  <si>
    <r>
      <t xml:space="preserve">Die Rendite für eine britische Investorin, die eine Arbitrage durchführt:
Rechnen Sie die Pfund in Rupien um: 500.000 £/0,11 = 4.545.454,55 Rupien. </t>
    </r>
    <r>
      <rPr>
        <b/>
        <sz val="10"/>
        <color theme="1"/>
        <rFont val="Calibri"/>
        <family val="2"/>
        <scheme val="minor"/>
      </rPr>
      <t>(3 Punkte)</t>
    </r>
    <r>
      <rPr>
        <sz val="10"/>
        <color theme="1"/>
        <rFont val="Calibri"/>
        <family val="2"/>
        <scheme val="minor"/>
      </rPr>
      <t xml:space="preserve">
Legen Sie die Rupien für 60 Tage bei einer indischen Bank an. Dies ergibt 4.545.454,55 × (1,02) = 4.636.363,64 Rupien in 60 Tagen. </t>
    </r>
    <r>
      <rPr>
        <b/>
        <sz val="10"/>
        <color theme="1"/>
        <rFont val="Calibri"/>
        <family val="2"/>
        <scheme val="minor"/>
      </rPr>
      <t>(3 Punkte)</t>
    </r>
    <r>
      <rPr>
        <sz val="10"/>
        <color theme="1"/>
        <rFont val="Calibri"/>
        <family val="2"/>
        <scheme val="minor"/>
      </rPr>
      <t xml:space="preserve">
Dann konvertieren Sie die Rupien zum Terminkurs zurück in Pfund und erhalten 4.636.363,64 × 0,108 £ = 500.727,27 £. </t>
    </r>
    <r>
      <rPr>
        <b/>
        <sz val="10"/>
        <color theme="1"/>
        <rFont val="Calibri"/>
        <family val="2"/>
        <scheme val="minor"/>
      </rPr>
      <t>(3 Punkte)</t>
    </r>
    <r>
      <rPr>
        <sz val="10"/>
        <color theme="1"/>
        <rFont val="Calibri"/>
        <family val="2"/>
        <scheme val="minor"/>
      </rPr>
      <t xml:space="preserve"> Die Rendite für die britische Investorin beträgt 500.727,27 £/500.000 £ – 1 = 0,15 %. </t>
    </r>
    <r>
      <rPr>
        <b/>
        <sz val="10"/>
        <color theme="1"/>
        <rFont val="Calibri"/>
        <family val="2"/>
        <scheme val="minor"/>
      </rPr>
      <t>(3 Punkte)</t>
    </r>
    <r>
      <rPr>
        <sz val="10"/>
        <color theme="1"/>
        <rFont val="Calibri"/>
        <family val="2"/>
        <scheme val="minor"/>
      </rPr>
      <t xml:space="preserve"> 
Ja, gedeckte Zinsarbitrage wäre für eine indische Investorin profitabel. </t>
    </r>
    <r>
      <rPr>
        <b/>
        <sz val="10"/>
        <color theme="1"/>
        <rFont val="Calibri"/>
        <family val="2"/>
        <scheme val="minor"/>
      </rPr>
      <t>(3 Punkte)</t>
    </r>
    <r>
      <rPr>
        <sz val="10"/>
        <color theme="1"/>
        <rFont val="Calibri"/>
        <family val="2"/>
        <scheme val="minor"/>
      </rPr>
      <t xml:space="preserve"> Auch wenn die indische Investorin in Großbritannien einen um 1 Prozent niedrigeren Zinssatz erhalten würde, gleicht der Abschlag des Terminkurses der Rupie diese Differenz mehr als aus. </t>
    </r>
    <r>
      <rPr>
        <b/>
        <sz val="10"/>
        <color theme="1"/>
        <rFont val="Calibri"/>
        <family val="2"/>
        <scheme val="minor"/>
      </rPr>
      <t>(3 Punkte)</t>
    </r>
  </si>
  <si>
    <r>
      <t>Der Fremdvergleich wird auch als Fremdvergleichsgrundsatz bezeichnet, bei dem beide Parteien, d. h. Käufer:in und Verkäufer:in, aus eigenem Antrieb handeln, ohne sich gegenseitig bei der Geschäftsabwicklung zu beeinflussen. (</t>
    </r>
    <r>
      <rPr>
        <b/>
        <sz val="10"/>
        <color theme="1"/>
        <rFont val="Calibri"/>
        <family val="2"/>
        <scheme val="minor"/>
      </rPr>
      <t>2 Punkte)</t>
    </r>
    <r>
      <rPr>
        <sz val="10"/>
        <color theme="1"/>
        <rFont val="Calibri"/>
        <family val="2"/>
        <scheme val="minor"/>
      </rPr>
      <t xml:space="preserve"> Bei dieser Art von Verkäufen sind die Parteien unabhängig und unterliegen nicht der gleichen Verhandlungsmacht. Käufer:in und Verkäufer:in setzen sich nicht gegenseitig unter Druck, um ein vorteilhaftes Geschäft abzuschließen. </t>
    </r>
    <r>
      <rPr>
        <b/>
        <sz val="10"/>
        <color theme="1"/>
        <rFont val="Calibri"/>
        <family val="2"/>
        <scheme val="minor"/>
      </rPr>
      <t>(2 Punkte)</t>
    </r>
    <r>
      <rPr>
        <sz val="10"/>
        <color theme="1"/>
        <rFont val="Calibri"/>
        <family val="2"/>
        <scheme val="minor"/>
      </rPr>
      <t xml:space="preserve"> Die an einer Geschäftstransaktion beteiligten Parteien kennen sich in der Regel nicht und haben keine früheren Beziehungen. </t>
    </r>
    <r>
      <rPr>
        <b/>
        <sz val="10"/>
        <color theme="1"/>
        <rFont val="Calibri"/>
        <family val="2"/>
        <scheme val="minor"/>
      </rPr>
      <t>(3 Punkte)</t>
    </r>
    <r>
      <rPr>
        <sz val="10"/>
        <color theme="1"/>
        <rFont val="Calibri"/>
        <family val="2"/>
        <scheme val="minor"/>
      </rPr>
      <t xml:space="preserve"> Ein fremdüblicher Verkauf hilft Käufer:innen und Verkäufer:innen, den Preis für einen Vermögenswert nach dem fairen Marktwert zu bestimmen. Fremdübliche Transaktionen umfassen keine Geschäfte zwischen Unternehmen mit gemeinsamen Anteilseigner:innen oder Geschäfte zwischen Familienmitgliedern. </t>
    </r>
    <r>
      <rPr>
        <b/>
        <sz val="10"/>
        <color theme="1"/>
        <rFont val="Calibri"/>
        <family val="2"/>
        <scheme val="minor"/>
      </rPr>
      <t>(3 Punkte)</t>
    </r>
    <r>
      <rPr>
        <sz val="10"/>
        <color theme="1"/>
        <rFont val="Calibri"/>
        <family val="2"/>
        <scheme val="minor"/>
      </rPr>
      <t xml:space="preserve"> Bei Immobiliengeschäften kommt es häufig zu fremdüblichen Transaktionen. </t>
    </r>
    <r>
      <rPr>
        <b/>
        <sz val="10"/>
        <color theme="1"/>
        <rFont val="Calibri"/>
        <family val="2"/>
        <scheme val="minor"/>
      </rPr>
      <t>(2 Punkte)</t>
    </r>
    <r>
      <rPr>
        <sz val="10"/>
        <color theme="1"/>
        <rFont val="Calibri"/>
        <family val="2"/>
        <scheme val="minor"/>
      </rPr>
      <t xml:space="preserve"> 
Wenn zum Beispiel eine Person daran interessiert ist, ein Haus von einer unbekannten Person zu kaufen, dann ist es möglich, dass das Geschäft zu einem fairen Marktwert und zu einem gegenseitig vereinbarten Preis abgeschlossen wird. Bei diesem Geschäft wird davon ausgegangen, dass beide Parteien die gleichen Informationen und die gleiche Verhandlungsmacht über die Immobilie haben. </t>
    </r>
    <r>
      <rPr>
        <b/>
        <sz val="10"/>
        <color theme="1"/>
        <rFont val="Calibri"/>
        <family val="2"/>
        <scheme val="minor"/>
      </rPr>
      <t>(3 Punkte)</t>
    </r>
    <r>
      <rPr>
        <sz val="10"/>
        <color theme="1"/>
        <rFont val="Calibri"/>
        <family val="2"/>
        <scheme val="minor"/>
      </rPr>
      <t xml:space="preserve"> Auf der anderen Seite negiert der Fremdvergleich auch die Idee eines höheren Preises aus der Sicht des Verkäufers und eines niedrigeren Preises aus der Sicht des Käufers. Bei Immobilien kann der Einfluss lokaler Steuern, kommunaler Vorschriften, Bankgebühren und anderer Faktoren, die bei Immobiliengeschäften eine Rolle spielen, einen direkten Einfluss auf den Preis eines Vermögenswerts haben. </t>
    </r>
    <r>
      <rPr>
        <b/>
        <sz val="10"/>
        <color theme="1"/>
        <rFont val="Calibri"/>
        <family val="2"/>
        <scheme val="minor"/>
      </rPr>
      <t>(3 Punkte)</t>
    </r>
  </si>
  <si>
    <t>Erklären Sie die Greenfield-Methode für Auslandsinvestitionen. Erläutern Sie, warum ein:e Investor:in Greenfield-Investitionen einer internationalen Übernahme vorziehen könnte und wie eine solche Analyse durchgeführt wird.</t>
  </si>
  <si>
    <r>
      <t xml:space="preserve">Eine Greenfield-Investition ist eine Form der ausländischen Direktinvestition, bei der ein Unternehmen oder eine Einzelperson in einem anderen Land ein Unternehmen gründet und den Betrieb von Grund auf neu aufnimmt. Bei dieser Investitionsmethode errichten das Unternehmen oder die Investor:innen Büros, Anlagen und Fabriken völlig neu </t>
    </r>
    <r>
      <rPr>
        <b/>
        <sz val="10"/>
        <color rgb="FF000000"/>
        <rFont val="Calibri"/>
        <family val="2"/>
      </rPr>
      <t>(3 Punkte)</t>
    </r>
    <r>
      <rPr>
        <sz val="10"/>
        <color rgb="FF000000"/>
        <rFont val="Calibri"/>
        <family val="2"/>
      </rPr>
      <t xml:space="preserve">. Der Begriff „Greenfield“ bezieht sich auf einen Investitionsplan, der mit dem Bau neuer Anlagen in anderen Ländern völlig neu beginnt. Diese Investitionsmethode ermöglicht es dem Sponsorunternehmen, ein Höchstmaß an Kontrolle über seine Aktivitäten auf den internationalen Märkten zu erhalten. </t>
    </r>
    <r>
      <rPr>
        <b/>
        <sz val="10"/>
        <color rgb="FF000000"/>
        <rFont val="Calibri"/>
        <family val="2"/>
      </rPr>
      <t>(3 Punkte)</t>
    </r>
    <r>
      <rPr>
        <sz val="10"/>
        <color rgb="FF000000"/>
        <rFont val="Calibri"/>
        <family val="2"/>
      </rPr>
      <t xml:space="preserve">
Es kann regulatorische Hindernisse geben, die die Übernahme aufgrund der Größe der beiden kombinierten Unternehmen nach der Übernahme oder aus anderen Gründen behindern. Internationale behördliche Genehmigungen können langwierig sein. </t>
    </r>
    <r>
      <rPr>
        <b/>
        <sz val="10"/>
        <color rgb="FF000000"/>
        <rFont val="Calibri"/>
        <family val="2"/>
      </rPr>
      <t>(3 Punkte)</t>
    </r>
    <r>
      <rPr>
        <sz val="10"/>
        <color rgb="FF000000"/>
        <rFont val="Calibri"/>
        <family val="2"/>
      </rPr>
      <t xml:space="preserve">. Sie können auch dazu führen, dass die gesamte Übernahme blockiert wird oder dass bestimmte Veräußerungsauflagen erfüllt werden müssen, die für ein Geschäft problematisch sein können. </t>
    </r>
    <r>
      <rPr>
        <b/>
        <sz val="10"/>
        <color rgb="FF000000"/>
        <rFont val="Calibri"/>
        <family val="2"/>
      </rPr>
      <t>(3 Punkte)</t>
    </r>
    <r>
      <rPr>
        <sz val="10"/>
        <color rgb="FF000000"/>
        <rFont val="Calibri"/>
        <family val="2"/>
      </rPr>
      <t xml:space="preserve"> In einigen Fällen kann eine Greenfield-Investition die beste Option sein, da ein Unternehmen durch die Gründung in einem neuen Land von den Vorteilen der lokalen Regierung profitieren kann, da einige Länder Subventionen, Steuererleichterungen oder andere Vorteile gewähren, um das Land als guten Standort für ausländische Direktinvestitionen zu fördern. </t>
    </r>
    <r>
      <rPr>
        <b/>
        <sz val="10"/>
        <color rgb="FF000000"/>
        <rFont val="Calibri"/>
        <family val="2"/>
      </rPr>
      <t xml:space="preserve">(3 Punkte) </t>
    </r>
    <r>
      <rPr>
        <sz val="10"/>
        <color rgb="FF000000"/>
        <rFont val="Calibri"/>
        <family val="2"/>
      </rPr>
      <t xml:space="preserve">Die Analyse von Greenfield-Investitionen konzentriert sich in der Regel stärker auf die Berechnung des Kapitalwerts und des internen Zinsfußes, da das Ziel darin besteht, in den Aufbau eines neu gegründeten Unternehmens zu investieren, das in der Zukunft Erträge erwirtschaften wird. </t>
    </r>
    <r>
      <rPr>
        <b/>
        <sz val="10"/>
        <color rgb="FF000000"/>
        <rFont val="Calibri"/>
        <family val="2"/>
      </rPr>
      <t xml:space="preserve">(3 Punkte) </t>
    </r>
  </si>
  <si>
    <r>
      <t xml:space="preserve">Horizontale Fusion: Sie findet zwischen zwei Unternehmen statt, die auf denselben Märkten tätig sind und ähnliche Arten von Produkten verkaufen. Die Fusion von zwei IT-Unternehmen, nämlich Hewlett-Packard (HP) und Compaq, im Jahr 2001 ist ein Beispiel für eine horizontale Fusion. Diese Art von Fusion verringert auch den Wettbewerb auf dem Markt. </t>
    </r>
    <r>
      <rPr>
        <b/>
        <sz val="10"/>
        <color theme="1"/>
        <rFont val="Calibri"/>
        <family val="2"/>
        <scheme val="minor"/>
      </rPr>
      <t>(3 Punkte)</t>
    </r>
    <r>
      <rPr>
        <sz val="10"/>
        <color theme="1"/>
        <rFont val="Calibri"/>
        <family val="2"/>
        <scheme val="minor"/>
      </rPr>
      <t xml:space="preserve">
Vertikale Fusion: Sie findet zwischen zwei Unternehmen statt, die sich in verschiedenen Phasen des Produktionsprozesses befinden, aber in derselben Branche tätig sind. So haben beispielsweise eBay und PayPal innerhalb der E-Commerce-Branche im Jahr 2002 eine vertikale Fusion durchgeführt, damit ihre Nutzer:innen Online-Zahlungsmechanismen nutzen können. </t>
    </r>
    <r>
      <rPr>
        <b/>
        <sz val="10"/>
        <color theme="1"/>
        <rFont val="Calibri"/>
        <family val="2"/>
        <scheme val="minor"/>
      </rPr>
      <t>(3 Punkte)</t>
    </r>
    <r>
      <rPr>
        <sz val="10"/>
        <color theme="1"/>
        <rFont val="Calibri"/>
        <family val="2"/>
        <scheme val="minor"/>
      </rPr>
      <t xml:space="preserve">
</t>
    </r>
  </si>
  <si>
    <r>
      <t xml:space="preserve">Vorteile
•	Sie helfen Investor:innen, Investitionen von einem Land in ein anderes Land zu tätigen.
•	Auslandsinvestitionen schaffen Arbeitsplätze.
•	Fördern die Entwicklung der Infrastruktur im Land und den Transfer von Technologie von einem Land in ein anderes Land. 
•	Sie dienen als wichtiger Indikator für ein Land.
•	Ein Land profitiert vom Handel mit Waren und Dienstleistungen als Folge von Auslandsinvestitionen.
</t>
    </r>
    <r>
      <rPr>
        <b/>
        <sz val="10"/>
        <color theme="1"/>
        <rFont val="Calibri"/>
        <family val="2"/>
        <scheme val="minor"/>
      </rPr>
      <t>(2 Punkte für jeden Vorteil)</t>
    </r>
    <r>
      <rPr>
        <sz val="10"/>
        <color theme="1"/>
        <rFont val="Calibri"/>
        <family val="2"/>
        <scheme val="minor"/>
      </rPr>
      <t xml:space="preserve">
Nachteile
•	Auslandsinvestitionen sind stark von Wechselkursschwankungen abhängig.
•	Auslandsinvestitionen sind aufgrund der Unsicherheit im politischen Umfeld eines Landes immer mit einem Risiko verbunden.
•	Auslandsinvestitionen werden in der Regel in größerem Umfang getätigt, was die kleinen und einheimischen Händler entmutigen kann.
•	Auslandsinvestitionen erfordern zusätzliche Kosten bei der Geschäftsgründung, was ausreichend Geld für den Geschäftsbetrieb voraussetzt.
</t>
    </r>
    <r>
      <rPr>
        <b/>
        <sz val="10"/>
        <color theme="1"/>
        <rFont val="Calibri"/>
        <family val="2"/>
        <scheme val="minor"/>
      </rPr>
      <t>(2 Punkte für jeden Nachteil)</t>
    </r>
  </si>
  <si>
    <r>
      <t xml:space="preserve">Makropolitisches Risiko: Das Risiko, dass politische Kräfte die Dynamik in einem Land oder einer Region verändern. Das makropolitische Risiko betrifft Branchen, Unternehmen und ausländische Unternehmen. </t>
    </r>
    <r>
      <rPr>
        <b/>
        <sz val="10"/>
        <color theme="1"/>
        <rFont val="Calibri"/>
        <family val="2"/>
        <scheme val="minor"/>
      </rPr>
      <t>(3 Punkte)</t>
    </r>
    <r>
      <rPr>
        <sz val="10"/>
        <color theme="1"/>
        <rFont val="Calibri"/>
        <family val="2"/>
        <scheme val="minor"/>
      </rPr>
      <t xml:space="preserve">
Mikropolitisches Risiko: Das Risiko, das sich aus internen Konflikten in einem Land ergibt, die mit politischen Bedingungen wie Armut, Korruption, Recht und Ordnung usw. zusammenhängen. Das mikropolitische Risiko wirkt sich direkt auf die Geschäfte, Firmen und Branchen des Landes aus. </t>
    </r>
    <r>
      <rPr>
        <b/>
        <sz val="10"/>
        <color theme="1"/>
        <rFont val="Calibri"/>
        <family val="2"/>
        <scheme val="minor"/>
      </rPr>
      <t>(3 Punkte)</t>
    </r>
  </si>
  <si>
    <r>
      <t xml:space="preserve">Top-Down-Analyse
Die Top-Down-Investitionsanalyse verfolgt einen dreistufigen Ansatz. </t>
    </r>
    <r>
      <rPr>
        <b/>
        <sz val="10"/>
        <color theme="1"/>
        <rFont val="Calibri"/>
        <family val="2"/>
        <scheme val="minor"/>
      </rPr>
      <t>(2 Punkte)</t>
    </r>
    <r>
      <rPr>
        <sz val="10"/>
        <color theme="1"/>
        <rFont val="Calibri"/>
        <family val="2"/>
        <scheme val="minor"/>
      </rPr>
      <t xml:space="preserve"> In einem ersten Schritt wird eine Analyse der makroökonomischen Indikatoren, wie Steuern, BIP, Zinssätze, Beschäftigung usw. durchgeführt. Hier berücksichtigen Finanzmanager:innen und Investor:innen die makroökonomischen Bedingungen, bevor sie irgendeinen anderen Faktor in Betracht ziehen. Sie betrachten Wechselkurse, Inflation, Handelsbilanzen und andere makroökonomische Variablen. </t>
    </r>
    <r>
      <rPr>
        <b/>
        <sz val="10"/>
        <color theme="1"/>
        <rFont val="Calibri"/>
        <family val="2"/>
        <scheme val="minor"/>
      </rPr>
      <t>(2 Punkte)</t>
    </r>
    <r>
      <rPr>
        <sz val="10"/>
        <color theme="1"/>
        <rFont val="Calibri"/>
        <family val="2"/>
        <scheme val="minor"/>
      </rPr>
      <t xml:space="preserve"> Im zweiten Schritt wird eine spezifische Sektoranalyse durchgeführt. Wenn die makroökonomischen Bedingungen analysiert werden, konzentrieren sie sich auf leistungsstarke Sektoren. Das Hauptziel besteht darin, eine bestimmte Branche oder einen bestimmten Sektor für die Allokation von Investitionsmitteln zu identifizieren. </t>
    </r>
    <r>
      <rPr>
        <b/>
        <sz val="10"/>
        <color theme="1"/>
        <rFont val="Calibri"/>
        <family val="2"/>
        <scheme val="minor"/>
      </rPr>
      <t>(2 Punkte)</t>
    </r>
    <r>
      <rPr>
        <sz val="10"/>
        <color theme="1"/>
        <rFont val="Calibri"/>
        <family val="2"/>
        <scheme val="minor"/>
      </rPr>
      <t xml:space="preserve"> Im dritten Schritt wird eine spezifische Unternehmensanalyse durchgeführt, die von der Erfüllung der Makro- und Sektoranalysen abhängig ist. Hier wird die Bewertung auf ein leistungsstarkes Unternehmen eingegrenzt, und die Finanzdaten des Unternehmens werden untersucht. </t>
    </r>
    <r>
      <rPr>
        <b/>
        <sz val="10"/>
        <color theme="1"/>
        <rFont val="Calibri"/>
        <family val="2"/>
        <scheme val="minor"/>
      </rPr>
      <t>(2 Punkte)</t>
    </r>
    <r>
      <rPr>
        <sz val="10"/>
        <color theme="1"/>
        <rFont val="Calibri"/>
        <family val="2"/>
        <scheme val="minor"/>
      </rPr>
      <t xml:space="preserve">
Beispiel: Ein Investor in Katar ist daran interessiert, Lebensmittel in das Land zu importieren. Im Rahmen des Top-Down-Ansatzes können sie die makroökonomischen Trends daraufhin untersuchen, welche Artikel basierend auf den Importvariablen gute Gewinne erwirtschaften, und so die Suche auf eine bestimmte Branche eingrenzen. Dann können Sie ein bestimmtes Unternehmen innerhalb dieses Sektors (z. B. Lebensmittel oder Fleisch) benennen. </t>
    </r>
    <r>
      <rPr>
        <b/>
        <sz val="10"/>
        <color theme="1"/>
        <rFont val="Calibri"/>
        <family val="2"/>
        <scheme val="minor"/>
      </rPr>
      <t>(2 Punkte – andere Beispiele sollten ebenfalls akzeptiert werden</t>
    </r>
    <r>
      <rPr>
        <sz val="10"/>
        <color theme="1"/>
        <rFont val="Calibri"/>
        <family val="2"/>
        <scheme val="minor"/>
      </rPr>
      <t xml:space="preserve">).
Bottom-up-Analyse
Der Bottom-up-Ansatz ist das Gegenteil des Top-down-Ansatzes. Bei dieser Strategie berücksichtigen die Anleger:innen die Mikrofaktoren eines Unternehmens, anstatt die makroökonomischen Bedingungen zu analysieren. </t>
    </r>
    <r>
      <rPr>
        <b/>
        <sz val="10"/>
        <color theme="1"/>
        <rFont val="Calibri"/>
        <family val="2"/>
        <scheme val="minor"/>
      </rPr>
      <t>(2 Punkte)</t>
    </r>
    <r>
      <rPr>
        <sz val="10"/>
        <color theme="1"/>
        <rFont val="Calibri"/>
        <family val="2"/>
        <scheme val="minor"/>
      </rPr>
      <t xml:space="preserve"> Zu den Mikrofaktoren gehören Finanzdaten, Produkte und Dienstleistungen, Erträge und andere Unternehmensinformationen eines Unternehmens. </t>
    </r>
    <r>
      <rPr>
        <b/>
        <sz val="10"/>
        <color theme="1"/>
        <rFont val="Calibri"/>
        <family val="2"/>
        <scheme val="minor"/>
      </rPr>
      <t>(2 Punkte)</t>
    </r>
    <r>
      <rPr>
        <sz val="10"/>
        <color theme="1"/>
        <rFont val="Calibri"/>
        <family val="2"/>
        <scheme val="minor"/>
      </rPr>
      <t xml:space="preserve"> Die Bottom-up-Analyse hilft Anleger:innen, von der Basis auszugehen und die Eigenschaften eines Unternehmens genau zu beobachten. Bei dieser Anlagestrategie handelt es sich in der Regel um eine langfristige Investition, da die Anleger:innen eine eingehende Analyse eines einzelnen Unternehmens vornehmen. </t>
    </r>
    <r>
      <rPr>
        <b/>
        <sz val="10"/>
        <color theme="1"/>
        <rFont val="Calibri"/>
        <family val="2"/>
        <scheme val="minor"/>
      </rPr>
      <t>(2 Punkte)</t>
    </r>
    <r>
      <rPr>
        <sz val="10"/>
        <color theme="1"/>
        <rFont val="Calibri"/>
        <family val="2"/>
        <scheme val="minor"/>
      </rPr>
      <t xml:space="preserve"> Facebook Inc. an der New York Stock Exchange (NYSE) ist ein gutes Beispiel für einen Bottom-up-Ansatz für Anleger:innen, die zunächst die Facebook-spezifischen Mikrofaktoren betrachteten, bevor sie den Sektor als Ganzes betrachteten, und dann die allgemeinen Marktbedingungen. </t>
    </r>
    <r>
      <rPr>
        <b/>
        <sz val="10"/>
        <color theme="1"/>
        <rFont val="Calibri"/>
        <family val="2"/>
        <scheme val="minor"/>
      </rPr>
      <t>(2 Punkte – andere Beispiele sollten ebenfalls akzeptiert</t>
    </r>
    <r>
      <rPr>
        <sz val="10"/>
        <color theme="1"/>
        <rFont val="Calibri"/>
        <family val="2"/>
        <scheme val="minor"/>
      </rPr>
      <t xml:space="preserve"> </t>
    </r>
    <r>
      <rPr>
        <b/>
        <sz val="10"/>
        <color theme="1"/>
        <rFont val="Calibri"/>
        <family val="2"/>
        <scheme val="minor"/>
      </rPr>
      <t>werden)</t>
    </r>
    <r>
      <rPr>
        <sz val="10"/>
        <color theme="1"/>
        <rFont val="Calibri"/>
        <family val="2"/>
        <scheme val="minor"/>
      </rPr>
      <t xml:space="preserve">
</t>
    </r>
  </si>
  <si>
    <t xml:space="preserve">Nehmen Sie an, dass Zaloha Plc in seiner jährlichen Gewinn- und Verlustrechnung für 2020 die folgenden Finanzdaten ausweist:
Gewinn- und Verlustrechnung für das GJ 2020; Beträge in $
Umsatz: 7.000.000
Umsatzkosten: (5.000.000)
Bruttogewinn: 2.000.000
Löhne und Gehälter: (50.000)
Mieten: (200.000)
Betriebsmittel: (50.000)
Abschreibung: (50.000)
Ergebnis vor Zinsen und Steuern (EBIT): 1.650.000
Zinsaufwand: (500.000)
Ergebnis vor Steuern:  1.150.000
Steuern (40 %): (460.000)
Reingewinn: 690.000
Berechnen Sie den Zinsdeckungsgrad. Zeigen Sie Ihre Berechnungen.
</t>
  </si>
  <si>
    <r>
      <t xml:space="preserve">Die Liquiditätsplanung reduziert das Solvenzrisiko. </t>
    </r>
    <r>
      <rPr>
        <b/>
        <sz val="10"/>
        <color theme="1"/>
        <rFont val="Calibri"/>
        <family val="2"/>
        <scheme val="minor"/>
      </rPr>
      <t>(3 Punkte)</t>
    </r>
    <r>
      <rPr>
        <sz val="10"/>
        <color theme="1"/>
        <rFont val="Calibri"/>
        <family val="2"/>
        <scheme val="minor"/>
      </rPr>
      <t xml:space="preserve"> Sie beginnt mit der Festlegung von Referenzdaten. </t>
    </r>
    <r>
      <rPr>
        <b/>
        <sz val="10"/>
        <color theme="1"/>
        <rFont val="Calibri"/>
        <family val="2"/>
        <scheme val="minor"/>
      </rPr>
      <t>(3 Punkte)</t>
    </r>
    <r>
      <rPr>
        <sz val="10"/>
        <color theme="1"/>
        <rFont val="Calibri"/>
        <family val="2"/>
        <scheme val="minor"/>
      </rPr>
      <t xml:space="preserve"> Dann wird das Umlaufvermögen mit den kurzfristigen Verbindlichkeiten abgeglichen, um sicherzustellen, dass die Unternehmen ihre Zahlungsverpflichtungen gegenüber den Lieferanten erfüllen können. </t>
    </r>
    <r>
      <rPr>
        <b/>
        <sz val="10"/>
        <color theme="1"/>
        <rFont val="Calibri"/>
        <family val="2"/>
        <scheme val="minor"/>
      </rPr>
      <t>(3 Punkte)</t>
    </r>
    <r>
      <rPr>
        <sz val="10"/>
        <color theme="1"/>
        <rFont val="Calibri"/>
        <family val="2"/>
        <scheme val="minor"/>
      </rPr>
      <t xml:space="preserve"> Eine solche Planung ermöglicht es Manager:innen, Kreditlinien zu überprüfen, die in früheren Plänen nicht überprüft wurden. </t>
    </r>
    <r>
      <rPr>
        <b/>
        <sz val="10"/>
        <color theme="1"/>
        <rFont val="Calibri"/>
        <family val="2"/>
        <scheme val="minor"/>
      </rPr>
      <t>(3 Punkte)</t>
    </r>
    <r>
      <rPr>
        <sz val="10"/>
        <color theme="1"/>
        <rFont val="Calibri"/>
        <family val="2"/>
        <scheme val="minor"/>
      </rPr>
      <t xml:space="preserve"> Der Zeithorizont spielt eine wichtige Rolle bei der Ermittlung der kurzfristigen Verbindlichkeiten, die mit den Zahlungsmitteln und Zahlungsmitteläquivalenten abgestimmt werden sollten. Die Referenzdaten können zwischen Tag, Woche und Monat variieren. </t>
    </r>
    <r>
      <rPr>
        <b/>
        <sz val="10"/>
        <color theme="1"/>
        <rFont val="Calibri"/>
        <family val="2"/>
        <scheme val="minor"/>
      </rPr>
      <t>(3 Punkte)</t>
    </r>
    <r>
      <rPr>
        <sz val="10"/>
        <color theme="1"/>
        <rFont val="Calibri"/>
        <family val="2"/>
        <scheme val="minor"/>
      </rPr>
      <t xml:space="preserve"> Die monatliche Liquiditätsplanung ermöglicht eine bessere Prognose der kurzfristigen Zahlungsverpflichtungen und der verfügbaren liquiden Mittel, was bei wöchentlichen Liquiditätsplänen nicht immer möglich ist. </t>
    </r>
    <r>
      <rPr>
        <b/>
        <sz val="10"/>
        <color theme="1"/>
        <rFont val="Calibri"/>
        <family val="2"/>
        <scheme val="minor"/>
      </rPr>
      <t>(3 Punkte)</t>
    </r>
    <r>
      <rPr>
        <sz val="10"/>
        <color theme="1"/>
        <rFont val="Calibri"/>
        <family val="2"/>
        <scheme val="minor"/>
      </rPr>
      <t xml:space="preserve">     </t>
    </r>
  </si>
  <si>
    <r>
      <t xml:space="preserve">Ein multinationales Unternehmen muss die Cashflows der Tochtergesellschaften und der Muttergesellschaft genau prognostizieren. Liquiditätsengpässe sind eine ständige Sorge für multinationale Konzerne, die reagieren müssen, wenn eine Tochtergesellschaft mit einem Finanzierungsengpass konfrontiert wird. Die Einführung eines zentralisierten Cash-Management-Systems ermöglicht es der Muttergesellschaft, überschüssige Mittel an die Tochtergesellschaft zu überweisen, die mit einem Finanzierungsdefizit zu kämpfen hat. </t>
    </r>
    <r>
      <rPr>
        <b/>
        <sz val="10"/>
        <color theme="1"/>
        <rFont val="Calibri"/>
        <family val="2"/>
        <scheme val="minor"/>
      </rPr>
      <t>(3 Punkte)</t>
    </r>
    <r>
      <rPr>
        <sz val="10"/>
        <color theme="1"/>
        <rFont val="Calibri"/>
        <family val="2"/>
        <scheme val="minor"/>
      </rPr>
      <t xml:space="preserve"> Multinationale Unternehmen benötigen zeitnahe Informationen über die Barmittelsituation der einzelnen Tochtergesellschaften, um effektiv reagieren zu können. In bestimmten Szenarien kann die Tochtergesellschaft mit einem Liquiditätsengpass in der Lage sein, ihren Liquiditätsbedarf über andere Finanzierungsquellen zu decken, z. B. über Kreditlinien. </t>
    </r>
    <r>
      <rPr>
        <b/>
        <sz val="10"/>
        <color theme="1"/>
        <rFont val="Calibri"/>
        <family val="2"/>
        <scheme val="minor"/>
      </rPr>
      <t>(3 Punkte)</t>
    </r>
    <r>
      <rPr>
        <sz val="10"/>
        <color theme="1"/>
        <rFont val="Calibri"/>
        <family val="2"/>
        <scheme val="minor"/>
      </rPr>
      <t xml:space="preserve"> 
Ein Unternehmen benötigt ein systematisches und aktuelles, zentralisiertes Cash-Management-System, um die Cash-Position seiner Tochtergesellschaften genau zu prognostizieren. </t>
    </r>
    <r>
      <rPr>
        <b/>
        <sz val="10"/>
        <color theme="1"/>
        <rFont val="Calibri"/>
        <family val="2"/>
        <scheme val="minor"/>
      </rPr>
      <t>(3 Punkte)</t>
    </r>
    <r>
      <rPr>
        <sz val="10"/>
        <color theme="1"/>
        <rFont val="Calibri"/>
        <family val="2"/>
        <scheme val="minor"/>
      </rPr>
      <t xml:space="preserve"> Es ist wichtig festzustellen, ob eine Tochtergesellschaft, die sich in einer Barmittelknappheit befindet, ihren Liquiditätsbedarf mit überschüssigen Barmitteln einer anderen Tochtergesellschaft decken kann. In diesem Zusammenhang fungiert ein zentrales Cash-Management-System als interne Kontrolle für ein multinationales Unternehmen. Es hilft dabei, die finanziellen Probleme der Tochtergesellschaften zu erkennen, indem es die Cash-Positionen effektiv überwacht. </t>
    </r>
    <r>
      <rPr>
        <b/>
        <sz val="10"/>
        <color theme="1"/>
        <rFont val="Calibri"/>
        <family val="2"/>
        <scheme val="minor"/>
      </rPr>
      <t>(3 Punkte)</t>
    </r>
    <r>
      <rPr>
        <sz val="10"/>
        <color theme="1"/>
        <rFont val="Calibri"/>
        <family val="2"/>
        <scheme val="minor"/>
      </rPr>
      <t xml:space="preserve"> Außerdem hält der Überwachungsprozess die Manager:innen in der Regel davon ab, zusätzliche Aktivitäten durchzuführen, die zu einer erhöhten Barmittelknappheit führen könnten. Dies hilft den multinationalen Unternehmen, Finanzierungsengpässe zu erkennen und die Gründe für den Rückgang der Barmittelbestände der Mutter- und Tochtergesellschaften zu ermitteln. </t>
    </r>
    <r>
      <rPr>
        <b/>
        <sz val="10"/>
        <color theme="1"/>
        <rFont val="Calibri"/>
        <family val="2"/>
        <scheme val="minor"/>
      </rPr>
      <t>(3 Punkte)</t>
    </r>
    <r>
      <rPr>
        <sz val="10"/>
        <color theme="1"/>
        <rFont val="Calibri"/>
        <family val="2"/>
        <scheme val="minor"/>
      </rPr>
      <t xml:space="preserve">   
Beispiel 
Utah Co. hat ein zentrales Cash-Management-System für seine Tochtergesellschaften eingerichtet, bei dem jede Tochtergesellschaft am Ende eines jeden Tages ihren Barmittelbestand in der Landeswährung meldet. Sie weist dann die Tochtergesellschaften mit überschüssigen Barmitteln an, Mittel in Form eines Kredits an eine Tochtergesellschaft mit einem Liquiditätsengpass zu überweisen. Die Tochtergesellschaft, die das Darlehen erhält, muss neben dem Kapital auch die Zinsen zahlen. Alle beteiligten Tochtergesellschaften nutzen dieselbe Bank, um Überweisungen und andere Finanztransaktionen zu erleichtern. </t>
    </r>
    <r>
      <rPr>
        <b/>
        <sz val="10"/>
        <color theme="1"/>
        <rFont val="Calibri"/>
        <family val="2"/>
        <scheme val="minor"/>
      </rPr>
      <t>(3 Punkte – andere Beispiele sollten akzeptiert werden)</t>
    </r>
  </si>
  <si>
    <r>
      <t xml:space="preserve">Angesichts der Erosion der Steuerbasis durch Globalisierung und technologischen Fortschritt müssen die Steuerbehörden in Entwicklungsländern ihre Steuerpolitik und -verwaltung anpassen, um Einnahmeverluste zu minimieren. Erstens sollten sich die Steuerverwaltungen stärker auf indirekte als auf direkte Steuern stützen und von bilateralen zu
multilateralen Steuerabkommen übergehen. </t>
    </r>
    <r>
      <rPr>
        <b/>
        <sz val="10"/>
        <color theme="1"/>
        <rFont val="Calibri"/>
        <family val="2"/>
        <scheme val="minor"/>
      </rPr>
      <t>(3 Punkte)</t>
    </r>
    <r>
      <rPr>
        <sz val="10"/>
        <color theme="1"/>
        <rFont val="Calibri"/>
        <family val="2"/>
        <scheme val="minor"/>
      </rPr>
      <t xml:space="preserve"> Die Bevorzugung indirekter Steuern, wie der Mehrwertsteuer, trägt dazu bei, die Steuerbasis zu verbreitern, die Gesamtsteuersätze zu senken und damit die individuelle Steuerlast und Verzerrungen zu verringern. Durch den verstärkten Einsatz von
multilateralen Steuerabkommen können die Länder die Wahrscheinlichkeit einer Doppelbesteuerung und eines Steuerwettbewerbs zwischen verschiedenen Steuerverwaltungen wirksam verringern. </t>
    </r>
    <r>
      <rPr>
        <b/>
        <sz val="10"/>
        <color theme="1"/>
        <rFont val="Calibri"/>
        <family val="2"/>
        <scheme val="minor"/>
      </rPr>
      <t>(3 Punkte)</t>
    </r>
    <r>
      <rPr>
        <sz val="10"/>
        <color theme="1"/>
        <rFont val="Calibri"/>
        <family val="2"/>
        <scheme val="minor"/>
      </rPr>
      <t xml:space="preserve"> Zweitens, um multinationale Unternehmen daran zu hindern,
Steuern durch die Manipulation von Verrechnungspreisen zu vermeiden, sollten die Steuerbehörden eine Form des Fremdvergleichsgrundsatzes anwenden, wie er von der OECD verwendet wird. Dies ist im Wesentlichen ein Beispiel für eine Gesetzesreform, die Steuerpflichtige daran hindern soll, Steuern zu vermeiden, indem sie die Differenz der Steuersätze in verschiedenen Ländern manipulieren. </t>
    </r>
    <r>
      <rPr>
        <b/>
        <sz val="10"/>
        <color theme="1"/>
        <rFont val="Calibri"/>
        <family val="2"/>
        <scheme val="minor"/>
      </rPr>
      <t>(3 Punkte)</t>
    </r>
    <r>
      <rPr>
        <sz val="10"/>
        <color theme="1"/>
        <rFont val="Calibri"/>
        <family val="2"/>
        <scheme val="minor"/>
      </rPr>
      <t xml:space="preserve"> Drittens sollten die Entwicklungsländer, die dies noch nicht getan haben, die Verkaufssteuer durch die Mehrwertsteuer ersetzen. Da die Mehrwertsteuer auf breiter Basis erhoben wird, können die Staaten den Steuersatz senken und damit die übermäßige Gesamtbelastung verringern. </t>
    </r>
    <r>
      <rPr>
        <b/>
        <sz val="10"/>
        <color theme="1"/>
        <rFont val="Calibri"/>
        <family val="2"/>
        <scheme val="minor"/>
      </rPr>
      <t xml:space="preserve">(3 Punkte) </t>
    </r>
    <r>
      <rPr>
        <sz val="10"/>
        <color theme="1"/>
        <rFont val="Calibri"/>
        <family val="2"/>
        <scheme val="minor"/>
      </rPr>
      <t xml:space="preserve">Viertens müssen die Entwicklungsländer wirksame Programme für verantwortungsvolle Staatsführung und Korruptionsbekämpfung im Bereich der Steuerverwaltung umsetzen, indem sie transparente und umfassende rechtliche Strukturen schaffen. </t>
    </r>
    <r>
      <rPr>
        <b/>
        <sz val="10"/>
        <color theme="1"/>
        <rFont val="Calibri"/>
        <family val="2"/>
        <scheme val="minor"/>
      </rPr>
      <t>(3 Punkte)</t>
    </r>
    <r>
      <rPr>
        <sz val="10"/>
        <color theme="1"/>
        <rFont val="Calibri"/>
        <family val="2"/>
        <scheme val="minor"/>
      </rPr>
      <t xml:space="preserve"> Good Governance ist die effektive und effiziente Verwaltung der nationalen sozialen und wirtschaftlichen Ressourcen und damit auch eine effektive und effiziente Steuerverwaltung.</t>
    </r>
    <r>
      <rPr>
        <b/>
        <sz val="10"/>
        <color theme="1"/>
        <rFont val="Calibri"/>
        <family val="2"/>
        <scheme val="minor"/>
      </rPr>
      <t xml:space="preserve"> </t>
    </r>
    <r>
      <rPr>
        <sz val="10"/>
        <color theme="1"/>
        <rFont val="Calibri"/>
        <family val="2"/>
        <scheme val="minor"/>
      </rPr>
      <t xml:space="preserve">Korruption in der Steuerverwaltung kann durch die Verabschiedung klarer, präziser und umfassender Steuergesetze und durch die Anwendung angemessener Strafen zur Bestrafung aller an Steuervergehen Beteiligten verhindert werden </t>
    </r>
    <r>
      <rPr>
        <b/>
        <sz val="10"/>
        <color theme="1"/>
        <rFont val="Calibri"/>
        <family val="2"/>
        <scheme val="minor"/>
      </rPr>
      <t>(3 Punkte)</t>
    </r>
    <r>
      <rPr>
        <sz val="10"/>
        <color theme="1"/>
        <rFont val="Calibri"/>
        <family val="2"/>
        <scheme val="minor"/>
      </rPr>
      <t xml:space="preserve">. </t>
    </r>
  </si>
  <si>
    <r>
      <t xml:space="preserve">Konzerninterne Finanzierung: Die Mittel stammen von einer Schwester- oder Muttergesellschaft in Form eines konzerninternen Darlehens. Diese Darlehen sind manchmal für eine begrenzte Dauer verfügbar, um Devisenkontrollen zu verwalten. Außerdem werden die konzerninternen Darlehen oder Zinssätze nach festen Regeln vergeben. </t>
    </r>
    <r>
      <rPr>
        <b/>
        <sz val="10"/>
        <color theme="1"/>
        <rFont val="Calibri"/>
        <family val="2"/>
        <scheme val="minor"/>
      </rPr>
      <t>(3 Punkte)</t>
    </r>
    <r>
      <rPr>
        <sz val="10"/>
        <color theme="1"/>
        <rFont val="Calibri"/>
        <family val="2"/>
        <scheme val="minor"/>
      </rPr>
      <t xml:space="preserve">
Bankkredite: Geschäftsbankkredite sind das vorherrschende Instrument der kurzfristigen Finanzierung in Unternehmen. Bankkredite sorgen für einen vorübergehenden Anstieg der Vorräte und Forderungen. Kurzfristige Finanzierungen von Geschäftsbanken sind ungesicherte Kredite. </t>
    </r>
    <r>
      <rPr>
        <b/>
        <sz val="10"/>
        <color theme="1"/>
        <rFont val="Calibri"/>
        <family val="2"/>
        <scheme val="minor"/>
      </rPr>
      <t>(3 Punkte)</t>
    </r>
    <r>
      <rPr>
        <sz val="10"/>
        <color theme="1"/>
        <rFont val="Calibri"/>
        <family val="2"/>
        <scheme val="minor"/>
      </rPr>
      <t xml:space="preserve"> </t>
    </r>
  </si>
  <si>
    <r>
      <t xml:space="preserve">Liquiditätsplanung nach Stichtag
In dieser Phase ermitteln die Manager:innen die Liquiditätssituation und den Finanzstatus für den aktuellen Stichtag des Unternehmens (Zeitpunkt, an dem die Informationen zur Liquidität erfasst werden). In diesem Zusammenhang werden Zahlungsmitteläquivalente und vorhandene Barmittel mit fälligen Verbindlichkeiten verglichen. </t>
    </r>
    <r>
      <rPr>
        <b/>
        <sz val="10"/>
        <color theme="1"/>
        <rFont val="Calibri"/>
        <family val="2"/>
        <scheme val="minor"/>
      </rPr>
      <t>(3 Punkte)</t>
    </r>
    <r>
      <rPr>
        <sz val="10"/>
        <color theme="1"/>
        <rFont val="Calibri"/>
        <family val="2"/>
        <scheme val="minor"/>
      </rPr>
      <t xml:space="preserve"> Darüber hinaus werden auch die nicht in Anspruch genommenen Kreditlinien in die Planung einbezogen, während der Finanzstatus die abgegrenzten Verbindlichkeiten ausschließt. Insgesamt identifizieren die Manager:innen den Zeithorizont, in dem die Liquiditätslücke minimiert wird, weil die fälligen Verbindlichkeiten nicht durch liquide Mittel gedeckt sind. </t>
    </r>
    <r>
      <rPr>
        <b/>
        <sz val="10"/>
        <color theme="1"/>
        <rFont val="Calibri"/>
        <family val="2"/>
        <scheme val="minor"/>
      </rPr>
      <t>(3 Punkte)</t>
    </r>
    <r>
      <rPr>
        <sz val="10"/>
        <color theme="1"/>
        <rFont val="Calibri"/>
        <family val="2"/>
        <scheme val="minor"/>
      </rPr>
      <t xml:space="preserve">
Wöchentliche Liquiditätsplanung
Der zweite Schritt basiert auf dem finanziellen Status der Liquiditätsplanung zum Stichtag. Die Manager:innen planen zukünftige Ab- und Zuflüsse. Die Planung zukünftiger Zahlungen erfordert wöchentliche Zuweisungen. </t>
    </r>
    <r>
      <rPr>
        <b/>
        <sz val="10"/>
        <color theme="1"/>
        <rFont val="Calibri"/>
        <family val="2"/>
        <scheme val="minor"/>
      </rPr>
      <t>(3 Punkte)</t>
    </r>
    <r>
      <rPr>
        <sz val="10"/>
        <color theme="1"/>
        <rFont val="Calibri"/>
        <family val="2"/>
        <scheme val="minor"/>
      </rPr>
      <t xml:space="preserve"> Die Zahlungszuflüsse umfassen geplante Verkäufe, bestehende Forderungen und andere Einnahmeaktivitäten. In ähnlicher Weise umfassen die Abflüsse den laufenden Geschäftsbetrieb, Finanzierungskosten, fällige Verbindlichkeiten und Investitionsmaßnahmen. Darüber hinaus können aufgeschobene Zahlungen bei der Liquiditätsplanung berücksichtigt werden, wenn sie in der Wochenplanung ausreichend spezifiziert sind. </t>
    </r>
    <r>
      <rPr>
        <b/>
        <sz val="10"/>
        <color theme="1"/>
        <rFont val="Calibri"/>
        <family val="2"/>
        <scheme val="minor"/>
      </rPr>
      <t>(3 Punkte)</t>
    </r>
    <r>
      <rPr>
        <sz val="10"/>
        <color theme="1"/>
        <rFont val="Calibri"/>
        <family val="2"/>
        <scheme val="minor"/>
      </rPr>
      <t xml:space="preserve">
Monatliche Liquiditätsplanung
Multinationale Unternehmen machen ihre Finanzplanung, um zukünftigen Verpflichtungen nachzukommen und sicherzustellen, dass es keine Insolvenzprobleme gibt. In diesem Zusammenhang verteilen die Manager:innen die Aufgaben der Liquiditätsplanung monatlich und dehnen sie schrittweise auf das gesamte Geschäftsjahr aus. </t>
    </r>
    <r>
      <rPr>
        <b/>
        <sz val="10"/>
        <color theme="1"/>
        <rFont val="Calibri"/>
        <family val="2"/>
        <scheme val="minor"/>
      </rPr>
      <t>(3 Punkte)</t>
    </r>
    <r>
      <rPr>
        <sz val="10"/>
        <color theme="1"/>
        <rFont val="Calibri"/>
        <family val="2"/>
        <scheme val="minor"/>
      </rPr>
      <t xml:space="preserve"> Sie prognostizieren den Informationsfluss der Liquiditätsplanung und verknüpfen ihn mit der Bilanz- und GuV-Planung. Dieser Ansatz wird auch als integrierter Planungsansatz der Liquiditätsplanung bezeichnet. </t>
    </r>
    <r>
      <rPr>
        <b/>
        <sz val="10"/>
        <color theme="1"/>
        <rFont val="Calibri"/>
        <family val="2"/>
        <scheme val="minor"/>
      </rPr>
      <t>(3 Punkte)</t>
    </r>
    <r>
      <rPr>
        <sz val="10"/>
        <color theme="1"/>
        <rFont val="Calibri"/>
        <family val="2"/>
        <scheme val="minor"/>
      </rPr>
      <t xml:space="preserve"> </t>
    </r>
  </si>
  <si>
    <r>
      <t xml:space="preserve">Gesperrte Gelder sind definiert als Geld oder Kapital, das bei einem Auslandsgeschäft, das den Transfer von Geldern beinhaltet, aufgrund von Vorschriften der Regierung des Landes, in dem das Geld generiert wurde, gesperrt sind. </t>
    </r>
    <r>
      <rPr>
        <b/>
        <sz val="10"/>
        <color theme="1"/>
        <rFont val="Calibri"/>
        <family val="2"/>
        <scheme val="minor"/>
      </rPr>
      <t>(3 Punkte)</t>
    </r>
    <r>
      <rPr>
        <sz val="10"/>
        <color theme="1"/>
        <rFont val="Calibri"/>
        <family val="2"/>
        <scheme val="minor"/>
      </rPr>
      <t xml:space="preserve"> Wenn der Verdacht besteht, dass Gelder aus illegalen Aktivitäten oder kriminellen Handlungen stammen, kann der Staat bestimmte Vorschriften erlassen, die den Transfer des Geldes unterbinden. </t>
    </r>
    <r>
      <rPr>
        <b/>
        <sz val="10"/>
        <color theme="1"/>
        <rFont val="Calibri"/>
        <family val="2"/>
        <scheme val="minor"/>
      </rPr>
      <t>(3 Punkte)</t>
    </r>
    <r>
      <rPr>
        <sz val="10"/>
        <color theme="1"/>
        <rFont val="Calibri"/>
        <family val="2"/>
        <scheme val="minor"/>
      </rPr>
      <t xml:space="preserve"> Die Gelder werden damit zu gesperrten Geldern. </t>
    </r>
    <r>
      <rPr>
        <b/>
        <sz val="10"/>
        <color theme="1"/>
        <rFont val="Calibri"/>
        <family val="2"/>
        <scheme val="minor"/>
      </rPr>
      <t>(3 Punkte)</t>
    </r>
    <r>
      <rPr>
        <sz val="10"/>
        <color theme="1"/>
        <rFont val="Calibri"/>
        <family val="2"/>
        <scheme val="minor"/>
      </rPr>
      <t xml:space="preserve"> Wenn ein Land mit einem Mangel an Devisenreserven konfrontiert ist, kann es Beschränkungen für Auslandsgeschäfte auferlegen, indem es Gelder sperrt. </t>
    </r>
    <r>
      <rPr>
        <b/>
        <sz val="10"/>
        <color theme="1"/>
        <rFont val="Calibri"/>
        <family val="2"/>
        <scheme val="minor"/>
      </rPr>
      <t>(3 Punkte)</t>
    </r>
    <r>
      <rPr>
        <sz val="10"/>
        <color theme="1"/>
        <rFont val="Calibri"/>
        <family val="2"/>
        <scheme val="minor"/>
      </rPr>
      <t xml:space="preserve"> Die Hauptgründe dafür sind (1) Handelsverstöße, (2) kriminelle oder illegale Aktivitäten, (3) politische Gründe und Vorschriften in ausländischen Währungen. </t>
    </r>
    <r>
      <rPr>
        <b/>
        <sz val="10"/>
        <color theme="1"/>
        <rFont val="Calibri"/>
        <family val="2"/>
        <scheme val="minor"/>
      </rPr>
      <t>(3 Punkte)</t>
    </r>
    <r>
      <rPr>
        <sz val="10"/>
        <color theme="1"/>
        <rFont val="Calibri"/>
        <family val="2"/>
        <scheme val="minor"/>
      </rPr>
      <t xml:space="preserve"> So hat das US-Justizministerium beispielsweise Gelder blockiert und die Konten von Offshore-Glücksspielunternehmen eingefroren, indem es gegenüber PayPal und Visa anordnete, Geldtransfers zu blockieren, bis sie nachweisen konnten, dass keine illegalen Transaktionen stattgefunden haben. </t>
    </r>
    <r>
      <rPr>
        <b/>
        <sz val="10"/>
        <color theme="1"/>
        <rFont val="Calibri"/>
        <family val="2"/>
        <scheme val="minor"/>
      </rPr>
      <t>(3 Punkte)</t>
    </r>
    <r>
      <rPr>
        <sz val="10"/>
        <color theme="1"/>
        <rFont val="Calibri"/>
        <family val="2"/>
        <scheme val="minor"/>
      </rPr>
      <t xml:space="preserve">  </t>
    </r>
  </si>
  <si>
    <t xml:space="preserve">Dieses Szenario umfasst zwei Anleger: Eren und Ming. Der Investor Eren gab Ming ein Darlehen in Höhe von 200.000 $ und Ming gab Eren ein Darlehen in Höhe von 320.000 $. Das Fälligkeitsdatum beider Darlehen fällt auf dasselbe Datum und die Zahlungswährung ist $.
Berechnen Sie mittels Netting den Betrag der endgültigen Darlehensverpflichtung von Ming bei Fälligkeit und den Betrag der endgültigen Darlehensverpflichtung von Eren bei Fälligkeit. Erklären Sie dann, wie sich das Netting-Szenario auswirken würde, wenn zwei verschiedene Währungen beteiligt wären.
</t>
  </si>
  <si>
    <r>
      <t xml:space="preserve">Das Netting-Verfahren ermöglicht die Anpassung der beiden Darlehen. </t>
    </r>
    <r>
      <rPr>
        <b/>
        <sz val="10"/>
        <color theme="1"/>
        <rFont val="Calibri"/>
        <family val="2"/>
        <scheme val="minor"/>
      </rPr>
      <t xml:space="preserve">(3 Punkte) </t>
    </r>
    <r>
      <rPr>
        <sz val="10"/>
        <color theme="1"/>
        <rFont val="Calibri"/>
        <family val="2"/>
        <scheme val="minor"/>
      </rPr>
      <t xml:space="preserve">
Mings abschließende Darlehenszahlung beträgt somit 320.000 $ – 200.000 $ = 120.000 $. </t>
    </r>
    <r>
      <rPr>
        <b/>
        <sz val="10"/>
        <color theme="1"/>
        <rFont val="Calibri"/>
        <family val="2"/>
        <scheme val="minor"/>
      </rPr>
      <t>(3 Punkte)</t>
    </r>
    <r>
      <rPr>
        <sz val="10"/>
        <color theme="1"/>
        <rFont val="Calibri"/>
        <family val="2"/>
        <scheme val="minor"/>
      </rPr>
      <t xml:space="preserve"> 
Eren hat keine Zahlungsverpflichtung gegenüber Ming. </t>
    </r>
    <r>
      <rPr>
        <b/>
        <sz val="10"/>
        <color theme="1"/>
        <rFont val="Calibri"/>
        <family val="2"/>
        <scheme val="minor"/>
      </rPr>
      <t>(3 Punkte)</t>
    </r>
    <r>
      <rPr>
        <sz val="10"/>
        <color theme="1"/>
        <rFont val="Calibri"/>
        <family val="2"/>
        <scheme val="minor"/>
      </rPr>
      <t xml:space="preserve"> 
Wenn zwei verschiedene Währungen involviert sind, würde das Netting-Szenario von Währungsschwankungen beeinflusst werden. </t>
    </r>
    <r>
      <rPr>
        <b/>
        <sz val="10"/>
        <color theme="1"/>
        <rFont val="Calibri"/>
        <family val="2"/>
        <scheme val="minor"/>
      </rPr>
      <t>(3 Punkte)</t>
    </r>
    <r>
      <rPr>
        <sz val="10"/>
        <color theme="1"/>
        <rFont val="Calibri"/>
        <family val="2"/>
        <scheme val="minor"/>
      </rPr>
      <t xml:space="preserve"> Dann müsste ein Exposure Netting </t>
    </r>
    <r>
      <rPr>
        <b/>
        <sz val="10"/>
        <color theme="1"/>
        <rFont val="Calibri"/>
        <family val="2"/>
        <scheme val="minor"/>
      </rPr>
      <t xml:space="preserve">(3 Punkte) </t>
    </r>
    <r>
      <rPr>
        <sz val="10"/>
        <color theme="1"/>
        <rFont val="Calibri"/>
        <family val="2"/>
        <scheme val="minor"/>
      </rPr>
      <t xml:space="preserve">angewandt werden, um das Währungsschwankungsrisiko zu steuern. </t>
    </r>
    <r>
      <rPr>
        <b/>
        <sz val="10"/>
        <color theme="1"/>
        <rFont val="Calibri"/>
        <family val="2"/>
        <scheme val="minor"/>
      </rPr>
      <t>(3 Punkte</t>
    </r>
    <r>
      <rPr>
        <sz val="10"/>
        <color theme="1"/>
        <rFont val="Calibri"/>
        <family val="2"/>
        <scheme val="minor"/>
      </rPr>
      <t xml:space="preserve">) 
</t>
    </r>
  </si>
  <si>
    <r>
      <t xml:space="preserve">Bei der Debitorenfinanzierung stellt eine Bank eine Finanzierung bereit, wenn ein Exporteur sofortige Mittel benötigt. Die Bank gewährt dem Exporteur einen Kredit auf der Grundlage seiner Kreditwürdigkeit. </t>
    </r>
    <r>
      <rPr>
        <b/>
        <sz val="10"/>
        <color theme="1"/>
        <rFont val="Calibri"/>
        <family val="2"/>
        <scheme val="minor"/>
      </rPr>
      <t>(3 Punkte)</t>
    </r>
    <r>
      <rPr>
        <sz val="10"/>
        <color theme="1"/>
        <rFont val="Calibri"/>
        <family val="2"/>
        <scheme val="minor"/>
      </rPr>
      <t xml:space="preserve"> Im internationalen Handel ist die Debitorenfinanzierung mit zusätzlichen Risiken verbunden, wie z. B. Devisenkontrollen und staatlichen Vorschriften. </t>
    </r>
    <r>
      <rPr>
        <b/>
        <sz val="10"/>
        <color theme="1"/>
        <rFont val="Calibri"/>
        <family val="2"/>
        <scheme val="minor"/>
      </rPr>
      <t>(3 Punkte)</t>
    </r>
    <r>
      <rPr>
        <sz val="10"/>
        <color theme="1"/>
        <rFont val="Calibri"/>
        <family val="2"/>
        <scheme val="minor"/>
      </rPr>
      <t xml:space="preserve"> 
</t>
    </r>
  </si>
  <si>
    <t xml:space="preserve">Ein Exporteur verkauft seine Forderungen an einen Factor mit einem Abschlag von 10 % pro Monat. Der Factor erhebt eine zusätzliche Gebühr von 2,5 % für regresslose Finanzierungen. Nehmen wir an, der Exporteur erklärt sich bereit, 3 Millionen $ für 3 Monate regressfrei zu faktorisieren. Berechnen Sie Folgendes und geben Sie dabei alle Schritte Ihrer Berechnungen an:
a) Die Gebühr für die regresslose Finanzierung
b) Die monatliche Factoring-Gebühr
c) Den Gesamtbetrag, den der Exporteur erhalten hat
d) Den effektiven Jahreszins
</t>
  </si>
  <si>
    <t xml:space="preserve">Ein Exporteur verkauft seine Forderungen an einen Factor mit einem Abschlag von 15 % pro Monat. Der Factor erhebt eine zusätzliche Gebühr von 5 % für Finanzierungen ohne Regress. Nehmen wir an, der Exporteur erklärt sich bereit, 6 Monate lang regresslos 10 Millionen $ zu faktorisieren. Berechnen Sie Folgendes und geben Sie dabei alle Schritte Ihrer Berechnungen an:
a) Die Gebühr für die regresslose Finanzierung
b) Die monatliche Factoring-Gebühr
c) Den Gesamtbetrag, den der Exporteur erhalten hat
d) Den effektiven Jahreszins
</t>
  </si>
  <si>
    <r>
      <t xml:space="preserve">Wenn der Kunde innerhalb von 10 Tagen bezahlt, muss er nur 4.500 $ statt 5.000 $ zahlen </t>
    </r>
    <r>
      <rPr>
        <b/>
        <sz val="10"/>
        <color theme="1"/>
        <rFont val="Calibri"/>
        <family val="2"/>
        <scheme val="minor"/>
      </rPr>
      <t>(3 Punkte)</t>
    </r>
    <r>
      <rPr>
        <sz val="10"/>
        <color theme="1"/>
        <rFont val="Calibri"/>
        <family val="2"/>
        <scheme val="minor"/>
      </rPr>
      <t xml:space="preserve">. In diesem Szenario hat das Unternehmen dem Kunden 4.500 $ für 30 Tage (40 Tage minus 10 Tage) zu 1 % Zinsen geliehen. Der Zinssatz für die 30 Tage beträgt also 1/5000 x 100 % </t>
    </r>
    <r>
      <rPr>
        <b/>
        <sz val="10"/>
        <color theme="1"/>
        <rFont val="Calibri"/>
        <family val="2"/>
        <scheme val="minor"/>
      </rPr>
      <t>(3 Punkte</t>
    </r>
    <r>
      <rPr>
        <sz val="10"/>
        <color theme="1"/>
        <rFont val="Calibri"/>
        <family val="2"/>
        <scheme val="minor"/>
      </rPr>
      <t xml:space="preserve">). 
Die durchschnittliche jährliche Rate beträgt:
Effektiver Jahreszins = (1 + Zinssatz/Kreditbetrag) (365/31) -1 </t>
    </r>
    <r>
      <rPr>
        <b/>
        <sz val="10"/>
        <color theme="1"/>
        <rFont val="Calibri"/>
        <family val="2"/>
        <scheme val="minor"/>
      </rPr>
      <t>(3 Punkte)</t>
    </r>
    <r>
      <rPr>
        <sz val="10"/>
        <color theme="1"/>
        <rFont val="Calibri"/>
        <family val="2"/>
        <scheme val="minor"/>
      </rPr>
      <t xml:space="preserve">
(1 + 1/ 4500) (365/30) -1 = 0,271 oder 27,10 % </t>
    </r>
    <r>
      <rPr>
        <b/>
        <sz val="10"/>
        <color theme="1"/>
        <rFont val="Calibri"/>
        <family val="2"/>
        <scheme val="minor"/>
      </rPr>
      <t>(3 Punkte)</t>
    </r>
    <r>
      <rPr>
        <sz val="10"/>
        <color theme="1"/>
        <rFont val="Calibri"/>
        <family val="2"/>
        <scheme val="minor"/>
      </rPr>
      <t xml:space="preserve">
Aus der obigen Berechnung geht hervor, dass die jährlichen Kosten für die Gewährung eines Skontos 27,10 % betragen. Andererseits liegen die Kreditkosten für den Überziehungskredit bei 20 Prozent und damit niedriger als die Kosten für die Gewährung eines Skontos. </t>
    </r>
    <r>
      <rPr>
        <b/>
        <sz val="10"/>
        <color theme="1"/>
        <rFont val="Calibri"/>
        <family val="2"/>
        <scheme val="minor"/>
      </rPr>
      <t>(3 Punkte</t>
    </r>
    <r>
      <rPr>
        <sz val="10"/>
        <color theme="1"/>
        <rFont val="Calibri"/>
        <family val="2"/>
        <scheme val="minor"/>
      </rPr>
      <t xml:space="preserve">) Daher sollte das Unternehmen dem Kunden keinen Skonto mehr gewähren und stattdessen den Überziehungskredit akzeptieren. </t>
    </r>
    <r>
      <rPr>
        <b/>
        <sz val="10"/>
        <color theme="1"/>
        <rFont val="Calibri"/>
        <family val="2"/>
        <scheme val="minor"/>
      </rPr>
      <t>(3 Punkte)</t>
    </r>
    <r>
      <rPr>
        <sz val="10"/>
        <color theme="1"/>
        <rFont val="Calibri"/>
        <family val="2"/>
        <scheme val="minor"/>
      </rPr>
      <t xml:space="preserve">
</t>
    </r>
  </si>
  <si>
    <r>
      <t xml:space="preserve">Doppelbesteuerung ist eine Situation oder ein Steuerprinzip, in der Einkommen, Handel oder Investitionen aus derselben Quelle doppelt besteuert werden. Dies ist möglich, wenn ein Einkommen auf persönlicher und unternehmerischer Ebene besteuert wird. </t>
    </r>
    <r>
      <rPr>
        <b/>
        <sz val="10"/>
        <color theme="1"/>
        <rFont val="Calibri"/>
        <family val="2"/>
        <scheme val="minor"/>
      </rPr>
      <t>(2 Punkte)</t>
    </r>
    <r>
      <rPr>
        <sz val="10"/>
        <color theme="1"/>
        <rFont val="Calibri"/>
        <family val="2"/>
        <scheme val="minor"/>
      </rPr>
      <t xml:space="preserve"> Diese Art der Besteuerung ist sowohl bei inländischen als auch bei multinationalen Unternehmen häufiger anzutreffen, da Anteilseigner:innen und Unternehmen als getrennte Einheiten behandelt werden. In der Praxis zahlen sowohl Privatpersonen als auch Unternehmen eine jährliche Einkommensteuer auf ihre Einkünfte. </t>
    </r>
    <r>
      <rPr>
        <b/>
        <sz val="10"/>
        <color theme="1"/>
        <rFont val="Calibri"/>
        <family val="2"/>
        <scheme val="minor"/>
      </rPr>
      <t>(2 Punkte)</t>
    </r>
    <r>
      <rPr>
        <sz val="10"/>
        <color theme="1"/>
        <rFont val="Calibri"/>
        <family val="2"/>
        <scheme val="minor"/>
      </rPr>
      <t xml:space="preserve"> Wenn ein/e Anteilseigner:in eine Dividende erhält, ist der Betrag steuerpflichtig. Der Geldbetrag, der zur Zahlung der Dividende verwendet wurde, wurde jedoch bereits von der Gesellschaft versteuert </t>
    </r>
    <r>
      <rPr>
        <b/>
        <sz val="10"/>
        <color theme="1"/>
        <rFont val="Calibri"/>
        <family val="2"/>
        <scheme val="minor"/>
      </rPr>
      <t>(2 Punkte)</t>
    </r>
    <r>
      <rPr>
        <sz val="10"/>
        <color theme="1"/>
        <rFont val="Calibri"/>
        <family val="2"/>
        <scheme val="minor"/>
      </rPr>
      <t>.</t>
    </r>
  </si>
  <si>
    <t>Gehen Sie davon aus, dass das Cash-Budget von Deero Plc am Ende des ersten Quartals 2022 die folgenden Zahlen aufweist (in Millionen €):                
Januar      (9.000)      
Februar (17.500)      
März           7.000  
April            50.000                                                              
Der Finanzmanager hat die Möglichkeit, Liquiditätsengpässe über einen Überziehungskredit zu finanzieren. Der aktuelle jährliche Zinssatz für einen Überziehungskredit beträgt 25 %. Diskutieren Sie die Vor- und Nachteile der Inanspruchnahme eines Überziehungskredits zur Finanzierung kurzfristiger Liquiditätsengpässe. Schlagen Sie dann drei Optionen für den Umgang mit den Liquiditätsengpässen im Januar und Februar vor.</t>
  </si>
  <si>
    <r>
      <t xml:space="preserve">Ein Vorteil eines Überziehungskredits ist, dass er eine flexible Finanzierungsquelle ist, da er je nach Bedarf genutzt werden kann, sofern der Überziehungsrahmen nicht überschritten wird. </t>
    </r>
    <r>
      <rPr>
        <b/>
        <sz val="10"/>
        <color theme="1"/>
        <rFont val="Calibri"/>
        <family val="2"/>
        <scheme val="minor"/>
      </rPr>
      <t>(3 Punkte)</t>
    </r>
    <r>
      <rPr>
        <sz val="10"/>
        <color theme="1"/>
        <rFont val="Calibri"/>
        <family val="2"/>
        <scheme val="minor"/>
      </rPr>
      <t xml:space="preserve"> Darüber hinaus muss Deero Plc nur Zinsen für den in Anspruch genommenen Überziehungskredit zahlen. </t>
    </r>
    <r>
      <rPr>
        <b/>
        <sz val="10"/>
        <color theme="1"/>
        <rFont val="Calibri"/>
        <family val="2"/>
        <scheme val="minor"/>
      </rPr>
      <t xml:space="preserve">(3 Punkte) </t>
    </r>
    <r>
      <rPr>
        <sz val="10"/>
        <color theme="1"/>
        <rFont val="Calibri"/>
        <family val="2"/>
        <scheme val="minor"/>
      </rPr>
      <t xml:space="preserve">Ein Nachteil eines Überziehungskredits ist, dass er auf Verlangen rückzahlbar ist, obwohl in der Praxis die Absicht angekündigt wird, den Kredit zu kündigen. </t>
    </r>
    <r>
      <rPr>
        <b/>
        <sz val="10"/>
        <color theme="1"/>
        <rFont val="Calibri"/>
        <family val="2"/>
        <scheme val="minor"/>
      </rPr>
      <t>(3 Punkte)</t>
    </r>
    <r>
      <rPr>
        <sz val="10"/>
        <color theme="1"/>
        <rFont val="Calibri"/>
        <family val="2"/>
        <scheme val="minor"/>
      </rPr>
      <t xml:space="preserve"> Die Zinszahlung kann außerdem steigen, so dass das Unternehmen dem Risiko einer Zinserhöhung ausgesetzt ist. </t>
    </r>
    <r>
      <rPr>
        <b/>
        <sz val="10"/>
        <color theme="1"/>
        <rFont val="Calibri"/>
        <family val="2"/>
        <scheme val="minor"/>
      </rPr>
      <t>(3 Punkte)</t>
    </r>
    <r>
      <rPr>
        <sz val="10"/>
        <color theme="1"/>
        <rFont val="Calibri"/>
        <family val="2"/>
        <scheme val="minor"/>
      </rPr>
      <t xml:space="preserve"> Banken verlangen in der Regel eine Form der Sicherheit, wie z. B. eine Grundschuld auf die Vermögenswerte des Unternehmens oder eine persönliche Bürgschaft der Eigentümer des Unternehmens, um das mit der Kreditvergabe verbundene Risiko zu verringern. </t>
    </r>
    <r>
      <rPr>
        <b/>
        <sz val="10"/>
        <color theme="1"/>
        <rFont val="Calibri"/>
        <family val="2"/>
        <scheme val="minor"/>
      </rPr>
      <t>(3 Punkte)</t>
    </r>
    <r>
      <rPr>
        <sz val="10"/>
        <color theme="1"/>
        <rFont val="Calibri"/>
        <family val="2"/>
        <scheme val="minor"/>
      </rPr>
      <t xml:space="preserve">                                                                                                          Das Unternehmen kann die folgenden Optionen in Betracht ziehen: 1) Aushandlung besserer Konditionen mit dem Lieferanten; 2) Überprüfung der Möglichkeit eines Handelskredits; 3) Erhöhung der Preise; 4) Aufschub kurzfristiger Zahlungen an den Lieferanten.  </t>
    </r>
    <r>
      <rPr>
        <b/>
        <sz val="10"/>
        <color theme="1"/>
        <rFont val="Calibri"/>
        <family val="2"/>
        <scheme val="minor"/>
      </rPr>
      <t>(1 Punkt für jede Option; andere Antworten sind möglich)</t>
    </r>
  </si>
  <si>
    <r>
      <t xml:space="preserve">Zweigniederlassung
Vorteile: Einfacher Aufbau; geringere Gemeinkosten aufgrund der geringeren Größe; die Muttergesellschaft hat direkte Kontrolle über die Zweigniederlassung.
Nachteile: Die Muttergesellschaft erhält keinen Haftungsschutz durch die Zweigniederlassung; die Muttergesellschaft ist einer zusätzlichen Steuerpflicht ausgesetzt.
</t>
    </r>
    <r>
      <rPr>
        <b/>
        <sz val="10"/>
        <color theme="1"/>
        <rFont val="Calibri"/>
        <family val="2"/>
        <scheme val="minor"/>
      </rPr>
      <t>(3 Punkte)</t>
    </r>
    <r>
      <rPr>
        <sz val="10"/>
        <color theme="1"/>
        <rFont val="Calibri"/>
        <family val="2"/>
        <scheme val="minor"/>
      </rPr>
      <t xml:space="preserve">
Tochtergesellschaft 
Vorteile: Zusätzlicher Haftungsschutz für die Muttergesellschaft; Schutz der von der Muttergesellschaft erwirtschafteten Gewinne vor Steuern; einfacher Zugang zu Bankkrediten und anderen Finanzierungsquellen
Nachteile: Zusätzliche Auflagen (staatliche Registrierung usw.), die für die Tätigkeit als Tochtergesellschaft erforderlich sind; politische Fragen können sich auf den Betrieb auswirken, z. B. eine Erhöhung der Zölle in einem Land, in dem Sie tätig sind.
</t>
    </r>
    <r>
      <rPr>
        <b/>
        <sz val="10"/>
        <color theme="1"/>
        <rFont val="Calibri"/>
        <family val="2"/>
        <scheme val="minor"/>
      </rPr>
      <t>(3 Punkte)</t>
    </r>
    <r>
      <rPr>
        <sz val="10"/>
        <color theme="1"/>
        <rFont val="Calibri"/>
        <family val="2"/>
        <scheme val="minor"/>
      </rPr>
      <t xml:space="preserve">
</t>
    </r>
  </si>
  <si>
    <t>Gehen Sie davon aus, dass bei Renesa Plc der Einlagen-Float etwa 10 Tage beträgt (d. h. die Zeit zwischen dem Eingang einer Zahlung von einem Kunden und dem Zeitpunkt, an dem die Gelder zur Verwendung zur Verfügung stehen). Nehmen Sie weiterhin an, dass der Jahresumsatz von Renesa 365 Millionen $ beträgt. Wenn Renesa den Einlagen-Float von 10 auf 8 Tage reduzieren könnte, berechnen Sie den daraus resultierenden Anstieg des Kassenbestands. Berechnen Sie dann die jährliche Zinsersparnis vor Steuern eines Einladen-Floats von 8 Tagen, wenn der Zinssatz 15 % beträgt. Geben Sie alle Berechnungen an.</t>
  </si>
  <si>
    <t xml:space="preserve">Ein Einzelhändler kauft einen Artikel von einem Großhändler zum Preis von 200 £ pro Stück, und der Großhändler erhebt eine Umsatzsteuer in Höhe des vorgeschriebenen Satzes von 10 %. Der Händler setzt den Preis auf 300 £ fest und erhebt eine Verkaufssteuer in Höhe des gleichen Satzes. Wenden Sie das Mehrwertsteuersystem zur Berechnung der Verkaufssteuer an, um Folgendes zu berechnen:
(a) Den Preis, den ein:e Verbraucher:in für den Kauf des Artikels zahlen muss
(b) Die Vorsteuer (die an den Großhändler gezahlt wird) und die Ausgangssteuer (die vom Verbraucher gezahlt wird) für den Einzelhändler
(c) Den Betrag der Mehrwertsteuer, den der Einzelhändler ans Finanzamt abführt
</t>
  </si>
  <si>
    <r>
      <t xml:space="preserve">Die Ziele der Verrechnungspreise:
(i) eine Leistungsbewertung jedes Verantwortungszentrums ermöglichen </t>
    </r>
    <r>
      <rPr>
        <b/>
        <sz val="10"/>
        <color theme="1"/>
        <rFont val="Calibri"/>
        <family val="2"/>
        <scheme val="minor"/>
      </rPr>
      <t>(3 Punkte)</t>
    </r>
    <r>
      <rPr>
        <sz val="10"/>
        <color theme="1"/>
        <rFont val="Calibri"/>
        <family val="2"/>
        <scheme val="minor"/>
      </rPr>
      <t xml:space="preserve">
(ii) sicherstellen, dass jedes Verantwortungszentrum ermutigt wird, im besten Interesse der Gruppe zu handeln </t>
    </r>
    <r>
      <rPr>
        <b/>
        <sz val="10"/>
        <color theme="1"/>
        <rFont val="Calibri"/>
        <family val="2"/>
        <scheme val="minor"/>
      </rPr>
      <t>(3 Punkte)</t>
    </r>
    <r>
      <rPr>
        <sz val="10"/>
        <color theme="1"/>
        <rFont val="Calibri"/>
        <family val="2"/>
        <scheme val="minor"/>
      </rPr>
      <t xml:space="preserve">
Produktionskosten = variable Kosten = 6,50. Die Fixkosten brauchen wir nicht zu berücksichtigen. Kurzfristig ergibt sich also eine Ersparnis von 1,00 £ pro Einheit (7,50 £ – 6,50 £) durch die fortgesetzte Herstellung. </t>
    </r>
    <r>
      <rPr>
        <b/>
        <sz val="10"/>
        <color theme="1"/>
        <rFont val="Calibri"/>
        <family val="2"/>
        <scheme val="minor"/>
      </rPr>
      <t>(3 Punkte)</t>
    </r>
    <r>
      <rPr>
        <sz val="10"/>
        <color theme="1"/>
        <rFont val="Calibri"/>
        <family val="2"/>
        <scheme val="minor"/>
      </rPr>
      <t xml:space="preserve"> Langfristig ist das eher fraglich, denn dem aktuellen Ankaufspreis von 7,50 £ pro Stück stehen Herstellungskosten von 6,50 + 1,50 = 8,00 £ pro Stück gegenüber. </t>
    </r>
    <r>
      <rPr>
        <b/>
        <sz val="10"/>
        <color theme="1"/>
        <rFont val="Calibri"/>
        <family val="2"/>
        <scheme val="minor"/>
      </rPr>
      <t>(3 Punkte)</t>
    </r>
    <r>
      <rPr>
        <sz val="10"/>
        <color theme="1"/>
        <rFont val="Calibri"/>
        <family val="2"/>
        <scheme val="minor"/>
      </rPr>
      <t xml:space="preserve">
(c) Kurzfristig würde der Geschäftsbereich R einen Beitrag (und Gewinn) von 1,50 £ pro Einheit (8,00 £ – 6,50 £) verlieren.
Längerfristig, selbst wenn alle Kosten vermieden werden könnten, würde Geschäftsbereich R keinen Gewinn verlieren
(8,00 £ – 8,00 £). </t>
    </r>
    <r>
      <rPr>
        <b/>
        <sz val="10"/>
        <color theme="1"/>
        <rFont val="Calibri"/>
        <family val="2"/>
        <scheme val="minor"/>
      </rPr>
      <t>(3 Punkte)</t>
    </r>
    <r>
      <rPr>
        <sz val="10"/>
        <color theme="1"/>
        <rFont val="Calibri"/>
        <family val="2"/>
        <scheme val="minor"/>
      </rPr>
      <t xml:space="preserve">
(d) Geschäftsbereich H würde von einer Einsparung von 0,50 £ pro Einheit (7,50 £ – 8,00 £) profitieren. </t>
    </r>
    <r>
      <rPr>
        <b/>
        <sz val="10"/>
        <color theme="1"/>
        <rFont val="Calibri"/>
        <family val="2"/>
        <scheme val="minor"/>
      </rPr>
      <t>(3 Punkte)</t>
    </r>
  </si>
  <si>
    <t>Ein Importeur hat 100.000 $ bei einer Benno-Bank (Großbritannien). Gegenwärtig liegt der Wechselkurs bei 0,80 £ zu 1,00 $. Wenn das Pfund um 10 % abgewertet würde, wie hoch wäre dann der Währungsgewinn oder -verlust in $? Wenn das Pfund gegenüber dem Dollar um 10 % aufwertet, wie hoch wäre dann der Währungsgewinn oder -verlust in Pfund (GBP)? Geben Sie alle Berechnungen 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</si>
</sst>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quot;$&quot;* #,##0.00_);_(&quot;$&quot;* \(#,##0.00\);_(&quot;$&quot;* &quot;-&quot;??_);_(@_)"/>
    <numFmt numFmtId="165" formatCode="[$€-2]\ #,##0;[Red]\-[$€-2]\ #,##0"/>
    <numFmt numFmtId="166" formatCode="_([$€-2]\ * #,##0.00_);_([$€-2]\ * \(#,##0.00\);_([$€-2]\ * &quot;-&quot;??_);_(@_)"/>
    <numFmt numFmtId="167" formatCode="_-[$£-809]* #,##0.00_-;\-[$£-809]* #,##0.00_-;_-[$£-809]* &quot;-&quot;??_-;_-@_-"/>
  </numFmts>
  <fonts count="33" x14ac:knownFonts="1">
    <font>
      <sz val="11"/>
      <color theme="1"/>
      <name val="Calibri"/>
      <family val="2"/>
      <scheme val="minor"/>
    </font>
    <font>
      <sz val="9"/>
      <color indexed="81"/>
      <name val="Segoe UI"/>
      <family val="2"/>
    </font>
    <font>
      <b/>
      <sz val="9"/>
      <color indexed="81"/>
      <name val="Segoe UI"/>
      <family val="2"/>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b/>
      <sz val="10"/>
      <color rgb="FFFF0000"/>
      <name val="Calibri"/>
      <family val="2"/>
      <scheme val="minor"/>
    </font>
    <font>
      <sz val="10"/>
      <color rgb="FFFF0000"/>
      <name val="Calibri"/>
      <family val="2"/>
      <scheme val="minor"/>
    </font>
    <font>
      <sz val="8"/>
      <name val="Calibri"/>
      <family val="2"/>
      <scheme val="minor"/>
    </font>
    <font>
      <sz val="10"/>
      <color rgb="FF000000"/>
      <name val="Calibri"/>
      <family val="2"/>
      <scheme val="minor"/>
    </font>
    <font>
      <sz val="11"/>
      <color rgb="FF000000"/>
      <name val="Calibri"/>
      <family val="2"/>
      <scheme val="minor"/>
    </font>
    <font>
      <sz val="10"/>
      <name val="Calibri"/>
      <family val="2"/>
      <scheme val="minor"/>
    </font>
    <font>
      <sz val="10"/>
      <color theme="1"/>
      <name val="Calibri"/>
      <family val="2"/>
    </font>
    <font>
      <sz val="11"/>
      <color rgb="FF9C0006"/>
      <name val="Calibri"/>
      <family val="2"/>
      <scheme val="minor"/>
    </font>
    <font>
      <sz val="11"/>
      <color rgb="FF9C5700"/>
      <name val="Calibri"/>
      <family val="2"/>
      <scheme val="minor"/>
    </font>
    <font>
      <i/>
      <sz val="10"/>
      <color theme="1"/>
      <name val="Calibri"/>
      <family val="2"/>
      <scheme val="minor"/>
    </font>
    <font>
      <sz val="10"/>
      <name val="Calibri"/>
      <family val="2"/>
    </font>
    <font>
      <b/>
      <sz val="10"/>
      <color rgb="FF000000"/>
      <name val="Calibri"/>
      <family val="2"/>
      <scheme val="minor"/>
    </font>
    <font>
      <sz val="10"/>
      <color rgb="FF000000"/>
      <name val="Calibri"/>
      <family val="2"/>
    </font>
    <font>
      <b/>
      <sz val="10"/>
      <color rgb="FF000000"/>
      <name val="Calibri"/>
      <family val="2"/>
    </font>
    <font>
      <sz val="11"/>
      <color rgb="FF9C5700"/>
      <name val="Calibri"/>
      <family val="2"/>
    </font>
    <font>
      <sz val="10"/>
      <color rgb="FF9C5700"/>
      <name val="Calibri"/>
      <family val="2"/>
      <scheme val="minor"/>
    </font>
    <font>
      <sz val="11"/>
      <color theme="1"/>
      <name val="Calibri"/>
      <family val="2"/>
      <scheme val="minor"/>
    </font>
    <font>
      <b/>
      <sz val="11"/>
      <color theme="0"/>
      <name val="Calibri"/>
      <family val="2"/>
      <scheme val="minor"/>
    </font>
    <font>
      <b/>
      <sz val="10"/>
      <color rgb="FF9C5700"/>
      <name val="Calibri"/>
      <family val="2"/>
      <scheme val="minor"/>
    </font>
    <font>
      <sz val="10"/>
      <color rgb="FF222222"/>
      <name val="Arial"/>
      <family val="2"/>
      <charset val="1"/>
    </font>
    <font>
      <sz val="10"/>
      <color rgb="FF000000"/>
      <name val="Calibri"/>
      <family val="2"/>
    </font>
    <font>
      <b/>
      <sz val="11"/>
      <color rgb="FF9C5700"/>
      <name val="Calibri"/>
      <family val="2"/>
      <scheme val="minor"/>
    </font>
    <font>
      <b/>
      <sz val="9"/>
      <color rgb="FF000000"/>
      <name val="Segoe UI"/>
      <family val="2"/>
      <charset val="1"/>
    </font>
    <font>
      <sz val="9"/>
      <color rgb="FF000000"/>
      <name val="Segoe UI"/>
      <family val="2"/>
      <charset val="1"/>
    </font>
  </fonts>
  <fills count="15">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009091"/>
        <bgColor indexed="64"/>
      </patternFill>
    </fill>
    <fill>
      <patternFill patternType="solid">
        <fgColor theme="7" tint="0.79998168889431442"/>
        <bgColor indexed="64"/>
      </patternFill>
    </fill>
    <fill>
      <patternFill patternType="solid">
        <fgColor rgb="FFFFC000"/>
        <bgColor indexed="64"/>
      </patternFill>
    </fill>
    <fill>
      <patternFill patternType="solid">
        <fgColor theme="0" tint="-0.499984740745262"/>
        <bgColor indexed="64"/>
      </patternFill>
    </fill>
    <fill>
      <patternFill patternType="solid">
        <fgColor theme="2"/>
        <bgColor indexed="64"/>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FFFF"/>
        <bgColor indexed="64"/>
      </patternFill>
    </fill>
    <fill>
      <patternFill patternType="solid">
        <fgColor rgb="FFA5A5A5"/>
      </patternFill>
    </fill>
    <fill>
      <patternFill patternType="solid">
        <fgColor theme="7" tint="0.59999389629810485"/>
        <bgColor indexed="64"/>
      </patternFill>
    </fill>
  </fills>
  <borders count="15">
    <border>
      <left/>
      <right/>
      <top/>
      <bottom/>
      <diagonal/>
    </border>
    <border>
      <left/>
      <right/>
      <top/>
      <bottom style="thin">
        <color auto="1"/>
      </bottom>
      <diagonal/>
    </border>
    <border>
      <left/>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top/>
      <bottom/>
      <diagonal/>
    </border>
    <border>
      <left style="thin">
        <color auto="1"/>
      </left>
      <right/>
      <top/>
      <bottom style="thin">
        <color auto="1"/>
      </bottom>
      <diagonal/>
    </border>
    <border>
      <left style="hair">
        <color auto="1"/>
      </left>
      <right style="hair">
        <color auto="1"/>
      </right>
      <top/>
      <bottom/>
      <diagonal/>
    </border>
    <border>
      <left style="double">
        <color rgb="FF3F3F3F"/>
      </left>
      <right style="double">
        <color rgb="FF3F3F3F"/>
      </right>
      <top style="double">
        <color rgb="FF3F3F3F"/>
      </top>
      <bottom style="double">
        <color rgb="FF3F3F3F"/>
      </bottom>
      <diagonal/>
    </border>
  </borders>
  <cellStyleXfs count="6">
    <xf numFmtId="0" fontId="0" fillId="0" borderId="0">
      <alignment horizontal="left" vertical="top" wrapText="1"/>
    </xf>
    <xf numFmtId="0" fontId="16" fillId="10" borderId="0" applyNumberFormat="0" applyBorder="0" applyAlignment="0" applyProtection="0"/>
    <xf numFmtId="0" fontId="17" fillId="11" borderId="0" applyNumberFormat="0" applyBorder="0" applyAlignment="0" applyProtection="0"/>
    <xf numFmtId="164" fontId="25" fillId="0" borderId="0" applyFont="0" applyFill="0" applyBorder="0" applyAlignment="0" applyProtection="0"/>
    <xf numFmtId="0" fontId="26" fillId="13" borderId="14" applyNumberFormat="0" applyAlignment="0" applyProtection="0"/>
    <xf numFmtId="43" fontId="25" fillId="0" borderId="0" applyFont="0" applyFill="0" applyBorder="0" applyAlignment="0" applyProtection="0"/>
  </cellStyleXfs>
  <cellXfs count="129">
    <xf numFmtId="0" fontId="0" fillId="0" borderId="0" xfId="0">
      <alignment horizontal="left" vertical="top" wrapText="1"/>
    </xf>
    <xf numFmtId="0" fontId="3" fillId="0" borderId="0" xfId="0" applyFont="1">
      <alignment horizontal="left" vertical="top" wrapText="1"/>
    </xf>
    <xf numFmtId="0" fontId="3" fillId="0" borderId="0" xfId="0" applyFont="1" applyAlignment="1">
      <alignment horizontal="right"/>
    </xf>
    <xf numFmtId="0" fontId="3" fillId="0" borderId="1" xfId="0" applyFont="1" applyBorder="1">
      <alignment horizontal="left" vertical="top" wrapText="1"/>
    </xf>
    <xf numFmtId="0" fontId="3" fillId="0" borderId="2" xfId="0" applyFont="1" applyBorder="1">
      <alignment horizontal="left" vertical="top" wrapText="1"/>
    </xf>
    <xf numFmtId="0" fontId="5" fillId="0" borderId="0" xfId="0" applyFont="1" applyAlignment="1">
      <alignment wrapText="1"/>
    </xf>
    <xf numFmtId="0" fontId="4" fillId="0" borderId="0" xfId="0" applyFont="1" applyAlignment="1">
      <alignment horizontal="right"/>
    </xf>
    <xf numFmtId="0" fontId="3" fillId="0" borderId="1" xfId="0" applyFont="1" applyBorder="1" applyAlignment="1">
      <alignment horizontal="right"/>
    </xf>
    <xf numFmtId="0" fontId="3" fillId="0" borderId="4" xfId="0" applyFont="1" applyBorder="1" applyAlignment="1">
      <alignment horizontal="right"/>
    </xf>
    <xf numFmtId="0" fontId="3" fillId="0" borderId="5" xfId="0" applyFont="1" applyBorder="1" applyAlignment="1">
      <alignment horizontal="right"/>
    </xf>
    <xf numFmtId="0" fontId="3" fillId="0" borderId="3" xfId="0" applyFont="1" applyBorder="1">
      <alignment horizontal="left" vertical="top" wrapText="1"/>
    </xf>
    <xf numFmtId="0" fontId="3" fillId="0" borderId="6" xfId="0" applyFont="1" applyBorder="1">
      <alignment horizontal="left" vertical="top" wrapText="1"/>
    </xf>
    <xf numFmtId="0" fontId="3" fillId="0" borderId="7" xfId="0" applyFont="1" applyBorder="1">
      <alignment horizontal="left" vertical="top" wrapText="1"/>
    </xf>
    <xf numFmtId="0" fontId="3" fillId="0" borderId="8" xfId="0" applyFont="1" applyBorder="1">
      <alignment horizontal="left" vertical="top" wrapText="1"/>
    </xf>
    <xf numFmtId="0" fontId="4" fillId="0" borderId="1" xfId="0" applyFont="1" applyBorder="1">
      <alignment horizontal="left" vertical="top" wrapText="1"/>
    </xf>
    <xf numFmtId="0" fontId="4" fillId="0" borderId="9" xfId="0" applyFont="1" applyBorder="1">
      <alignment horizontal="left" vertical="top" wrapText="1"/>
    </xf>
    <xf numFmtId="0" fontId="4" fillId="0" borderId="9" xfId="0" applyFont="1" applyBorder="1" applyAlignment="1">
      <alignment horizontal="right"/>
    </xf>
    <xf numFmtId="0" fontId="3" fillId="0" borderId="2" xfId="0" applyFont="1" applyBorder="1" applyAlignment="1">
      <alignment horizontal="right"/>
    </xf>
    <xf numFmtId="0" fontId="0" fillId="0" borderId="0" xfId="0" applyAlignment="1">
      <alignment vertical="top" wrapText="1"/>
    </xf>
    <xf numFmtId="0" fontId="0" fillId="0" borderId="0" xfId="0" applyAlignment="1" applyProtection="1">
      <alignment vertical="top" wrapText="1"/>
      <protection locked="0"/>
    </xf>
    <xf numFmtId="0" fontId="0" fillId="0" borderId="0" xfId="0" applyAlignment="1">
      <alignment horizontal="center" vertical="top" wrapText="1"/>
    </xf>
    <xf numFmtId="0" fontId="3" fillId="0" borderId="10" xfId="0" applyFont="1" applyBorder="1" applyAlignment="1">
      <alignment vertical="top" wrapText="1"/>
    </xf>
    <xf numFmtId="0" fontId="3" fillId="0" borderId="10" xfId="0" applyFont="1" applyBorder="1" applyAlignment="1" applyProtection="1">
      <alignment vertical="top" wrapText="1"/>
      <protection locked="0"/>
    </xf>
    <xf numFmtId="0" fontId="3" fillId="0" borderId="10" xfId="0" applyFont="1" applyBorder="1" applyAlignment="1">
      <alignment horizontal="center" vertical="top" wrapText="1"/>
    </xf>
    <xf numFmtId="0" fontId="3" fillId="0" borderId="10" xfId="0" applyFont="1" applyBorder="1" applyAlignment="1" applyProtection="1">
      <alignment horizontal="center" vertical="top" wrapText="1"/>
      <protection locked="0"/>
    </xf>
    <xf numFmtId="0" fontId="0" fillId="2" borderId="11" xfId="0" applyFill="1" applyBorder="1" applyAlignment="1">
      <alignment horizontal="center" wrapText="1"/>
    </xf>
    <xf numFmtId="0" fontId="0" fillId="0" borderId="0" xfId="0" applyAlignment="1">
      <alignment horizontal="center"/>
    </xf>
    <xf numFmtId="0" fontId="0" fillId="2" borderId="12"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7" fillId="0" borderId="0" xfId="0" applyFont="1">
      <alignment horizontal="left" vertical="top" wrapText="1"/>
    </xf>
    <xf numFmtId="49" fontId="3" fillId="0" borderId="10" xfId="0" applyNumberFormat="1" applyFont="1" applyBorder="1" applyAlignment="1" applyProtection="1">
      <alignment horizontal="center" vertical="top" wrapText="1"/>
      <protection locked="0"/>
    </xf>
    <xf numFmtId="49" fontId="3" fillId="0" borderId="10" xfId="0" applyNumberFormat="1" applyFont="1" applyBorder="1" applyAlignment="1">
      <alignment horizontal="center" vertical="top" wrapText="1"/>
    </xf>
    <xf numFmtId="49" fontId="0" fillId="0" borderId="0" xfId="0" applyNumberFormat="1" applyAlignment="1">
      <alignment horizontal="center" vertical="top" wrapText="1"/>
    </xf>
    <xf numFmtId="0" fontId="6" fillId="0" borderId="0" xfId="0" applyFont="1" applyAlignment="1">
      <alignment vertical="center"/>
    </xf>
    <xf numFmtId="0" fontId="4" fillId="0" borderId="0" xfId="0" applyFont="1" applyAlignment="1">
      <alignment vertical="center"/>
    </xf>
    <xf numFmtId="1" fontId="3" fillId="0" borderId="10" xfId="0" applyNumberFormat="1" applyFont="1" applyBorder="1" applyAlignment="1" applyProtection="1">
      <alignment horizontal="center" vertical="top" wrapText="1"/>
      <protection locked="0"/>
    </xf>
    <xf numFmtId="0" fontId="3" fillId="5" borderId="0" xfId="0" applyFont="1" applyFill="1">
      <alignment horizontal="left" vertical="top" wrapText="1"/>
    </xf>
    <xf numFmtId="0" fontId="8" fillId="6" borderId="10" xfId="0" applyFont="1" applyFill="1" applyBorder="1" applyAlignment="1">
      <alignment horizontal="center" vertical="center" wrapText="1"/>
    </xf>
    <xf numFmtId="49" fontId="8" fillId="6" borderId="10" xfId="0" applyNumberFormat="1" applyFont="1" applyFill="1" applyBorder="1" applyAlignment="1">
      <alignment horizontal="center" vertical="center" wrapText="1"/>
    </xf>
    <xf numFmtId="0" fontId="4" fillId="6" borderId="10"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6" borderId="10" xfId="0" applyFont="1" applyFill="1" applyBorder="1" applyAlignment="1" applyProtection="1">
      <alignment horizontal="center" vertical="center" wrapText="1"/>
      <protection locked="0"/>
    </xf>
    <xf numFmtId="0" fontId="3" fillId="0" borderId="3" xfId="0" applyFont="1" applyBorder="1" applyAlignment="1">
      <alignment horizontal="right"/>
    </xf>
    <xf numFmtId="0" fontId="3" fillId="0" borderId="6" xfId="0" applyFont="1" applyBorder="1" applyAlignment="1">
      <alignment horizontal="right"/>
    </xf>
    <xf numFmtId="0" fontId="4" fillId="0" borderId="10" xfId="0" applyFont="1" applyBorder="1" applyAlignment="1" applyProtection="1">
      <alignment vertical="center" wrapText="1"/>
      <protection locked="0"/>
    </xf>
    <xf numFmtId="0" fontId="5" fillId="7" borderId="0" xfId="0" applyFont="1" applyFill="1">
      <alignment horizontal="left" vertical="top" wrapText="1"/>
    </xf>
    <xf numFmtId="0" fontId="5" fillId="7" borderId="0" xfId="0" applyFont="1" applyFill="1" applyAlignment="1">
      <alignment wrapText="1"/>
    </xf>
    <xf numFmtId="0" fontId="5" fillId="7" borderId="9" xfId="0" applyFont="1" applyFill="1" applyBorder="1">
      <alignment horizontal="left" vertical="top" wrapText="1"/>
    </xf>
    <xf numFmtId="0" fontId="5" fillId="7" borderId="9" xfId="0" applyFont="1" applyFill="1" applyBorder="1" applyAlignment="1">
      <alignment horizontal="right"/>
    </xf>
    <xf numFmtId="0" fontId="4" fillId="8" borderId="0" xfId="0" applyFont="1" applyFill="1" applyAlignment="1" applyProtection="1">
      <alignment horizontal="right"/>
      <protection locked="0"/>
    </xf>
    <xf numFmtId="0" fontId="4" fillId="5" borderId="0" xfId="0" applyFont="1" applyFill="1" applyAlignment="1" applyProtection="1">
      <alignment horizontal="right"/>
      <protection locked="0"/>
    </xf>
    <xf numFmtId="0" fontId="3" fillId="0" borderId="13" xfId="0" applyFont="1" applyBorder="1" applyAlignment="1" applyProtection="1">
      <alignment vertical="top" wrapText="1"/>
      <protection locked="0"/>
    </xf>
    <xf numFmtId="0" fontId="3" fillId="9" borderId="10" xfId="0" applyFont="1" applyFill="1" applyBorder="1" applyAlignment="1">
      <alignment vertical="top" wrapText="1"/>
    </xf>
    <xf numFmtId="0" fontId="3" fillId="0" borderId="10" xfId="0" applyFont="1" applyBorder="1">
      <alignment horizontal="left" vertical="top" wrapText="1"/>
    </xf>
    <xf numFmtId="0" fontId="3" fillId="0" borderId="10" xfId="0" applyFont="1" applyBorder="1" applyProtection="1">
      <alignment horizontal="left" vertical="top" wrapText="1"/>
      <protection locked="0"/>
    </xf>
    <xf numFmtId="0" fontId="3" fillId="0" borderId="0" xfId="0" applyFont="1" applyAlignment="1" applyProtection="1">
      <alignment vertical="top" wrapText="1"/>
      <protection locked="0"/>
    </xf>
    <xf numFmtId="0" fontId="12" fillId="0" borderId="10" xfId="0" applyFont="1" applyBorder="1" applyAlignment="1">
      <alignment vertical="top" wrapText="1"/>
    </xf>
    <xf numFmtId="0" fontId="13" fillId="0" borderId="10" xfId="0" applyFont="1" applyBorder="1">
      <alignment horizontal="left" vertical="top" wrapText="1"/>
    </xf>
    <xf numFmtId="0" fontId="12" fillId="0" borderId="10" xfId="0" applyFont="1" applyBorder="1" applyAlignment="1" applyProtection="1">
      <alignment vertical="top" wrapText="1"/>
      <protection locked="0"/>
    </xf>
    <xf numFmtId="0" fontId="15" fillId="0" borderId="10" xfId="0" applyFont="1" applyBorder="1" applyAlignment="1">
      <alignment vertical="top" wrapText="1"/>
    </xf>
    <xf numFmtId="0" fontId="3" fillId="0" borderId="0" xfId="0" applyFont="1" applyAlignment="1">
      <alignment vertical="top" wrapText="1"/>
    </xf>
    <xf numFmtId="0" fontId="0" fillId="0" borderId="0" xfId="0" applyAlignment="1">
      <alignment wrapText="1"/>
    </xf>
    <xf numFmtId="9" fontId="3" fillId="0" borderId="10" xfId="0" applyNumberFormat="1" applyFont="1" applyBorder="1" applyAlignment="1" applyProtection="1">
      <alignment vertical="top" wrapText="1"/>
      <protection locked="0"/>
    </xf>
    <xf numFmtId="0" fontId="3" fillId="0" borderId="0" xfId="0" applyFont="1" applyAlignment="1">
      <alignment wrapText="1"/>
    </xf>
    <xf numFmtId="10" fontId="3" fillId="0" borderId="10" xfId="0" applyNumberFormat="1" applyFont="1" applyBorder="1" applyAlignment="1" applyProtection="1">
      <alignment vertical="top" wrapText="1"/>
      <protection locked="0"/>
    </xf>
    <xf numFmtId="0" fontId="3" fillId="0" borderId="0" xfId="0" applyFont="1" applyProtection="1">
      <alignment horizontal="left" vertical="top" wrapText="1"/>
      <protection locked="0"/>
    </xf>
    <xf numFmtId="0" fontId="17" fillId="11" borderId="10" xfId="2" applyBorder="1" applyAlignment="1" applyProtection="1">
      <alignment vertical="top" wrapText="1"/>
      <protection locked="0"/>
    </xf>
    <xf numFmtId="0" fontId="16" fillId="10" borderId="10" xfId="1" applyBorder="1" applyAlignment="1">
      <alignment vertical="top" wrapText="1"/>
    </xf>
    <xf numFmtId="0" fontId="17" fillId="11" borderId="10" xfId="2" applyBorder="1" applyAlignment="1" applyProtection="1">
      <alignment horizontal="left" vertical="top" wrapText="1"/>
      <protection locked="0"/>
    </xf>
    <xf numFmtId="0" fontId="0" fillId="0" borderId="0" xfId="0" applyAlignment="1">
      <alignment vertical="top"/>
    </xf>
    <xf numFmtId="0" fontId="19" fillId="0" borderId="10" xfId="0" applyFont="1" applyBorder="1" applyAlignment="1">
      <alignment vertical="top" wrapText="1"/>
    </xf>
    <xf numFmtId="0" fontId="14" fillId="0" borderId="10" xfId="0" applyFont="1" applyBorder="1" applyAlignment="1" applyProtection="1">
      <alignment vertical="top" wrapText="1"/>
      <protection locked="0"/>
    </xf>
    <xf numFmtId="0" fontId="0" fillId="0" borderId="10" xfId="0" applyBorder="1" applyAlignment="1">
      <alignment vertical="top"/>
    </xf>
    <xf numFmtId="0" fontId="21" fillId="0" borderId="10" xfId="0" applyFont="1" applyBorder="1" applyAlignment="1" applyProtection="1">
      <alignment vertical="top" wrapText="1"/>
      <protection locked="0"/>
    </xf>
    <xf numFmtId="0" fontId="23" fillId="12" borderId="0" xfId="0" applyFont="1" applyFill="1" applyAlignment="1">
      <alignment wrapText="1"/>
    </xf>
    <xf numFmtId="0" fontId="0" fillId="12" borderId="0" xfId="0" applyFill="1">
      <alignment horizontal="left" vertical="top" wrapText="1"/>
    </xf>
    <xf numFmtId="0" fontId="0" fillId="0" borderId="0" xfId="0" applyAlignment="1">
      <alignment horizontal="left" wrapText="1"/>
    </xf>
    <xf numFmtId="0" fontId="0" fillId="0" borderId="10" xfId="0" applyBorder="1" applyAlignment="1">
      <alignment vertical="top" wrapText="1"/>
    </xf>
    <xf numFmtId="0" fontId="0" fillId="0" borderId="10" xfId="0" applyBorder="1">
      <alignment horizontal="left" vertical="top" wrapText="1"/>
    </xf>
    <xf numFmtId="0" fontId="3" fillId="0" borderId="10" xfId="0" quotePrefix="1" applyFont="1" applyBorder="1" applyAlignment="1">
      <alignment vertical="top" wrapText="1"/>
    </xf>
    <xf numFmtId="3" fontId="3" fillId="0" borderId="10" xfId="0" applyNumberFormat="1" applyFont="1" applyBorder="1" applyAlignment="1">
      <alignment vertical="top" wrapText="1"/>
    </xf>
    <xf numFmtId="10" fontId="3" fillId="0" borderId="10" xfId="0" applyNumberFormat="1" applyFont="1" applyBorder="1" applyAlignment="1">
      <alignment vertical="top" wrapText="1"/>
    </xf>
    <xf numFmtId="0" fontId="3" fillId="0" borderId="10" xfId="0" applyFont="1" applyBorder="1" applyAlignment="1">
      <alignment wrapText="1"/>
    </xf>
    <xf numFmtId="165" fontId="3" fillId="0" borderId="10" xfId="0" applyNumberFormat="1" applyFont="1" applyBorder="1" applyAlignment="1" applyProtection="1">
      <alignment vertical="top" wrapText="1"/>
      <protection locked="0"/>
    </xf>
    <xf numFmtId="166" fontId="3" fillId="0" borderId="10" xfId="0" applyNumberFormat="1" applyFont="1" applyBorder="1" applyAlignment="1" applyProtection="1">
      <alignment vertical="top" wrapText="1"/>
      <protection locked="0"/>
    </xf>
    <xf numFmtId="0" fontId="3" fillId="0" borderId="0" xfId="0" applyFont="1" applyAlignment="1">
      <alignment vertical="top"/>
    </xf>
    <xf numFmtId="0" fontId="26" fillId="13" borderId="14" xfId="4" applyAlignment="1">
      <alignment vertical="top" wrapText="1"/>
    </xf>
    <xf numFmtId="9" fontId="3" fillId="0" borderId="10" xfId="0" quotePrefix="1" applyNumberFormat="1" applyFont="1" applyBorder="1" applyAlignment="1">
      <alignment vertical="top" wrapText="1"/>
    </xf>
    <xf numFmtId="164" fontId="3" fillId="0" borderId="10" xfId="3" applyFont="1" applyBorder="1" applyAlignment="1" applyProtection="1">
      <alignment vertical="top" wrapText="1"/>
      <protection locked="0"/>
    </xf>
    <xf numFmtId="167" fontId="3" fillId="0" borderId="10" xfId="0" applyNumberFormat="1" applyFont="1" applyBorder="1" applyAlignment="1" applyProtection="1">
      <alignment vertical="top" wrapText="1"/>
      <protection locked="0"/>
    </xf>
    <xf numFmtId="0" fontId="3" fillId="0" borderId="10" xfId="0" applyFont="1" applyBorder="1" applyAlignment="1">
      <alignment horizontal="justify" vertical="center"/>
    </xf>
    <xf numFmtId="0" fontId="16" fillId="10" borderId="0" xfId="1" applyAlignment="1">
      <alignment horizontal="left" vertical="top" wrapText="1"/>
    </xf>
    <xf numFmtId="0" fontId="28" fillId="0" borderId="0" xfId="0" applyFont="1">
      <alignment horizontal="left" vertical="top" wrapText="1"/>
    </xf>
    <xf numFmtId="0" fontId="29" fillId="0" borderId="10" xfId="0" applyFont="1" applyBorder="1" applyAlignment="1" applyProtection="1">
      <alignment vertical="top" wrapText="1"/>
      <protection locked="0"/>
    </xf>
    <xf numFmtId="43" fontId="3" fillId="0" borderId="10" xfId="5" applyFont="1" applyBorder="1" applyAlignment="1">
      <alignment vertical="top" wrapText="1"/>
    </xf>
    <xf numFmtId="0" fontId="26" fillId="13" borderId="14" xfId="4" applyAlignment="1" applyProtection="1">
      <alignment vertical="top" wrapText="1"/>
      <protection locked="0"/>
    </xf>
    <xf numFmtId="0" fontId="0" fillId="0" borderId="0" xfId="0" applyAlignment="1">
      <alignment horizontal="center" vertical="center" wrapText="1"/>
    </xf>
    <xf numFmtId="0" fontId="3" fillId="0" borderId="10" xfId="0" applyFont="1" applyBorder="1" applyAlignment="1">
      <alignment horizontal="center" vertical="center" wrapText="1"/>
    </xf>
    <xf numFmtId="1" fontId="3" fillId="14" borderId="10" xfId="0" applyNumberFormat="1" applyFont="1" applyFill="1" applyBorder="1" applyAlignment="1" applyProtection="1">
      <alignment horizontal="center" vertical="top" wrapText="1"/>
      <protection locked="0"/>
    </xf>
    <xf numFmtId="49" fontId="3" fillId="14" borderId="10" xfId="0" applyNumberFormat="1" applyFont="1" applyFill="1" applyBorder="1" applyAlignment="1" applyProtection="1">
      <alignment horizontal="center" vertical="top" wrapText="1"/>
      <protection locked="0"/>
    </xf>
    <xf numFmtId="0" fontId="3" fillId="14" borderId="10" xfId="0" applyFont="1" applyFill="1" applyBorder="1" applyAlignment="1" applyProtection="1">
      <alignment horizontal="center" vertical="top" wrapText="1"/>
      <protection locked="0"/>
    </xf>
    <xf numFmtId="0" fontId="3" fillId="14" borderId="10" xfId="0" applyFont="1" applyFill="1" applyBorder="1" applyAlignment="1">
      <alignment horizontal="center" vertical="center" wrapText="1"/>
    </xf>
    <xf numFmtId="0" fontId="24" fillId="14" borderId="0" xfId="2" applyFont="1" applyFill="1" applyAlignment="1" applyProtection="1">
      <alignment vertical="top" wrapText="1"/>
      <protection locked="0"/>
    </xf>
    <xf numFmtId="0" fontId="3" fillId="14" borderId="10" xfId="0" applyFont="1" applyFill="1" applyBorder="1" applyAlignment="1">
      <alignment vertical="top" wrapText="1"/>
    </xf>
    <xf numFmtId="0" fontId="12" fillId="14" borderId="10" xfId="0" applyFont="1" applyFill="1" applyBorder="1" applyAlignment="1" applyProtection="1">
      <alignment vertical="top" wrapText="1"/>
      <protection locked="0"/>
    </xf>
    <xf numFmtId="0" fontId="24" fillId="14" borderId="10" xfId="2" applyFont="1" applyFill="1" applyBorder="1" applyAlignment="1">
      <alignment vertical="top" wrapText="1"/>
    </xf>
    <xf numFmtId="0" fontId="3" fillId="14" borderId="10" xfId="0" applyFont="1" applyFill="1" applyBorder="1" applyAlignment="1" applyProtection="1">
      <alignment vertical="top" wrapText="1"/>
      <protection locked="0"/>
    </xf>
    <xf numFmtId="0" fontId="3" fillId="14" borderId="10" xfId="0" applyFont="1" applyFill="1" applyBorder="1" applyAlignment="1">
      <alignment horizontal="center" vertical="top" wrapText="1"/>
    </xf>
    <xf numFmtId="0" fontId="24" fillId="14" borderId="10" xfId="2" applyFont="1" applyFill="1" applyBorder="1" applyAlignment="1" applyProtection="1">
      <alignment vertical="top" wrapText="1"/>
      <protection locked="0"/>
    </xf>
    <xf numFmtId="0" fontId="3" fillId="14" borderId="0" xfId="0" applyFont="1" applyFill="1">
      <alignment horizontal="left" vertical="top" wrapText="1"/>
    </xf>
    <xf numFmtId="0" fontId="17" fillId="14" borderId="10" xfId="2" applyFill="1" applyBorder="1" applyAlignment="1" applyProtection="1">
      <alignment vertical="top" wrapText="1"/>
      <protection locked="0"/>
    </xf>
    <xf numFmtId="49" fontId="3" fillId="14" borderId="10" xfId="0" applyNumberFormat="1" applyFont="1" applyFill="1" applyBorder="1" applyAlignment="1">
      <alignment horizontal="center" vertical="top" wrapText="1"/>
    </xf>
    <xf numFmtId="0" fontId="17" fillId="14" borderId="10" xfId="2" applyFill="1" applyBorder="1" applyAlignment="1">
      <alignment vertical="top" wrapText="1"/>
    </xf>
    <xf numFmtId="0" fontId="15" fillId="14" borderId="10" xfId="0" applyFont="1" applyFill="1" applyBorder="1" applyAlignment="1">
      <alignment vertical="top" wrapText="1"/>
    </xf>
    <xf numFmtId="2" fontId="3" fillId="14" borderId="10" xfId="0" applyNumberFormat="1" applyFont="1" applyFill="1" applyBorder="1" applyAlignment="1">
      <alignment vertical="top" wrapText="1"/>
    </xf>
    <xf numFmtId="3" fontId="3" fillId="14" borderId="10" xfId="0" applyNumberFormat="1" applyFont="1" applyFill="1" applyBorder="1" applyAlignment="1">
      <alignment vertical="top" wrapText="1"/>
    </xf>
    <xf numFmtId="0" fontId="3" fillId="14" borderId="10" xfId="0" quotePrefix="1" applyFont="1" applyFill="1" applyBorder="1" applyAlignment="1">
      <alignment vertical="top" wrapText="1"/>
    </xf>
    <xf numFmtId="0" fontId="17" fillId="14" borderId="0" xfId="2" applyFill="1" applyAlignment="1"/>
    <xf numFmtId="0" fontId="17" fillId="14" borderId="0" xfId="2" applyFill="1" applyAlignment="1">
      <alignment vertical="top" wrapText="1"/>
    </xf>
    <xf numFmtId="164" fontId="3" fillId="14" borderId="10" xfId="3" applyFont="1" applyFill="1" applyBorder="1" applyAlignment="1" applyProtection="1">
      <alignment vertical="top" wrapText="1"/>
      <protection locked="0"/>
    </xf>
    <xf numFmtId="10" fontId="3" fillId="14" borderId="10" xfId="0" applyNumberFormat="1" applyFont="1" applyFill="1" applyBorder="1" applyAlignment="1" applyProtection="1">
      <alignment vertical="top" wrapText="1"/>
      <protection locked="0"/>
    </xf>
    <xf numFmtId="167" fontId="3" fillId="14" borderId="10" xfId="0" applyNumberFormat="1" applyFont="1" applyFill="1" applyBorder="1" applyAlignment="1" applyProtection="1">
      <alignment vertical="top" wrapText="1"/>
      <protection locked="0"/>
    </xf>
    <xf numFmtId="166" fontId="3" fillId="14" borderId="10" xfId="0" applyNumberFormat="1" applyFont="1" applyFill="1" applyBorder="1" applyAlignment="1" applyProtection="1">
      <alignment vertical="top" wrapText="1"/>
      <protection locked="0"/>
    </xf>
    <xf numFmtId="166" fontId="3" fillId="14" borderId="10" xfId="3" applyNumberFormat="1" applyFont="1" applyFill="1" applyBorder="1" applyAlignment="1" applyProtection="1">
      <alignment vertical="top" wrapText="1"/>
      <protection locked="0"/>
    </xf>
    <xf numFmtId="0" fontId="17" fillId="14" borderId="0" xfId="2" applyFill="1" applyBorder="1" applyAlignment="1" applyProtection="1">
      <alignment vertical="top" wrapText="1"/>
      <protection locked="0"/>
    </xf>
    <xf numFmtId="0" fontId="17" fillId="14" borderId="0" xfId="2" applyFill="1" applyBorder="1" applyAlignment="1">
      <alignment vertical="top"/>
    </xf>
  </cellXfs>
  <cellStyles count="6">
    <cellStyle name="Bad" xfId="1" builtinId="27"/>
    <cellStyle name="Check Cell" xfId="4" builtinId="23"/>
    <cellStyle name="Comma" xfId="5" builtinId="3"/>
    <cellStyle name="Currency" xfId="3" builtinId="4"/>
    <cellStyle name="Neutral" xfId="2" builtinId="28"/>
    <cellStyle name="Normal" xfId="0" builtinId="0" customBuiltin="1"/>
  </cellStyles>
  <dxfs count="1">
    <dxf>
      <font>
        <color rgb="FF9C0006"/>
      </font>
      <fill>
        <patternFill>
          <bgColor rgb="FFFFC7CE"/>
        </patternFill>
      </fill>
    </dxf>
  </dxfs>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190500</xdr:colOff>
      <xdr:row>2</xdr:row>
      <xdr:rowOff>76200</xdr:rowOff>
    </xdr:from>
    <xdr:to>
      <xdr:col>13</xdr:col>
      <xdr:colOff>76200</xdr:colOff>
      <xdr:row>16</xdr:row>
      <xdr:rowOff>28575</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8543925" y="457200"/>
          <a:ext cx="2781300" cy="2619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u="sng"/>
            <a:t>Translation:</a:t>
          </a:r>
        </a:p>
        <a:p>
          <a:endParaRPr lang="de-DE" sz="1100"/>
        </a:p>
        <a:p>
          <a:r>
            <a:rPr lang="de-de" sz="1100"/>
            <a:t>MC Fragen = MC questions</a:t>
          </a:r>
        </a:p>
        <a:p>
          <a:r>
            <a:rPr lang="de-de" sz="1100"/>
            <a:t>Offene Fragen = Open questions</a:t>
          </a:r>
        </a:p>
        <a:p>
          <a:r>
            <a:rPr lang="de-de" sz="1100"/>
            <a:t>Lektion = Unit</a:t>
          </a:r>
        </a:p>
        <a:p>
          <a:endParaRPr lang="de-DE" sz="1100" baseline="0"/>
        </a:p>
        <a:p>
          <a:r>
            <a:rPr lang="de-de" sz="1100"/>
            <a:t>leicht = easy</a:t>
          </a:r>
        </a:p>
        <a:p>
          <a:r>
            <a:rPr lang="de-de" sz="1100"/>
            <a:t>mittel = middle</a:t>
          </a:r>
        </a:p>
        <a:p>
          <a:r>
            <a:rPr lang="de-de" sz="1100"/>
            <a:t>schwer = hard</a:t>
          </a:r>
        </a:p>
        <a:p>
          <a:endParaRPr lang="de-DE" sz="1100" baseline="0"/>
        </a:p>
        <a:p>
          <a:r>
            <a:rPr lang="de-de" sz="1100"/>
            <a:t>MC Fragen gesamt = Total MC questions</a:t>
          </a:r>
        </a:p>
        <a:p>
          <a:r>
            <a:rPr lang="de-de" sz="1100"/>
            <a:t>Offene Fragen gesamt = Total open questions</a:t>
          </a:r>
        </a:p>
        <a:p>
          <a:endParaRPr lang="de-DE" sz="1100" baseline="0"/>
        </a:p>
        <a:p>
          <a:r>
            <a:rPr lang="de-de" sz="1100"/>
            <a:t>Fragen insgesamt = Total questions</a:t>
          </a:r>
        </a:p>
        <a:p>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233083</xdr:colOff>
      <xdr:row>1</xdr:row>
      <xdr:rowOff>143435</xdr:rowOff>
    </xdr:from>
    <xdr:to>
      <xdr:col>14</xdr:col>
      <xdr:colOff>275794</xdr:colOff>
      <xdr:row>5</xdr:row>
      <xdr:rowOff>50971</xdr:rowOff>
    </xdr:to>
    <xdr:sp macro="" textlink="">
      <xdr:nvSpPr>
        <xdr:cNvPr id="2" name="Textfeld 1">
          <a:extLst>
            <a:ext uri="{FF2B5EF4-FFF2-40B4-BE49-F238E27FC236}">
              <a16:creationId xmlns:a16="http://schemas.microsoft.com/office/drawing/2014/main" id="{C9126E8B-EAD5-449D-9DE1-16B6C2659F81}"/>
            </a:ext>
          </a:extLst>
        </xdr:cNvPr>
        <xdr:cNvSpPr txBox="1"/>
      </xdr:nvSpPr>
      <xdr:spPr>
        <a:xfrm>
          <a:off x="14218024" y="1192306"/>
          <a:ext cx="5215346" cy="2534194"/>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a:solidFill>
                <a:schemeClr val="dk1"/>
              </a:solidFill>
              <a:effectLst/>
              <a:latin typeface="+mn-lt"/>
              <a:ea typeface="+mn-ea"/>
              <a:cs typeface="+mn-cs"/>
            </a:rPr>
            <a:t>To the translator:</a:t>
          </a:r>
          <a:endParaRPr lang="de-DE" sz="1400">
            <a:effectLst/>
          </a:endParaRPr>
        </a:p>
        <a:p>
          <a:r>
            <a:rPr lang="de-de" sz="1400">
              <a:solidFill>
                <a:schemeClr val="dk1"/>
              </a:solidFill>
              <a:effectLst/>
              <a:latin typeface="+mn-lt"/>
              <a:ea typeface="+mn-ea"/>
              <a:cs typeface="+mn-cs"/>
            </a:rPr>
            <a:t>Please only translate the text of the questions and answer options (solutions for open answer). Please do no translate any of the headings or information about the questions (e.g., difficulty level, anything on the Übersicht sheet or the comments from reviewer or MV). Only the Multiple Choice and Offene Fragen sheets are relevant for translation.</a:t>
          </a:r>
          <a:endParaRPr lang="de-DE" sz="1400">
            <a:effectLst/>
          </a:endParaRPr>
        </a:p>
        <a:p>
          <a:br>
            <a:rPr lang="de-DE" sz="1100"/>
          </a:br>
          <a:r>
            <a:rPr lang="de-de" sz="1400">
              <a:solidFill>
                <a:schemeClr val="dk1"/>
              </a:solidFill>
              <a:effectLst/>
              <a:latin typeface="+mn-lt"/>
              <a:ea typeface="+mn-ea"/>
              <a:cs typeface="+mn-cs"/>
            </a:rPr>
            <a:t>The yellow marked questions will be translated with the preliminary exam and can be left untranslated in this document.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ubhfs.sharepoint.com/sites/KFK-Fragen-Team/Shared%20Documents/Overview/MA_Template/TEST_Template_BA_181012_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2"/>
    </sheetNames>
    <sheetDataSet>
      <sheetData sheetId="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
  <sheetViews>
    <sheetView showGridLines="0" topLeftCell="A31" workbookViewId="0">
      <selection activeCell="B32" sqref="B32"/>
    </sheetView>
  </sheetViews>
  <sheetFormatPr baseColWidth="10" defaultColWidth="10.83203125" defaultRowHeight="15" x14ac:dyDescent="0.2"/>
  <cols>
    <col min="1" max="1" width="24.5" customWidth="1"/>
    <col min="2" max="2" width="36.5" customWidth="1"/>
    <col min="3" max="3" width="9.83203125" bestFit="1" customWidth="1"/>
    <col min="4" max="4" width="10.83203125" bestFit="1" customWidth="1"/>
    <col min="6" max="6" width="11.5" bestFit="1" customWidth="1"/>
    <col min="7" max="7" width="12.5" bestFit="1" customWidth="1"/>
  </cols>
  <sheetData>
    <row r="1" spans="1:5" x14ac:dyDescent="0.2">
      <c r="A1" s="48" t="s">
        <v>0</v>
      </c>
      <c r="B1" s="52" t="s">
        <v>1</v>
      </c>
    </row>
    <row r="2" spans="1:5" x14ac:dyDescent="0.2">
      <c r="A2" s="48" t="s">
        <v>2</v>
      </c>
      <c r="B2" s="52" t="s">
        <v>3</v>
      </c>
    </row>
    <row r="3" spans="1:5" x14ac:dyDescent="0.2">
      <c r="A3" s="49" t="s">
        <v>4</v>
      </c>
      <c r="B3" s="52" t="s">
        <v>5</v>
      </c>
    </row>
    <row r="4" spans="1:5" x14ac:dyDescent="0.2">
      <c r="A4" s="49" t="s">
        <v>6</v>
      </c>
      <c r="B4" s="53">
        <v>6</v>
      </c>
    </row>
    <row r="5" spans="1:5" x14ac:dyDescent="0.2">
      <c r="A5" s="49" t="s">
        <v>7</v>
      </c>
      <c r="B5" s="52" t="s">
        <v>1307</v>
      </c>
    </row>
    <row r="6" spans="1:5" x14ac:dyDescent="0.2">
      <c r="A6" s="49" t="s">
        <v>8</v>
      </c>
      <c r="B6" s="52"/>
    </row>
    <row r="7" spans="1:5" x14ac:dyDescent="0.2">
      <c r="A7" s="49" t="s">
        <v>9</v>
      </c>
      <c r="B7" s="53" t="s">
        <v>10</v>
      </c>
    </row>
    <row r="8" spans="1:5" x14ac:dyDescent="0.2">
      <c r="A8" s="5"/>
      <c r="B8" s="6"/>
    </row>
    <row r="9" spans="1:5" x14ac:dyDescent="0.2">
      <c r="A9" s="4" t="s">
        <v>11</v>
      </c>
      <c r="B9" s="17">
        <f>VLOOKUP($B$4,Tabelle2!$A$8:$E$17,2)</f>
        <v>32</v>
      </c>
    </row>
    <row r="10" spans="1:5" x14ac:dyDescent="0.2">
      <c r="A10" s="1" t="s">
        <v>12</v>
      </c>
      <c r="B10" s="2">
        <f>VLOOKUP($B$4,Tabelle2!$A$8:$E$17,3)</f>
        <v>14</v>
      </c>
    </row>
    <row r="11" spans="1:5" x14ac:dyDescent="0.2">
      <c r="A11" s="1" t="s">
        <v>13</v>
      </c>
      <c r="B11" s="2">
        <f>VLOOKUP($B$4,Tabelle2!$A$8:$E$17,4)</f>
        <v>9</v>
      </c>
    </row>
    <row r="12" spans="1:5" x14ac:dyDescent="0.2">
      <c r="A12" s="3" t="s">
        <v>14</v>
      </c>
      <c r="B12" s="7">
        <f>VLOOKUP($B$4,Tabelle2!$A$8:$E$17,5)</f>
        <v>9</v>
      </c>
      <c r="E12" s="31"/>
    </row>
    <row r="13" spans="1:5" x14ac:dyDescent="0.2">
      <c r="A13" s="15" t="s">
        <v>15</v>
      </c>
      <c r="B13" s="16">
        <f>B4*B9</f>
        <v>192</v>
      </c>
    </row>
    <row r="14" spans="1:5" x14ac:dyDescent="0.2">
      <c r="A14" s="4" t="s">
        <v>16</v>
      </c>
      <c r="B14" s="17">
        <f>VLOOKUP($B$4,Tabelle2!A20:E29,2)</f>
        <v>20</v>
      </c>
    </row>
    <row r="15" spans="1:5" x14ac:dyDescent="0.2">
      <c r="A15" s="1" t="s">
        <v>17</v>
      </c>
      <c r="B15" s="2">
        <f>VLOOKUP($B$4,Tabelle2!A20:E29,3)</f>
        <v>5</v>
      </c>
    </row>
    <row r="16" spans="1:5" x14ac:dyDescent="0.2">
      <c r="A16" s="1" t="s">
        <v>18</v>
      </c>
      <c r="B16" s="2">
        <f>VLOOKUP($B$4,Tabelle2!A20:E29,4)</f>
        <v>5</v>
      </c>
    </row>
    <row r="17" spans="1:7" x14ac:dyDescent="0.2">
      <c r="A17" s="3" t="s">
        <v>19</v>
      </c>
      <c r="B17" s="7">
        <f>VLOOKUP($B$4,Tabelle2!A20:E29,5)</f>
        <v>10</v>
      </c>
    </row>
    <row r="18" spans="1:7" x14ac:dyDescent="0.2">
      <c r="A18" s="15" t="s">
        <v>20</v>
      </c>
      <c r="B18" s="16">
        <f>B4*B14</f>
        <v>120</v>
      </c>
    </row>
    <row r="19" spans="1:7" x14ac:dyDescent="0.2">
      <c r="A19" s="50" t="s">
        <v>21</v>
      </c>
      <c r="B19" s="51">
        <f>B13+B18</f>
        <v>312</v>
      </c>
    </row>
    <row r="21" spans="1:7" x14ac:dyDescent="0.2">
      <c r="A21" s="14" t="s">
        <v>22</v>
      </c>
      <c r="B21" s="8" t="s">
        <v>23</v>
      </c>
      <c r="C21" s="9" t="s">
        <v>24</v>
      </c>
      <c r="D21" s="9" t="s">
        <v>25</v>
      </c>
      <c r="E21" s="9" t="s">
        <v>26</v>
      </c>
      <c r="F21" s="9" t="s">
        <v>27</v>
      </c>
      <c r="G21" s="9" t="s">
        <v>28</v>
      </c>
    </row>
    <row r="22" spans="1:7" x14ac:dyDescent="0.2">
      <c r="A22" s="1" t="s">
        <v>29</v>
      </c>
      <c r="B22" s="10">
        <f>COUNTIFS('Multiple Choice'!$D$2:$D$261,Tabelle2!$A$3,'Multiple Choice'!$B$2:$B$261,1)</f>
        <v>14</v>
      </c>
      <c r="C22" s="11">
        <f>COUNTIFS('Multiple Choice'!$D$2:$D$261,Tabelle2!$A$4,'Multiple Choice'!$B$2:$B$261,1)</f>
        <v>9</v>
      </c>
      <c r="D22" s="11">
        <f>COUNTIFS('Multiple Choice'!$D$2:$D$261,Tabelle2!$A$5,'Multiple Choice'!$B$2:$B$261,1)</f>
        <v>9</v>
      </c>
      <c r="E22" s="11">
        <f>COUNTIFS('Offene Fragen'!$B$2:$B$134,1,'Offene Fragen'!$D$2:$D$134,Tabelle2!$A$3)</f>
        <v>5</v>
      </c>
      <c r="F22" s="11">
        <f>COUNTIFS('Offene Fragen'!$B$2:$B$134,1,'Offene Fragen'!$D$2:$D$134,Tabelle2!$A$4)</f>
        <v>5</v>
      </c>
      <c r="G22" s="11">
        <f>COUNTIFS('Offene Fragen'!$B$2:$B$134,1,'Offene Fragen'!$D$2:$D$134,Tabelle2!$A$5)</f>
        <v>10</v>
      </c>
    </row>
    <row r="23" spans="1:7" x14ac:dyDescent="0.2">
      <c r="A23" s="1" t="s">
        <v>30</v>
      </c>
      <c r="B23" s="10">
        <f>COUNTIFS('Multiple Choice'!$D$2:$D$261,Tabelle2!$A$3,'Multiple Choice'!$B$2:$B$261,2)</f>
        <v>14</v>
      </c>
      <c r="C23" s="11">
        <f>COUNTIFS('Multiple Choice'!$D$2:$D$261,Tabelle2!$A$4,'Multiple Choice'!$B$2:$B$261,2)</f>
        <v>9</v>
      </c>
      <c r="D23" s="11">
        <f>COUNTIFS('Multiple Choice'!$D$2:$D$261,Tabelle2!$A$5,'Multiple Choice'!$B$2:$B$261,2)</f>
        <v>9</v>
      </c>
      <c r="E23" s="11">
        <f>COUNTIFS('Offene Fragen'!$B$2:$B$134,2,'Offene Fragen'!$D$2:$D$134,Tabelle2!$A$3)</f>
        <v>5</v>
      </c>
      <c r="F23" s="11">
        <f>COUNTIFS('Offene Fragen'!$B$2:$B$134,2,'Offene Fragen'!$D$2:$D$134,Tabelle2!$A$4)</f>
        <v>5</v>
      </c>
      <c r="G23" s="11">
        <f>COUNTIFS('Offene Fragen'!$B$2:$B$134,2,'Offene Fragen'!$D$2:$D$134,Tabelle2!$A$5)</f>
        <v>10</v>
      </c>
    </row>
    <row r="24" spans="1:7" x14ac:dyDescent="0.2">
      <c r="A24" s="1" t="s">
        <v>31</v>
      </c>
      <c r="B24" s="10">
        <f>COUNTIFS('Multiple Choice'!$D$2:$D$261,Tabelle2!$A$3,'Multiple Choice'!$B$2:$B$261,3)</f>
        <v>14</v>
      </c>
      <c r="C24" s="11">
        <f>COUNTIFS('Multiple Choice'!$D$2:$D$261,Tabelle2!$A$4,'Multiple Choice'!$B$2:$B$261,3)</f>
        <v>9</v>
      </c>
      <c r="D24" s="11">
        <f>COUNTIFS('Multiple Choice'!$D$2:$D$261,Tabelle2!$A$5,'Multiple Choice'!$B$2:$B$261,3)</f>
        <v>9</v>
      </c>
      <c r="E24" s="11">
        <f>COUNTIFS('Offene Fragen'!$B$2:$B$134,3,'Offene Fragen'!$D$2:$D$134,Tabelle2!$A$3)</f>
        <v>5</v>
      </c>
      <c r="F24" s="11">
        <f>COUNTIFS('Offene Fragen'!$B$2:$B$134,3,'Offene Fragen'!$D$2:$D$134,Tabelle2!$A$4)</f>
        <v>5</v>
      </c>
      <c r="G24" s="11">
        <f>COUNTIFS('Offene Fragen'!$B$2:$B$134,3,'Offene Fragen'!$D$2:$D$134,Tabelle2!$A$5)</f>
        <v>10</v>
      </c>
    </row>
    <row r="25" spans="1:7" x14ac:dyDescent="0.2">
      <c r="A25" s="1" t="str">
        <f>IF($B$4&gt;3,"Lektion 4","")</f>
        <v>Lektion 4</v>
      </c>
      <c r="B25" s="10">
        <f>IF(A25&lt;&gt;"",COUNTIFS('Multiple Choice'!$D$2:$D$261,Tabelle2!$A$3,'Multiple Choice'!$B$2:$B$261,4),"")</f>
        <v>14</v>
      </c>
      <c r="C25" s="11">
        <f>IF(A25&lt;&gt;"",COUNTIFS('Multiple Choice'!$D$2:$D$261,Tabelle2!$A$4,'Multiple Choice'!$B$2:$B$261,4),"")</f>
        <v>9</v>
      </c>
      <c r="D25" s="11">
        <f>IF(A25&lt;&gt;"",COUNTIFS('Multiple Choice'!$D$2:$D$261,Tabelle2!$A$5,'Multiple Choice'!$B$2:$B$261,4),"")</f>
        <v>9</v>
      </c>
      <c r="E25" s="11">
        <f>IF(A25&lt;&gt;"",COUNTIFS('Offene Fragen'!$B$2:$B$134,4,'Offene Fragen'!$D$2:$D$134,Tabelle2!$A$3),"")</f>
        <v>6</v>
      </c>
      <c r="F25" s="11">
        <f>IF(A25&lt;&gt;"",COUNTIFS('Offene Fragen'!$B$2:$B$134,4,'Offene Fragen'!$D$2:$D$134,Tabelle2!$A$4),"")</f>
        <v>7</v>
      </c>
      <c r="G25" s="11">
        <f>IF(A25&lt;&gt;"",COUNTIFS('Offene Fragen'!$B$2:$B$134,4,'Offene Fragen'!$D$2:$D$134,Tabelle2!$A$5),"")</f>
        <v>7</v>
      </c>
    </row>
    <row r="26" spans="1:7" x14ac:dyDescent="0.2">
      <c r="A26" s="1" t="str">
        <f>IF($B$4&gt;4,"Lektion 5","")</f>
        <v>Lektion 5</v>
      </c>
      <c r="B26" s="10">
        <f>IF(A26&lt;&gt;"",COUNTIFS('Multiple Choice'!$D$2:$D$261,Tabelle2!$A$3,'Multiple Choice'!$B$2:$B$261,5),"")</f>
        <v>14</v>
      </c>
      <c r="C26" s="11">
        <f>IF(A26&lt;&gt;"",COUNTIFS('Multiple Choice'!$D$2:$D$261,Tabelle2!$A$4,'Multiple Choice'!$B$2:$B$261,5),"")</f>
        <v>9</v>
      </c>
      <c r="D26" s="11">
        <f>IF(A26&lt;&gt;"",COUNTIFS('Multiple Choice'!$D$2:$D$261,Tabelle2!$A$5,'Multiple Choice'!$B$2:$B$261,5),"")</f>
        <v>9</v>
      </c>
      <c r="E26" s="11">
        <f>IF(A26&lt;&gt;"",COUNTIFS('Offene Fragen'!$B$2:$B$134,5,'Offene Fragen'!$D$2:$D$134,Tabelle2!$A$3),"")</f>
        <v>5</v>
      </c>
      <c r="F26" s="11">
        <f>IF(A26&lt;&gt;"",COUNTIFS('Offene Fragen'!$B$2:$B$134,5,'Offene Fragen'!$D$2:$D$134,Tabelle2!$A$4),"")</f>
        <v>5</v>
      </c>
      <c r="G26" s="11">
        <f>IF(A26&lt;&gt;"",COUNTIFS('Offene Fragen'!$B$2:$B$134,5,'Offene Fragen'!$D$2:$D$134,Tabelle2!$A$5),"")</f>
        <v>10</v>
      </c>
    </row>
    <row r="27" spans="1:7" x14ac:dyDescent="0.2">
      <c r="A27" s="1" t="str">
        <f>IF($B$4&gt;5,"Lektion 6","")</f>
        <v>Lektion 6</v>
      </c>
      <c r="B27" s="10">
        <f>IF(A27&lt;&gt;"",COUNTIFS('Multiple Choice'!$D$2:$D$261,Tabelle2!$A$3,'Multiple Choice'!$B$2:$B$261,6),"")</f>
        <v>14</v>
      </c>
      <c r="C27" s="11">
        <f>IF(A27&lt;&gt;"",COUNTIFS('Multiple Choice'!$D$2:$D$261,Tabelle2!$A$4,'Multiple Choice'!$B$2:$B$261,6),"")</f>
        <v>9</v>
      </c>
      <c r="D27" s="11">
        <f>IF(A27&lt;&gt;"",COUNTIFS('Multiple Choice'!$D$2:$D$261,Tabelle2!$A$5,'Multiple Choice'!$B$2:$B$261,6),"")</f>
        <v>9</v>
      </c>
      <c r="E27" s="11">
        <f>IF(A27&lt;&gt;"",COUNTIFS('Offene Fragen'!$B$2:$B$134,6,'Offene Fragen'!$D$2:$D$134,Tabelle2!$A$3),"")</f>
        <v>5</v>
      </c>
      <c r="F27" s="11">
        <f>IF(A27&lt;&gt;"",COUNTIFS('Offene Fragen'!$B$2:$B$134,6,'Offene Fragen'!$D$2:$D$134,Tabelle2!$A$4),"")</f>
        <v>5</v>
      </c>
      <c r="G27" s="11">
        <f>IF(A27&lt;&gt;"",COUNTIFS('Offene Fragen'!$B$2:$B$134,6,'Offene Fragen'!$D$2:$D$134,Tabelle2!$A$5),"")</f>
        <v>10</v>
      </c>
    </row>
    <row r="28" spans="1:7" x14ac:dyDescent="0.2">
      <c r="A28" s="1" t="str">
        <f>IF($B$4&gt;6,"Lektion 7","")</f>
        <v/>
      </c>
      <c r="B28" s="10" t="str">
        <f>IF(A28&lt;&gt;"",COUNTIFS('Multiple Choice'!$D$2:$D$261,Tabelle2!$A$3,'Multiple Choice'!$B$2:$B$261,7),"")</f>
        <v/>
      </c>
      <c r="C28" s="11" t="str">
        <f>IF(A28&lt;&gt;"",COUNTIFS('Multiple Choice'!$D$2:$D$261,Tabelle2!$A$4,'Multiple Choice'!$B$2:$B$261,7),"")</f>
        <v/>
      </c>
      <c r="D28" s="11" t="str">
        <f>IF(A28&lt;&gt;"",COUNTIFS('Multiple Choice'!$D$2:$D$261,Tabelle2!$A$5,'Multiple Choice'!$B$2:$B$261,7),"")</f>
        <v/>
      </c>
      <c r="E28" s="11" t="str">
        <f>IF(A28&lt;&gt;"",COUNTIFS('Offene Fragen'!$B$2:$B$134,7,'Offene Fragen'!$D$2:$D$134,Tabelle2!$A$3),"")</f>
        <v/>
      </c>
      <c r="F28" s="11" t="str">
        <f>IF(A28&lt;&gt;"",COUNTIFS('Offene Fragen'!$B$2:$B$134,7,'Offene Fragen'!$D$2:$D$134,Tabelle2!$A$4),"")</f>
        <v/>
      </c>
      <c r="G28" s="11" t="str">
        <f>IF(A28&lt;&gt;"",COUNTIFS('Offene Fragen'!$B$2:$B$134,7,'Offene Fragen'!$D$2:$D$134,Tabelle2!$A$5),"")</f>
        <v/>
      </c>
    </row>
    <row r="29" spans="1:7" x14ac:dyDescent="0.2">
      <c r="A29" s="1" t="str">
        <f>IF($B$4&gt;7,"Lektion 8","")</f>
        <v/>
      </c>
      <c r="B29" s="10" t="str">
        <f>IF(A29&lt;&gt;"",COUNTIFS('Multiple Choice'!$D$2:$D$261,Tabelle2!$A$3,'Multiple Choice'!$B$2:$B$261,8),"")</f>
        <v/>
      </c>
      <c r="C29" s="11" t="str">
        <f>IF(A29&lt;&gt;"",COUNTIFS('Multiple Choice'!$D$2:$D$261,Tabelle2!$A$4,'Multiple Choice'!$B$2:$B$261,8),"")</f>
        <v/>
      </c>
      <c r="D29" s="11" t="str">
        <f>IF(A29&lt;&gt;"",COUNTIFS('Multiple Choice'!$D$2:$D$261,Tabelle2!$A$5,'Multiple Choice'!$B$2:$B$261,8),"")</f>
        <v/>
      </c>
      <c r="E29" s="11" t="str">
        <f>IF(A29&lt;&gt;"",COUNTIFS('Offene Fragen'!$B$2:$B$134,8,'Offene Fragen'!$D$2:$D$134,Tabelle2!$A$3),"")</f>
        <v/>
      </c>
      <c r="F29" s="11" t="str">
        <f>IF(A29&lt;&gt;"",COUNTIFS('Offene Fragen'!$B$2:$B$134,8,'Offene Fragen'!$D$2:$D$134,Tabelle2!$A$4),"")</f>
        <v/>
      </c>
      <c r="G29" s="11" t="str">
        <f>IF(A29&lt;&gt;"",COUNTIFS('Offene Fragen'!$B$2:$B$134,8,'Offene Fragen'!$D$2:$D$134,Tabelle2!$A$5),"")</f>
        <v/>
      </c>
    </row>
    <row r="30" spans="1:7" x14ac:dyDescent="0.2">
      <c r="A30" s="1" t="str">
        <f>IF($B$4&gt;8,"Lektion 9","")</f>
        <v/>
      </c>
      <c r="B30" s="10" t="str">
        <f>IF(A30&lt;&gt;"",COUNTIFS('Multiple Choice'!$D$2:$D$261,Tabelle2!$A$3,'Multiple Choice'!$B$2:$B$261,9),"")</f>
        <v/>
      </c>
      <c r="C30" s="11" t="str">
        <f>IF(A30&lt;&gt;"",COUNTIFS('Multiple Choice'!$D$2:$D$261,Tabelle2!$A$4,'Multiple Choice'!$B$2:$B$261,9),"")</f>
        <v/>
      </c>
      <c r="D30" s="11" t="str">
        <f>IF(A30&lt;&gt;"",COUNTIFS('Multiple Choice'!$D$2:$D$261,Tabelle2!$A$5,'Multiple Choice'!$B$2:$B$261,9),"")</f>
        <v/>
      </c>
      <c r="E30" s="11" t="str">
        <f>IF(A30&lt;&gt;"",COUNTIFS('Offene Fragen'!$B$2:$B$134,9,'Offene Fragen'!$D$2:$D$134,Tabelle2!$A$3),"")</f>
        <v/>
      </c>
      <c r="F30" s="11" t="str">
        <f>IF(A30&lt;&gt;"",COUNTIFS('Offene Fragen'!$B$2:$B$134,9,'Offene Fragen'!$D$2:$D$134,Tabelle2!$A$4),"")</f>
        <v/>
      </c>
      <c r="G30" s="11" t="str">
        <f>IF(A30&lt;&gt;"",COUNTIFS('Offene Fragen'!$B$2:$B$134,9,'Offene Fragen'!$D$2:$D$134,Tabelle2!$A$5),"")</f>
        <v/>
      </c>
    </row>
    <row r="31" spans="1:7" x14ac:dyDescent="0.2">
      <c r="A31" s="1" t="str">
        <f>IF($B$4&gt;9,"Lektion 10","")</f>
        <v/>
      </c>
      <c r="B31" s="10" t="str">
        <f>IF(A31&lt;&gt;"",COUNTIFS('Multiple Choice'!$D$2:$D$261,Tabelle2!$A$3,'Multiple Choice'!$B$2:$B$261,10),"")</f>
        <v/>
      </c>
      <c r="C31" s="11" t="str">
        <f>IF(A31&lt;&gt;"",COUNTIFS('Multiple Choice'!$D$2:$D$261,Tabelle2!$A$4,'Multiple Choice'!$B$2:$B$261,10),"")</f>
        <v/>
      </c>
      <c r="D31" s="11" t="str">
        <f>IF(A31&lt;&gt;"",COUNTIFS('Multiple Choice'!$D$2:$D$261,Tabelle2!$A$5,'Multiple Choice'!$B$2:$B$261,10),"")</f>
        <v/>
      </c>
      <c r="E31" s="11" t="str">
        <f>IF(A31&lt;&gt;"",COUNTIFS('Offene Fragen'!$B$2:$B$134,10,'Offene Fragen'!$D$2:$D$134,Tabelle2!$A$3),"")</f>
        <v/>
      </c>
      <c r="F31" s="11" t="str">
        <f>IF(A31&lt;&gt;"",COUNTIFS('Offene Fragen'!$B$2:$B$134,10,'Offene Fragen'!$D$2:$D$134,Tabelle2!$A$4),"")</f>
        <v/>
      </c>
      <c r="G31" s="11" t="str">
        <f>IF(A31&lt;&gt;"",COUNTIFS('Offene Fragen'!$B$2:$B$134,10,'Offene Fragen'!$D$2:$D$134,Tabelle2!$A$5),"")</f>
        <v/>
      </c>
    </row>
    <row r="32" spans="1:7" x14ac:dyDescent="0.2">
      <c r="A32" s="1" t="str">
        <f>IF($B$4&gt;10,"Lektion 11","")</f>
        <v/>
      </c>
      <c r="B32" s="10" t="str">
        <f>IF(A32&lt;&gt;"",COUNTIFS('Multiple Choice'!$D$2:$D$261,Tabelle2!$A$3,'Multiple Choice'!$B$2:$B$261,11),"")</f>
        <v/>
      </c>
      <c r="C32" s="11" t="str">
        <f>IF(A32&lt;&gt;"",COUNTIFS('Multiple Choice'!$D$2:$D$261,Tabelle2!$A$4,'Multiple Choice'!$B$2:$B$261,11),"")</f>
        <v/>
      </c>
      <c r="D32" s="11" t="str">
        <f>IF(A32&lt;&gt;"",COUNTIFS('Multiple Choice'!$D$2:$D$261,Tabelle2!$A$5,'Multiple Choice'!$B$2:$B$261,11),"")</f>
        <v/>
      </c>
      <c r="E32" s="11" t="str">
        <f>IF(A32&lt;&gt;"",COUNTIFS('Offene Fragen'!$B$2:$B$134,11,'Offene Fragen'!$D$2:$D$134,Tabelle2!$A$3),"")</f>
        <v/>
      </c>
      <c r="F32" s="11" t="str">
        <f>IF(A32&lt;&gt;"",COUNTIFS('Offene Fragen'!$B$2:$B$134,11,'Offene Fragen'!$D$2:$D$134,Tabelle2!$A$4),"")</f>
        <v/>
      </c>
      <c r="G32" s="11" t="str">
        <f>IF(A32&lt;&gt;"",COUNTIFS('Offene Fragen'!$B$2:$B$134,11,'Offene Fragen'!$D$2:$D$134,Tabelle2!$A$5),"")</f>
        <v/>
      </c>
    </row>
    <row r="33" spans="1:8" x14ac:dyDescent="0.2">
      <c r="A33" s="3" t="str">
        <f>IF($B$4&gt;11,"Lektion 12","")</f>
        <v/>
      </c>
      <c r="B33" s="10" t="str">
        <f>IF(A33&lt;&gt;"",COUNTIFS('Multiple Choice'!$D$2:$D$261,Tabelle2!$A$3,'Multiple Choice'!$B$2:$B$261,12),"")</f>
        <v/>
      </c>
      <c r="C33" s="11" t="str">
        <f>IF(A33&lt;&gt;"",COUNTIFS('Multiple Choice'!$D$2:$D$261,Tabelle2!$A$4,'Multiple Choice'!$B$2:$B$261,12),"")</f>
        <v/>
      </c>
      <c r="D33" s="11" t="str">
        <f>IF(A33&lt;&gt;"",COUNTIFS('Multiple Choice'!$D$2:$D$261,Tabelle2!$A$5,'Multiple Choice'!$B$2:$B$261,12),"")</f>
        <v/>
      </c>
      <c r="E33" s="11" t="str">
        <f>IF(A33&lt;&gt;"",COUNTIFS('Offene Fragen'!$B$2:$B$134,12,'Offene Fragen'!$D$2:$D$134,Tabelle2!$A$3),"")</f>
        <v/>
      </c>
      <c r="F33" s="11" t="str">
        <f>IF(A33&lt;&gt;"",COUNTIFS('Offene Fragen'!$B$2:$B$134,12,'Offene Fragen'!$D$2:$D$134,Tabelle2!$A$4),"")</f>
        <v/>
      </c>
      <c r="G33" s="11" t="str">
        <f>IF(A33&lt;&gt;"",COUNTIFS('Offene Fragen'!$B$2:$B$134,12,'Offene Fragen'!$D$2:$D$134,Tabelle2!$A$5),"")</f>
        <v/>
      </c>
      <c r="H33" s="2" t="s">
        <v>32</v>
      </c>
    </row>
    <row r="34" spans="1:8" x14ac:dyDescent="0.2">
      <c r="A34" s="1" t="s">
        <v>33</v>
      </c>
      <c r="B34" s="12">
        <f>SUM(B22:B33)</f>
        <v>84</v>
      </c>
      <c r="C34" s="12">
        <f t="shared" ref="C34:G34" si="0">SUM(C22:C33)</f>
        <v>54</v>
      </c>
      <c r="D34" s="12">
        <f t="shared" si="0"/>
        <v>54</v>
      </c>
      <c r="E34" s="12">
        <f t="shared" si="0"/>
        <v>31</v>
      </c>
      <c r="F34" s="12">
        <f t="shared" si="0"/>
        <v>32</v>
      </c>
      <c r="G34" s="12">
        <f t="shared" si="0"/>
        <v>57</v>
      </c>
      <c r="H34" s="4">
        <f>SUM(B34:G34)</f>
        <v>312</v>
      </c>
    </row>
    <row r="37" spans="1:8" x14ac:dyDescent="0.2">
      <c r="A37" s="14" t="s">
        <v>34</v>
      </c>
      <c r="B37" s="8" t="s">
        <v>1308</v>
      </c>
      <c r="C37" s="9" t="s">
        <v>1309</v>
      </c>
      <c r="D37" s="9" t="s">
        <v>1310</v>
      </c>
      <c r="E37" s="9" t="s">
        <v>1311</v>
      </c>
      <c r="F37" s="9" t="s">
        <v>1312</v>
      </c>
      <c r="G37" s="9" t="s">
        <v>1313</v>
      </c>
    </row>
    <row r="38" spans="1:8" x14ac:dyDescent="0.2">
      <c r="A38" s="1" t="s">
        <v>1314</v>
      </c>
      <c r="B38" s="45">
        <f>IF($A38&lt;&gt;"",$B$10-B22,"")</f>
        <v>0</v>
      </c>
      <c r="C38" s="46">
        <f>IF($A38&lt;&gt;"",$B$11-C22,"")</f>
        <v>0</v>
      </c>
      <c r="D38" s="46">
        <f>IF($A38&lt;&gt;"",$B$12-D22,"")</f>
        <v>0</v>
      </c>
      <c r="E38" s="46">
        <f>IF($A38&lt;&gt;"",$B$15-E22,"")</f>
        <v>0</v>
      </c>
      <c r="F38" s="46">
        <f>IF($A38&lt;&gt;"",$B$16-F22,"")</f>
        <v>0</v>
      </c>
      <c r="G38" s="46">
        <f>IF($A38&lt;&gt;"",$B$17-G22,"")</f>
        <v>0</v>
      </c>
    </row>
    <row r="39" spans="1:8" x14ac:dyDescent="0.2">
      <c r="A39" s="1" t="s">
        <v>1315</v>
      </c>
      <c r="B39" s="45">
        <f t="shared" ref="B39:B49" si="1">IF(A39&lt;&gt;"",$B$10-B23,"")</f>
        <v>0</v>
      </c>
      <c r="C39" s="46">
        <f>IF($A39&lt;&gt;"",$B$11-C23,"")</f>
        <v>0</v>
      </c>
      <c r="D39" s="46">
        <f>IF($A39&lt;&gt;"",$B$12-D23,"")</f>
        <v>0</v>
      </c>
      <c r="E39" s="46">
        <f>IF($A39&lt;&gt;"",$B$15-E23,"")</f>
        <v>0</v>
      </c>
      <c r="F39" s="46">
        <f>IF($A39&lt;&gt;"",$B$16-F23,"")</f>
        <v>0</v>
      </c>
      <c r="G39" s="46">
        <f>IF($A39&lt;&gt;"",$B$17-G23,"")</f>
        <v>0</v>
      </c>
    </row>
    <row r="40" spans="1:8" x14ac:dyDescent="0.2">
      <c r="A40" s="1" t="s">
        <v>1316</v>
      </c>
      <c r="B40" s="45">
        <f t="shared" si="1"/>
        <v>0</v>
      </c>
      <c r="C40" s="46">
        <f t="shared" ref="C40:C49" si="2">IF($A40&lt;&gt;"",$B$11-C24,"")</f>
        <v>0</v>
      </c>
      <c r="D40" s="46">
        <f t="shared" ref="D40:D49" si="3">IF($A40&lt;&gt;"",$B$12-D24,"")</f>
        <v>0</v>
      </c>
      <c r="E40" s="46">
        <f t="shared" ref="E40:E49" si="4">IF($A40&lt;&gt;"",$B$15-E24,"")</f>
        <v>0</v>
      </c>
      <c r="F40" s="46">
        <f t="shared" ref="F40:F49" si="5">IF($A40&lt;&gt;"",$B$16-F24,"")</f>
        <v>0</v>
      </c>
      <c r="G40" s="46">
        <f t="shared" ref="G40:G48" si="6">IF($A40&lt;&gt;"",$B$17-G24,"")</f>
        <v>0</v>
      </c>
    </row>
    <row r="41" spans="1:8" x14ac:dyDescent="0.2">
      <c r="A41" s="1" t="str">
        <f>IF($B$4&gt;3,"Lektion 4","")</f>
        <v>Lektion 4</v>
      </c>
      <c r="B41" s="10">
        <f t="shared" si="1"/>
        <v>0</v>
      </c>
      <c r="C41" s="11">
        <f t="shared" si="2"/>
        <v>0</v>
      </c>
      <c r="D41" s="11">
        <f t="shared" si="3"/>
        <v>0</v>
      </c>
      <c r="E41" s="11">
        <f t="shared" si="4"/>
        <v>-1</v>
      </c>
      <c r="F41" s="11">
        <f t="shared" si="5"/>
        <v>-2</v>
      </c>
      <c r="G41" s="11">
        <f t="shared" si="6"/>
        <v>3</v>
      </c>
    </row>
    <row r="42" spans="1:8" x14ac:dyDescent="0.2">
      <c r="A42" s="1" t="str">
        <f>IF($B$4&gt;4,"Lektion 5","")</f>
        <v>Lektion 5</v>
      </c>
      <c r="B42" s="10">
        <f t="shared" si="1"/>
        <v>0</v>
      </c>
      <c r="C42" s="11">
        <f t="shared" si="2"/>
        <v>0</v>
      </c>
      <c r="D42" s="11">
        <f t="shared" si="3"/>
        <v>0</v>
      </c>
      <c r="E42" s="11">
        <f t="shared" si="4"/>
        <v>0</v>
      </c>
      <c r="F42" s="11">
        <f t="shared" si="5"/>
        <v>0</v>
      </c>
      <c r="G42" s="11">
        <f t="shared" si="6"/>
        <v>0</v>
      </c>
    </row>
    <row r="43" spans="1:8" x14ac:dyDescent="0.2">
      <c r="A43" s="1" t="str">
        <f>IF($B$4&gt;5,"Lektion 6","")</f>
        <v>Lektion 6</v>
      </c>
      <c r="B43" s="10">
        <f t="shared" si="1"/>
        <v>0</v>
      </c>
      <c r="C43" s="11">
        <f t="shared" si="2"/>
        <v>0</v>
      </c>
      <c r="D43" s="11">
        <f t="shared" si="3"/>
        <v>0</v>
      </c>
      <c r="E43" s="11">
        <f t="shared" si="4"/>
        <v>0</v>
      </c>
      <c r="F43" s="11">
        <f t="shared" si="5"/>
        <v>0</v>
      </c>
      <c r="G43" s="11">
        <f t="shared" si="6"/>
        <v>0</v>
      </c>
    </row>
    <row r="44" spans="1:8" x14ac:dyDescent="0.2">
      <c r="A44" s="1" t="str">
        <f>IF($B$4&gt;6,"Lektion 7","")</f>
        <v/>
      </c>
      <c r="B44" s="10" t="str">
        <f t="shared" si="1"/>
        <v/>
      </c>
      <c r="C44" s="11" t="str">
        <f t="shared" si="2"/>
        <v/>
      </c>
      <c r="D44" s="11" t="str">
        <f t="shared" si="3"/>
        <v/>
      </c>
      <c r="E44" s="11" t="str">
        <f t="shared" si="4"/>
        <v/>
      </c>
      <c r="F44" s="11" t="str">
        <f t="shared" si="5"/>
        <v/>
      </c>
      <c r="G44" s="11" t="str">
        <f t="shared" si="6"/>
        <v/>
      </c>
    </row>
    <row r="45" spans="1:8" x14ac:dyDescent="0.2">
      <c r="A45" s="1" t="str">
        <f>IF($B$4&gt;7,"Lektion 8","")</f>
        <v/>
      </c>
      <c r="B45" s="10" t="str">
        <f t="shared" si="1"/>
        <v/>
      </c>
      <c r="C45" s="11" t="str">
        <f t="shared" si="2"/>
        <v/>
      </c>
      <c r="D45" s="11" t="str">
        <f t="shared" si="3"/>
        <v/>
      </c>
      <c r="E45" s="11" t="str">
        <f t="shared" si="4"/>
        <v/>
      </c>
      <c r="F45" s="11" t="str">
        <f t="shared" si="5"/>
        <v/>
      </c>
      <c r="G45" s="11" t="str">
        <f t="shared" si="6"/>
        <v/>
      </c>
    </row>
    <row r="46" spans="1:8" x14ac:dyDescent="0.2">
      <c r="A46" s="1" t="str">
        <f>IF($B$4&gt;8,"Lektion 9","")</f>
        <v/>
      </c>
      <c r="B46" s="10" t="str">
        <f t="shared" si="1"/>
        <v/>
      </c>
      <c r="C46" s="11" t="str">
        <f t="shared" si="2"/>
        <v/>
      </c>
      <c r="D46" s="11" t="str">
        <f t="shared" si="3"/>
        <v/>
      </c>
      <c r="E46" s="11" t="str">
        <f t="shared" si="4"/>
        <v/>
      </c>
      <c r="F46" s="11" t="str">
        <f t="shared" si="5"/>
        <v/>
      </c>
      <c r="G46" s="11" t="str">
        <f t="shared" si="6"/>
        <v/>
      </c>
    </row>
    <row r="47" spans="1:8" x14ac:dyDescent="0.2">
      <c r="A47" s="1" t="str">
        <f>IF($B$4&gt;9,"Lektion 10","")</f>
        <v/>
      </c>
      <c r="B47" s="10" t="str">
        <f t="shared" si="1"/>
        <v/>
      </c>
      <c r="C47" s="11" t="str">
        <f t="shared" si="2"/>
        <v/>
      </c>
      <c r="D47" s="11" t="str">
        <f t="shared" si="3"/>
        <v/>
      </c>
      <c r="E47" s="11" t="str">
        <f t="shared" si="4"/>
        <v/>
      </c>
      <c r="F47" s="11" t="str">
        <f t="shared" si="5"/>
        <v/>
      </c>
      <c r="G47" s="11" t="str">
        <f t="shared" si="6"/>
        <v/>
      </c>
    </row>
    <row r="48" spans="1:8" x14ac:dyDescent="0.2">
      <c r="A48" s="1" t="str">
        <f>IF($B$4&gt;10,"Lektion 11","")</f>
        <v/>
      </c>
      <c r="B48" s="10" t="str">
        <f t="shared" si="1"/>
        <v/>
      </c>
      <c r="C48" s="11" t="str">
        <f t="shared" si="2"/>
        <v/>
      </c>
      <c r="D48" s="11" t="str">
        <f t="shared" si="3"/>
        <v/>
      </c>
      <c r="E48" s="11" t="str">
        <f t="shared" si="4"/>
        <v/>
      </c>
      <c r="F48" s="11" t="str">
        <f t="shared" si="5"/>
        <v/>
      </c>
      <c r="G48" s="11" t="str">
        <f t="shared" si="6"/>
        <v/>
      </c>
    </row>
    <row r="49" spans="1:8" x14ac:dyDescent="0.2">
      <c r="A49" s="3" t="str">
        <f>IF($B$4&gt;11,"Lektion 12","")</f>
        <v/>
      </c>
      <c r="B49" s="10" t="str">
        <f t="shared" si="1"/>
        <v/>
      </c>
      <c r="C49" s="11" t="str">
        <f t="shared" si="2"/>
        <v/>
      </c>
      <c r="D49" s="11" t="str">
        <f t="shared" si="3"/>
        <v/>
      </c>
      <c r="E49" s="11" t="str">
        <f t="shared" si="4"/>
        <v/>
      </c>
      <c r="F49" s="11" t="str">
        <f t="shared" si="5"/>
        <v/>
      </c>
      <c r="G49" s="11" t="str">
        <f>IF($A49&lt;&gt;"",$B$17-G33,"")</f>
        <v/>
      </c>
      <c r="H49" s="2" t="s">
        <v>1317</v>
      </c>
    </row>
    <row r="50" spans="1:8" x14ac:dyDescent="0.2">
      <c r="A50" s="1" t="s">
        <v>1318</v>
      </c>
      <c r="B50" s="12">
        <f>SUM(B38:B49)</f>
        <v>0</v>
      </c>
      <c r="C50" s="13">
        <f t="shared" ref="C50:G50" si="7">SUM(C38:C49)</f>
        <v>0</v>
      </c>
      <c r="D50" s="13">
        <f t="shared" si="7"/>
        <v>0</v>
      </c>
      <c r="E50" s="13">
        <f t="shared" si="7"/>
        <v>-1</v>
      </c>
      <c r="F50" s="13">
        <f t="shared" si="7"/>
        <v>-2</v>
      </c>
      <c r="G50" s="13">
        <f t="shared" si="7"/>
        <v>3</v>
      </c>
      <c r="H50" s="4">
        <f>SUM(B50:G50)</f>
        <v>0</v>
      </c>
    </row>
  </sheetData>
  <sheetProtection formatCells="0"/>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B371"/>
  <sheetViews>
    <sheetView showGridLines="0" tabSelected="1" topLeftCell="D1" zoomScale="130" zoomScaleNormal="130" workbookViewId="0">
      <pane ySplit="1" topLeftCell="A58" activePane="bottomLeft" state="frozen"/>
      <selection pane="bottomLeft" activeCell="F62" sqref="F62"/>
    </sheetView>
  </sheetViews>
  <sheetFormatPr baseColWidth="10" defaultColWidth="10.83203125" defaultRowHeight="14" x14ac:dyDescent="0.2"/>
  <cols>
    <col min="1" max="1" width="5.83203125" style="1" customWidth="1"/>
    <col min="2" max="2" width="6.83203125" style="23" bestFit="1" customWidth="1"/>
    <col min="3" max="3" width="10.83203125" style="33"/>
    <col min="4" max="4" width="17.83203125" style="23" bestFit="1" customWidth="1"/>
    <col min="5" max="5" width="17.83203125" style="100" customWidth="1"/>
    <col min="6" max="6" width="62" style="21" customWidth="1"/>
    <col min="7" max="10" width="20.83203125" style="21" customWidth="1"/>
    <col min="11" max="11" width="10.83203125" style="21"/>
    <col min="12" max="12" width="43.1640625" style="21" customWidth="1"/>
    <col min="13" max="16384" width="10.83203125" style="1"/>
  </cols>
  <sheetData>
    <row r="1" spans="1:236" s="36" customFormat="1" ht="90" x14ac:dyDescent="0.2">
      <c r="B1" s="39" t="s">
        <v>35</v>
      </c>
      <c r="C1" s="40" t="s">
        <v>36</v>
      </c>
      <c r="D1" s="39" t="s">
        <v>37</v>
      </c>
      <c r="E1" s="39" t="s">
        <v>38</v>
      </c>
      <c r="F1" s="43" t="s">
        <v>39</v>
      </c>
      <c r="G1" s="42" t="s">
        <v>40</v>
      </c>
      <c r="H1" s="43" t="s">
        <v>41</v>
      </c>
      <c r="I1" s="43" t="s">
        <v>1319</v>
      </c>
      <c r="J1" s="43" t="s">
        <v>1320</v>
      </c>
      <c r="K1" s="41" t="s">
        <v>42</v>
      </c>
      <c r="L1" s="41" t="s">
        <v>43</v>
      </c>
    </row>
    <row r="2" spans="1:236" s="38" customFormat="1" ht="60" x14ac:dyDescent="0.2">
      <c r="A2" s="1"/>
      <c r="B2" s="37">
        <v>1</v>
      </c>
      <c r="C2" s="32" t="s">
        <v>44</v>
      </c>
      <c r="D2" s="24" t="s">
        <v>45</v>
      </c>
      <c r="E2" s="100" t="s">
        <v>46</v>
      </c>
      <c r="F2" s="21" t="s">
        <v>47</v>
      </c>
      <c r="G2" s="21" t="s">
        <v>48</v>
      </c>
      <c r="H2" s="22" t="s">
        <v>49</v>
      </c>
      <c r="I2" s="22" t="s">
        <v>50</v>
      </c>
      <c r="J2" s="22" t="s">
        <v>51</v>
      </c>
      <c r="K2" s="22"/>
      <c r="L2" s="2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row>
    <row r="3" spans="1:236" ht="90" x14ac:dyDescent="0.2">
      <c r="B3" s="101">
        <v>1</v>
      </c>
      <c r="C3" s="102" t="s">
        <v>1321</v>
      </c>
      <c r="D3" s="103" t="s">
        <v>1322</v>
      </c>
      <c r="E3" s="104" t="s">
        <v>52</v>
      </c>
      <c r="F3" s="105" t="s">
        <v>1171</v>
      </c>
      <c r="G3" s="106" t="s">
        <v>53</v>
      </c>
      <c r="H3" s="107" t="s">
        <v>54</v>
      </c>
      <c r="I3" s="107" t="s">
        <v>55</v>
      </c>
      <c r="J3" s="107" t="s">
        <v>56</v>
      </c>
      <c r="K3" s="22"/>
    </row>
    <row r="4" spans="1:236" ht="45" x14ac:dyDescent="0.2">
      <c r="B4" s="24">
        <v>1</v>
      </c>
      <c r="C4" s="32" t="s">
        <v>1323</v>
      </c>
      <c r="D4" s="24" t="s">
        <v>1324</v>
      </c>
      <c r="E4" s="100" t="s">
        <v>57</v>
      </c>
      <c r="F4" s="63" t="s">
        <v>58</v>
      </c>
      <c r="G4" s="88" t="s">
        <v>2015</v>
      </c>
      <c r="H4" s="22" t="s">
        <v>59</v>
      </c>
      <c r="I4" s="22" t="s">
        <v>60</v>
      </c>
      <c r="J4" s="22" t="s">
        <v>61</v>
      </c>
      <c r="K4" s="22"/>
      <c r="L4" s="21" t="s">
        <v>62</v>
      </c>
    </row>
    <row r="5" spans="1:236" ht="45" x14ac:dyDescent="0.2">
      <c r="B5" s="24">
        <v>1</v>
      </c>
      <c r="C5" s="32" t="s">
        <v>1325</v>
      </c>
      <c r="D5" s="24" t="s">
        <v>1326</v>
      </c>
      <c r="E5" s="100" t="s">
        <v>63</v>
      </c>
      <c r="F5" s="22" t="s">
        <v>64</v>
      </c>
      <c r="G5" s="22" t="s">
        <v>65</v>
      </c>
      <c r="H5" s="22" t="s">
        <v>66</v>
      </c>
      <c r="I5" s="22" t="s">
        <v>67</v>
      </c>
      <c r="J5" s="22" t="s">
        <v>68</v>
      </c>
      <c r="K5" s="22"/>
    </row>
    <row r="6" spans="1:236" ht="60" x14ac:dyDescent="0.2">
      <c r="B6" s="24">
        <v>1</v>
      </c>
      <c r="C6" s="32" t="s">
        <v>1327</v>
      </c>
      <c r="D6" s="24" t="s">
        <v>1328</v>
      </c>
      <c r="E6" s="100" t="s">
        <v>69</v>
      </c>
      <c r="F6" s="22" t="s">
        <v>1172</v>
      </c>
      <c r="G6" s="22" t="s">
        <v>71</v>
      </c>
      <c r="H6" s="22" t="s">
        <v>72</v>
      </c>
      <c r="I6" s="22" t="s">
        <v>2016</v>
      </c>
      <c r="J6" s="22" t="s">
        <v>73</v>
      </c>
      <c r="K6" s="22"/>
      <c r="L6" s="18"/>
      <c r="N6" s="66"/>
    </row>
    <row r="7" spans="1:236" ht="15" x14ac:dyDescent="0.2">
      <c r="B7" s="24">
        <v>1</v>
      </c>
      <c r="C7" s="32" t="s">
        <v>1329</v>
      </c>
      <c r="D7" s="24" t="s">
        <v>1330</v>
      </c>
      <c r="E7" s="100" t="s">
        <v>74</v>
      </c>
      <c r="F7" s="22" t="s">
        <v>75</v>
      </c>
      <c r="G7" s="22" t="s">
        <v>76</v>
      </c>
      <c r="H7" s="22" t="s">
        <v>77</v>
      </c>
      <c r="I7" s="22" t="s">
        <v>78</v>
      </c>
      <c r="J7" s="58" t="s">
        <v>79</v>
      </c>
      <c r="K7" s="22"/>
    </row>
    <row r="8" spans="1:236" ht="45" x14ac:dyDescent="0.2">
      <c r="B8" s="24">
        <v>1</v>
      </c>
      <c r="C8" s="32" t="s">
        <v>1331</v>
      </c>
      <c r="D8" s="24" t="s">
        <v>80</v>
      </c>
      <c r="E8" s="100" t="s">
        <v>81</v>
      </c>
      <c r="F8" s="63" t="s">
        <v>1173</v>
      </c>
      <c r="G8" s="88" t="s">
        <v>82</v>
      </c>
      <c r="H8" s="22" t="s">
        <v>83</v>
      </c>
      <c r="I8" s="22" t="s">
        <v>84</v>
      </c>
      <c r="J8" s="22" t="s">
        <v>85</v>
      </c>
      <c r="K8" s="22"/>
      <c r="L8"/>
    </row>
    <row r="9" spans="1:236" ht="60" x14ac:dyDescent="0.2">
      <c r="B9" s="24">
        <v>1</v>
      </c>
      <c r="C9" s="32" t="s">
        <v>1332</v>
      </c>
      <c r="D9" s="24" t="s">
        <v>1333</v>
      </c>
      <c r="E9" s="100" t="s">
        <v>86</v>
      </c>
      <c r="F9" s="22" t="s">
        <v>1334</v>
      </c>
      <c r="G9" s="22" t="s">
        <v>87</v>
      </c>
      <c r="H9" s="22" t="s">
        <v>88</v>
      </c>
      <c r="I9" s="22" t="s">
        <v>89</v>
      </c>
      <c r="J9" s="22" t="s">
        <v>90</v>
      </c>
      <c r="K9" s="22"/>
    </row>
    <row r="10" spans="1:236" ht="30" x14ac:dyDescent="0.2">
      <c r="B10" s="24">
        <v>1</v>
      </c>
      <c r="C10" s="32" t="s">
        <v>1335</v>
      </c>
      <c r="D10" s="24" t="s">
        <v>1336</v>
      </c>
      <c r="E10" s="100" t="s">
        <v>91</v>
      </c>
      <c r="F10" s="22" t="s">
        <v>92</v>
      </c>
      <c r="G10" s="22" t="s">
        <v>93</v>
      </c>
      <c r="H10" s="22" t="s">
        <v>1337</v>
      </c>
      <c r="I10" s="22" t="s">
        <v>1338</v>
      </c>
      <c r="J10" s="22" t="s">
        <v>94</v>
      </c>
      <c r="K10" s="22"/>
    </row>
    <row r="11" spans="1:236" ht="30" x14ac:dyDescent="0.2">
      <c r="B11" s="24">
        <v>1</v>
      </c>
      <c r="C11" s="32" t="s">
        <v>1339</v>
      </c>
      <c r="D11" s="24" t="s">
        <v>1340</v>
      </c>
      <c r="E11" s="100" t="s">
        <v>95</v>
      </c>
      <c r="F11" s="22" t="s">
        <v>96</v>
      </c>
      <c r="G11" s="1" t="s">
        <v>97</v>
      </c>
      <c r="H11" s="22" t="s">
        <v>98</v>
      </c>
      <c r="I11" s="22" t="s">
        <v>99</v>
      </c>
      <c r="J11" s="22" t="s">
        <v>1174</v>
      </c>
      <c r="K11" s="22"/>
      <c r="L11"/>
    </row>
    <row r="12" spans="1:236" ht="15" x14ac:dyDescent="0.2">
      <c r="B12" s="24">
        <v>1</v>
      </c>
      <c r="C12" s="32" t="s">
        <v>1341</v>
      </c>
      <c r="D12" s="24" t="s">
        <v>1342</v>
      </c>
      <c r="E12" s="100" t="s">
        <v>100</v>
      </c>
      <c r="F12" s="22" t="s">
        <v>101</v>
      </c>
      <c r="G12" s="22" t="s">
        <v>102</v>
      </c>
      <c r="H12" s="22" t="s">
        <v>103</v>
      </c>
      <c r="I12" s="22" t="s">
        <v>104</v>
      </c>
      <c r="J12" s="22" t="s">
        <v>105</v>
      </c>
      <c r="K12" s="22"/>
    </row>
    <row r="13" spans="1:236" ht="45" x14ac:dyDescent="0.2">
      <c r="B13" s="24">
        <v>1</v>
      </c>
      <c r="C13" s="32" t="s">
        <v>1343</v>
      </c>
      <c r="D13" s="24" t="s">
        <v>106</v>
      </c>
      <c r="E13" s="100" t="s">
        <v>107</v>
      </c>
      <c r="F13" s="22" t="s">
        <v>108</v>
      </c>
      <c r="G13" s="22" t="s">
        <v>109</v>
      </c>
      <c r="H13" s="22" t="s">
        <v>110</v>
      </c>
      <c r="I13" s="22" t="s">
        <v>111</v>
      </c>
      <c r="J13" s="22" t="s">
        <v>112</v>
      </c>
      <c r="K13" s="22"/>
    </row>
    <row r="14" spans="1:236" ht="30" x14ac:dyDescent="0.2">
      <c r="B14" s="24">
        <v>1</v>
      </c>
      <c r="C14" s="32" t="s">
        <v>1344</v>
      </c>
      <c r="D14" s="23" t="s">
        <v>1345</v>
      </c>
      <c r="E14" s="100" t="s">
        <v>113</v>
      </c>
      <c r="F14" s="21" t="s">
        <v>114</v>
      </c>
      <c r="G14" s="21" t="s">
        <v>2017</v>
      </c>
      <c r="H14" s="21" t="s">
        <v>2018</v>
      </c>
      <c r="I14" s="21" t="s">
        <v>2019</v>
      </c>
      <c r="J14" s="21" t="s">
        <v>2020</v>
      </c>
    </row>
    <row r="15" spans="1:236" ht="30" x14ac:dyDescent="0.2">
      <c r="B15" s="24">
        <v>1</v>
      </c>
      <c r="C15" s="32" t="s">
        <v>1346</v>
      </c>
      <c r="D15" s="24" t="s">
        <v>1347</v>
      </c>
      <c r="E15" s="100" t="s">
        <v>115</v>
      </c>
      <c r="F15" s="22" t="s">
        <v>116</v>
      </c>
      <c r="G15" s="22" t="s">
        <v>117</v>
      </c>
      <c r="H15" s="22" t="s">
        <v>118</v>
      </c>
      <c r="I15" s="22" t="s">
        <v>119</v>
      </c>
      <c r="J15" s="22" t="s">
        <v>120</v>
      </c>
      <c r="K15" s="22"/>
    </row>
    <row r="16" spans="1:236" ht="45" x14ac:dyDescent="0.2">
      <c r="B16" s="24">
        <v>1</v>
      </c>
      <c r="C16" s="33" t="s">
        <v>1348</v>
      </c>
      <c r="D16" s="23" t="s">
        <v>1349</v>
      </c>
      <c r="E16" s="100" t="s">
        <v>121</v>
      </c>
      <c r="F16" s="62" t="s">
        <v>122</v>
      </c>
      <c r="G16" s="21" t="s">
        <v>1350</v>
      </c>
      <c r="H16" s="62" t="s">
        <v>1351</v>
      </c>
      <c r="I16" s="21" t="s">
        <v>1352</v>
      </c>
      <c r="J16" s="21" t="s">
        <v>1353</v>
      </c>
    </row>
    <row r="17" spans="2:12" ht="15" x14ac:dyDescent="0.2">
      <c r="B17" s="24">
        <v>1</v>
      </c>
      <c r="C17" s="32" t="s">
        <v>123</v>
      </c>
      <c r="D17" s="24" t="s">
        <v>1354</v>
      </c>
      <c r="E17" s="100" t="s">
        <v>124</v>
      </c>
      <c r="F17" s="22" t="s">
        <v>125</v>
      </c>
      <c r="G17" s="22" t="s">
        <v>2021</v>
      </c>
      <c r="H17" s="22" t="s">
        <v>126</v>
      </c>
      <c r="I17" s="22" t="s">
        <v>127</v>
      </c>
      <c r="J17" s="22" t="s">
        <v>128</v>
      </c>
      <c r="K17" s="22"/>
    </row>
    <row r="18" spans="2:12" ht="30" x14ac:dyDescent="0.2">
      <c r="B18" s="24">
        <v>1</v>
      </c>
      <c r="C18" s="32" t="s">
        <v>1355</v>
      </c>
      <c r="D18" s="24" t="s">
        <v>1356</v>
      </c>
      <c r="E18" s="100" t="s">
        <v>129</v>
      </c>
      <c r="F18" s="22" t="s">
        <v>130</v>
      </c>
      <c r="G18" s="22" t="s">
        <v>131</v>
      </c>
      <c r="H18" s="22" t="s">
        <v>132</v>
      </c>
      <c r="I18" s="22" t="s">
        <v>133</v>
      </c>
      <c r="J18" s="22" t="s">
        <v>134</v>
      </c>
      <c r="K18" s="22"/>
    </row>
    <row r="19" spans="2:12" ht="45" x14ac:dyDescent="0.2">
      <c r="B19" s="24">
        <v>1</v>
      </c>
      <c r="C19" s="32" t="s">
        <v>1357</v>
      </c>
      <c r="D19" s="24" t="s">
        <v>1358</v>
      </c>
      <c r="E19" s="100" t="s">
        <v>135</v>
      </c>
      <c r="F19" s="63" t="s">
        <v>136</v>
      </c>
      <c r="G19" s="22" t="s">
        <v>1359</v>
      </c>
      <c r="H19" s="22" t="s">
        <v>1360</v>
      </c>
      <c r="I19" s="22" t="s">
        <v>1361</v>
      </c>
      <c r="J19" s="22" t="s">
        <v>1362</v>
      </c>
    </row>
    <row r="20" spans="2:12" ht="32.25" customHeight="1" x14ac:dyDescent="0.2">
      <c r="B20" s="103">
        <v>1</v>
      </c>
      <c r="C20" s="102" t="s">
        <v>1363</v>
      </c>
      <c r="D20" s="103" t="s">
        <v>1364</v>
      </c>
      <c r="E20" s="104" t="s">
        <v>137</v>
      </c>
      <c r="F20" s="108" t="s">
        <v>138</v>
      </c>
      <c r="G20" s="109" t="s">
        <v>1365</v>
      </c>
      <c r="H20" s="109" t="s">
        <v>1366</v>
      </c>
      <c r="I20" s="109" t="s">
        <v>1367</v>
      </c>
      <c r="J20" s="109" t="s">
        <v>1368</v>
      </c>
    </row>
    <row r="21" spans="2:12" ht="15" x14ac:dyDescent="0.2">
      <c r="B21" s="24">
        <v>1</v>
      </c>
      <c r="C21" s="32" t="s">
        <v>1369</v>
      </c>
      <c r="D21" s="23" t="s">
        <v>1370</v>
      </c>
      <c r="E21" s="100" t="s">
        <v>139</v>
      </c>
      <c r="F21" s="21" t="s">
        <v>140</v>
      </c>
      <c r="G21" s="21" t="s">
        <v>141</v>
      </c>
      <c r="H21" s="21" t="s">
        <v>142</v>
      </c>
      <c r="I21" s="21" t="s">
        <v>143</v>
      </c>
      <c r="J21" s="21" t="s">
        <v>144</v>
      </c>
    </row>
    <row r="22" spans="2:12" ht="42.75" customHeight="1" x14ac:dyDescent="0.2">
      <c r="B22" s="103">
        <v>1</v>
      </c>
      <c r="C22" s="102" t="s">
        <v>1371</v>
      </c>
      <c r="D22" s="110" t="s">
        <v>1372</v>
      </c>
      <c r="E22" s="104" t="s">
        <v>145</v>
      </c>
      <c r="F22" s="108" t="s">
        <v>146</v>
      </c>
      <c r="G22" s="106" t="s">
        <v>147</v>
      </c>
      <c r="H22" s="106" t="s">
        <v>148</v>
      </c>
      <c r="I22" s="106" t="s">
        <v>149</v>
      </c>
      <c r="J22" s="106" t="s">
        <v>150</v>
      </c>
    </row>
    <row r="23" spans="2:12" ht="75" x14ac:dyDescent="0.2">
      <c r="B23" s="37">
        <v>1</v>
      </c>
      <c r="C23" s="32" t="s">
        <v>1373</v>
      </c>
      <c r="D23" s="24" t="s">
        <v>1374</v>
      </c>
      <c r="E23" s="100" t="s">
        <v>151</v>
      </c>
      <c r="F23" s="22" t="s">
        <v>70</v>
      </c>
      <c r="G23" s="21" t="s">
        <v>152</v>
      </c>
      <c r="H23" s="22" t="s">
        <v>153</v>
      </c>
      <c r="I23" s="22" t="s">
        <v>154</v>
      </c>
      <c r="J23" s="22" t="s">
        <v>155</v>
      </c>
      <c r="K23" s="22"/>
    </row>
    <row r="24" spans="2:12" ht="75" x14ac:dyDescent="0.2">
      <c r="B24" s="37">
        <v>1</v>
      </c>
      <c r="C24" s="32" t="s">
        <v>1375</v>
      </c>
      <c r="D24" s="24" t="s">
        <v>1376</v>
      </c>
      <c r="E24" s="100" t="s">
        <v>156</v>
      </c>
      <c r="F24" s="22" t="s">
        <v>157</v>
      </c>
      <c r="G24" s="22" t="s">
        <v>158</v>
      </c>
      <c r="H24" s="22" t="s">
        <v>159</v>
      </c>
      <c r="I24" s="22" t="s">
        <v>160</v>
      </c>
      <c r="J24" s="22" t="s">
        <v>161</v>
      </c>
      <c r="K24" s="22"/>
    </row>
    <row r="25" spans="2:12" ht="60" x14ac:dyDescent="0.2">
      <c r="B25" s="103">
        <v>1</v>
      </c>
      <c r="C25" s="102" t="s">
        <v>1377</v>
      </c>
      <c r="D25" s="103" t="s">
        <v>1378</v>
      </c>
      <c r="E25" s="104" t="s">
        <v>162</v>
      </c>
      <c r="F25" s="111" t="s">
        <v>163</v>
      </c>
      <c r="G25" s="112" t="s">
        <v>1175</v>
      </c>
      <c r="H25" s="109" t="s">
        <v>164</v>
      </c>
      <c r="I25" s="109" t="s">
        <v>165</v>
      </c>
      <c r="J25" s="109" t="s">
        <v>166</v>
      </c>
      <c r="K25" s="22"/>
    </row>
    <row r="26" spans="2:12" ht="105" x14ac:dyDescent="0.2">
      <c r="B26" s="24">
        <v>1</v>
      </c>
      <c r="C26" s="32" t="s">
        <v>1379</v>
      </c>
      <c r="D26" s="23" t="s">
        <v>1380</v>
      </c>
      <c r="E26" s="100" t="s">
        <v>167</v>
      </c>
      <c r="F26" s="21" t="s">
        <v>1381</v>
      </c>
      <c r="G26" s="21" t="s">
        <v>168</v>
      </c>
      <c r="H26" s="21" t="s">
        <v>169</v>
      </c>
      <c r="I26" s="21" t="s">
        <v>170</v>
      </c>
      <c r="J26" s="21" t="s">
        <v>171</v>
      </c>
    </row>
    <row r="27" spans="2:12" ht="72" customHeight="1" x14ac:dyDescent="0.2">
      <c r="B27" s="103">
        <v>1</v>
      </c>
      <c r="C27" s="102" t="s">
        <v>1382</v>
      </c>
      <c r="D27" s="103" t="s">
        <v>1383</v>
      </c>
      <c r="E27" s="104" t="s">
        <v>172</v>
      </c>
      <c r="F27" s="113" t="s">
        <v>173</v>
      </c>
      <c r="G27" s="109" t="s">
        <v>174</v>
      </c>
      <c r="H27" s="109" t="s">
        <v>175</v>
      </c>
      <c r="I27" s="109" t="s">
        <v>176</v>
      </c>
      <c r="J27" s="109" t="s">
        <v>177</v>
      </c>
      <c r="K27" s="22"/>
    </row>
    <row r="28" spans="2:12" ht="15" x14ac:dyDescent="0.2">
      <c r="B28" s="24">
        <v>1</v>
      </c>
      <c r="C28" s="33" t="s">
        <v>178</v>
      </c>
      <c r="D28" s="23" t="s">
        <v>1384</v>
      </c>
      <c r="E28" s="100" t="s">
        <v>179</v>
      </c>
      <c r="F28" s="63" t="s">
        <v>180</v>
      </c>
      <c r="G28" s="21" t="s">
        <v>181</v>
      </c>
      <c r="H28" s="21" t="s">
        <v>182</v>
      </c>
      <c r="I28" s="73" t="s">
        <v>183</v>
      </c>
      <c r="J28" s="21" t="s">
        <v>184</v>
      </c>
      <c r="L28"/>
    </row>
    <row r="29" spans="2:12" ht="30" x14ac:dyDescent="0.2">
      <c r="B29" s="24">
        <v>1</v>
      </c>
      <c r="C29" s="33" t="s">
        <v>1385</v>
      </c>
      <c r="D29" s="23" t="s">
        <v>1386</v>
      </c>
      <c r="E29" s="100" t="s">
        <v>185</v>
      </c>
      <c r="F29" s="63" t="s">
        <v>186</v>
      </c>
      <c r="G29" s="21" t="s">
        <v>187</v>
      </c>
      <c r="H29" s="21" t="s">
        <v>188</v>
      </c>
      <c r="I29" s="21" t="s">
        <v>189</v>
      </c>
      <c r="J29" s="21" t="s">
        <v>190</v>
      </c>
      <c r="L29"/>
    </row>
    <row r="30" spans="2:12" ht="105" x14ac:dyDescent="0.2">
      <c r="B30" s="37">
        <v>1</v>
      </c>
      <c r="C30" s="32" t="s">
        <v>1387</v>
      </c>
      <c r="D30" s="24" t="s">
        <v>1388</v>
      </c>
      <c r="E30" s="100" t="s">
        <v>191</v>
      </c>
      <c r="F30" s="22" t="s">
        <v>192</v>
      </c>
      <c r="G30" s="22" t="s">
        <v>193</v>
      </c>
      <c r="H30" s="74" t="s">
        <v>194</v>
      </c>
      <c r="I30" s="74" t="s">
        <v>195</v>
      </c>
      <c r="J30" s="21" t="s">
        <v>196</v>
      </c>
      <c r="K30" s="22"/>
      <c r="L30" s="55"/>
    </row>
    <row r="31" spans="2:12" ht="90" x14ac:dyDescent="0.2">
      <c r="B31" s="37">
        <v>1</v>
      </c>
      <c r="C31" s="32" t="s">
        <v>1389</v>
      </c>
      <c r="D31" s="24" t="s">
        <v>1390</v>
      </c>
      <c r="E31" s="100" t="s">
        <v>197</v>
      </c>
      <c r="F31" s="22" t="s">
        <v>198</v>
      </c>
      <c r="G31" s="22" t="s">
        <v>1176</v>
      </c>
      <c r="H31" s="22" t="s">
        <v>199</v>
      </c>
      <c r="I31" s="22" t="s">
        <v>200</v>
      </c>
      <c r="J31" s="22" t="s">
        <v>201</v>
      </c>
      <c r="K31" s="22"/>
    </row>
    <row r="32" spans="2:12" ht="75" x14ac:dyDescent="0.2">
      <c r="B32" s="24">
        <v>1</v>
      </c>
      <c r="C32" s="33" t="s">
        <v>1391</v>
      </c>
      <c r="D32" s="23" t="s">
        <v>1392</v>
      </c>
      <c r="E32" s="100" t="s">
        <v>202</v>
      </c>
      <c r="F32" s="21" t="s">
        <v>203</v>
      </c>
      <c r="G32" s="21" t="s">
        <v>204</v>
      </c>
      <c r="H32" s="21" t="s">
        <v>205</v>
      </c>
      <c r="I32" s="21" t="s">
        <v>206</v>
      </c>
      <c r="J32" s="21" t="s">
        <v>207</v>
      </c>
    </row>
    <row r="33" spans="2:12" ht="80" x14ac:dyDescent="0.2">
      <c r="B33" s="103">
        <v>1</v>
      </c>
      <c r="C33" s="114" t="s">
        <v>1393</v>
      </c>
      <c r="D33" s="110" t="s">
        <v>1394</v>
      </c>
      <c r="E33" s="104" t="s">
        <v>208</v>
      </c>
      <c r="F33" s="115" t="s">
        <v>1177</v>
      </c>
      <c r="G33" s="106" t="s">
        <v>209</v>
      </c>
      <c r="H33" s="106" t="s">
        <v>1395</v>
      </c>
      <c r="I33" s="116" t="s">
        <v>210</v>
      </c>
      <c r="J33" s="106" t="s">
        <v>211</v>
      </c>
    </row>
    <row r="34" spans="2:12" ht="90" x14ac:dyDescent="0.2">
      <c r="B34" s="37">
        <v>2</v>
      </c>
      <c r="C34" s="32" t="s">
        <v>212</v>
      </c>
      <c r="D34" s="24" t="s">
        <v>1396</v>
      </c>
      <c r="E34" s="100" t="s">
        <v>213</v>
      </c>
      <c r="F34" s="22" t="s">
        <v>214</v>
      </c>
      <c r="G34" s="22" t="s">
        <v>215</v>
      </c>
      <c r="H34" s="22" t="s">
        <v>1178</v>
      </c>
      <c r="I34" s="22" t="s">
        <v>216</v>
      </c>
      <c r="J34" s="22" t="s">
        <v>217</v>
      </c>
      <c r="K34" s="22"/>
    </row>
    <row r="35" spans="2:12" ht="75" x14ac:dyDescent="0.2">
      <c r="B35" s="101">
        <v>2</v>
      </c>
      <c r="C35" s="102" t="s">
        <v>1397</v>
      </c>
      <c r="D35" s="103" t="s">
        <v>1398</v>
      </c>
      <c r="E35" s="104" t="s">
        <v>218</v>
      </c>
      <c r="F35" s="113" t="s">
        <v>219</v>
      </c>
      <c r="G35" s="109" t="s">
        <v>220</v>
      </c>
      <c r="H35" s="109" t="s">
        <v>221</v>
      </c>
      <c r="I35" s="109" t="s">
        <v>222</v>
      </c>
      <c r="J35" s="109" t="s">
        <v>223</v>
      </c>
      <c r="K35" s="22"/>
    </row>
    <row r="36" spans="2:12" ht="30" x14ac:dyDescent="0.2">
      <c r="B36" s="37">
        <v>2</v>
      </c>
      <c r="C36" s="33" t="s">
        <v>1399</v>
      </c>
      <c r="D36" s="23" t="s">
        <v>1400</v>
      </c>
      <c r="E36" s="100" t="s">
        <v>224</v>
      </c>
      <c r="F36" s="21" t="s">
        <v>225</v>
      </c>
      <c r="G36" s="21" t="s">
        <v>226</v>
      </c>
      <c r="H36" s="21" t="s">
        <v>227</v>
      </c>
      <c r="I36" s="21" t="s">
        <v>228</v>
      </c>
      <c r="J36" s="21" t="s">
        <v>229</v>
      </c>
    </row>
    <row r="37" spans="2:12" ht="45" x14ac:dyDescent="0.2">
      <c r="B37" s="37">
        <v>2</v>
      </c>
      <c r="C37" s="33" t="s">
        <v>1401</v>
      </c>
      <c r="D37" s="23" t="s">
        <v>1402</v>
      </c>
      <c r="E37" s="99" t="s">
        <v>230</v>
      </c>
      <c r="F37" s="21" t="s">
        <v>231</v>
      </c>
      <c r="G37" s="21" t="s">
        <v>232</v>
      </c>
      <c r="H37" s="21" t="s">
        <v>233</v>
      </c>
      <c r="I37" s="21" t="s">
        <v>234</v>
      </c>
      <c r="J37" s="21" t="s">
        <v>235</v>
      </c>
    </row>
    <row r="38" spans="2:12" ht="30" x14ac:dyDescent="0.2">
      <c r="B38" s="37">
        <v>2</v>
      </c>
      <c r="C38" s="33" t="s">
        <v>1403</v>
      </c>
      <c r="D38" s="24" t="s">
        <v>1404</v>
      </c>
      <c r="E38" s="100" t="s">
        <v>236</v>
      </c>
      <c r="F38" s="21" t="s">
        <v>237</v>
      </c>
      <c r="G38" s="21" t="s">
        <v>238</v>
      </c>
      <c r="H38" s="21" t="s">
        <v>239</v>
      </c>
      <c r="I38" s="21" t="s">
        <v>240</v>
      </c>
      <c r="J38" s="21" t="s">
        <v>241</v>
      </c>
    </row>
    <row r="39" spans="2:12" ht="15" x14ac:dyDescent="0.2">
      <c r="B39" s="37">
        <v>2</v>
      </c>
      <c r="C39" s="33" t="s">
        <v>1405</v>
      </c>
      <c r="D39" s="23" t="s">
        <v>1406</v>
      </c>
      <c r="E39" s="100" t="s">
        <v>242</v>
      </c>
      <c r="F39" s="21" t="s">
        <v>243</v>
      </c>
      <c r="G39" s="21" t="s">
        <v>244</v>
      </c>
      <c r="H39" s="21" t="s">
        <v>245</v>
      </c>
      <c r="I39" s="21" t="s">
        <v>246</v>
      </c>
      <c r="J39" s="21" t="s">
        <v>247</v>
      </c>
    </row>
    <row r="40" spans="2:12" ht="45" x14ac:dyDescent="0.2">
      <c r="B40" s="37">
        <v>2</v>
      </c>
      <c r="C40" s="32" t="s">
        <v>248</v>
      </c>
      <c r="D40" s="24" t="s">
        <v>1407</v>
      </c>
      <c r="E40" s="100" t="s">
        <v>249</v>
      </c>
      <c r="F40" s="22" t="s">
        <v>250</v>
      </c>
      <c r="G40" s="22" t="s">
        <v>251</v>
      </c>
      <c r="H40" s="22" t="s">
        <v>252</v>
      </c>
      <c r="I40" s="22" t="s">
        <v>253</v>
      </c>
      <c r="J40" s="22" t="s">
        <v>254</v>
      </c>
      <c r="K40" s="22"/>
    </row>
    <row r="41" spans="2:12" ht="60" x14ac:dyDescent="0.2">
      <c r="B41" s="101">
        <v>2</v>
      </c>
      <c r="C41" s="102" t="s">
        <v>1408</v>
      </c>
      <c r="D41" s="103" t="s">
        <v>1409</v>
      </c>
      <c r="E41" s="104" t="s">
        <v>1231</v>
      </c>
      <c r="F41" s="113" t="s">
        <v>255</v>
      </c>
      <c r="G41" s="109" t="s">
        <v>256</v>
      </c>
      <c r="H41" s="109" t="s">
        <v>257</v>
      </c>
      <c r="I41" s="109" t="s">
        <v>258</v>
      </c>
      <c r="J41" s="109" t="s">
        <v>1410</v>
      </c>
      <c r="K41" s="22"/>
    </row>
    <row r="42" spans="2:12" ht="48" x14ac:dyDescent="0.2">
      <c r="B42" s="101">
        <v>2</v>
      </c>
      <c r="C42" s="102" t="s">
        <v>1411</v>
      </c>
      <c r="D42" s="103" t="s">
        <v>1412</v>
      </c>
      <c r="E42" s="104" t="s">
        <v>1232</v>
      </c>
      <c r="F42" s="113" t="s">
        <v>259</v>
      </c>
      <c r="G42" s="109" t="s">
        <v>260</v>
      </c>
      <c r="H42" s="109" t="s">
        <v>261</v>
      </c>
      <c r="I42" s="109" t="s">
        <v>262</v>
      </c>
      <c r="J42" s="109" t="s">
        <v>263</v>
      </c>
      <c r="K42" s="22"/>
    </row>
    <row r="43" spans="2:12" ht="15" x14ac:dyDescent="0.2">
      <c r="B43" s="37">
        <v>2</v>
      </c>
      <c r="C43" s="33" t="s">
        <v>1413</v>
      </c>
      <c r="D43" s="23" t="s">
        <v>1414</v>
      </c>
      <c r="E43" s="100" t="s">
        <v>1233</v>
      </c>
      <c r="F43" s="21" t="s">
        <v>264</v>
      </c>
      <c r="G43" s="21" t="s">
        <v>265</v>
      </c>
      <c r="H43" s="21" t="s">
        <v>266</v>
      </c>
      <c r="I43" s="21" t="s">
        <v>267</v>
      </c>
      <c r="J43" s="21" t="s">
        <v>268</v>
      </c>
    </row>
    <row r="44" spans="2:12" ht="90" x14ac:dyDescent="0.2">
      <c r="B44" s="37">
        <v>2</v>
      </c>
      <c r="C44" s="33" t="s">
        <v>1415</v>
      </c>
      <c r="D44" s="23" t="s">
        <v>1416</v>
      </c>
      <c r="E44" s="21" t="s">
        <v>1417</v>
      </c>
      <c r="F44" s="21" t="s">
        <v>2022</v>
      </c>
      <c r="G44" s="21">
        <v>230</v>
      </c>
      <c r="H44" s="21">
        <v>-230</v>
      </c>
      <c r="I44" s="21">
        <v>300</v>
      </c>
      <c r="J44" s="21">
        <v>-150</v>
      </c>
      <c r="L44"/>
    </row>
    <row r="45" spans="2:12" ht="75" x14ac:dyDescent="0.2">
      <c r="B45" s="37">
        <v>2</v>
      </c>
      <c r="C45" s="33" t="s">
        <v>1418</v>
      </c>
      <c r="D45" s="23" t="s">
        <v>1419</v>
      </c>
      <c r="F45" s="21" t="s">
        <v>2023</v>
      </c>
      <c r="G45" s="82" t="s">
        <v>269</v>
      </c>
      <c r="H45" s="82" t="s">
        <v>270</v>
      </c>
      <c r="I45" s="82" t="s">
        <v>271</v>
      </c>
      <c r="J45" s="21">
        <v>0</v>
      </c>
    </row>
    <row r="46" spans="2:12" ht="75" x14ac:dyDescent="0.2">
      <c r="B46" s="37">
        <v>2</v>
      </c>
      <c r="C46" s="33" t="s">
        <v>1420</v>
      </c>
      <c r="D46" s="23" t="s">
        <v>1421</v>
      </c>
      <c r="F46" s="21" t="s">
        <v>272</v>
      </c>
      <c r="G46" s="21" t="s">
        <v>273</v>
      </c>
      <c r="H46" s="21" t="s">
        <v>274</v>
      </c>
      <c r="I46" s="21" t="s">
        <v>275</v>
      </c>
      <c r="J46" s="82" t="s">
        <v>276</v>
      </c>
    </row>
    <row r="47" spans="2:12" ht="60" x14ac:dyDescent="0.2">
      <c r="B47" s="37">
        <v>2</v>
      </c>
      <c r="C47" s="33" t="s">
        <v>1422</v>
      </c>
      <c r="D47" s="23" t="s">
        <v>1423</v>
      </c>
      <c r="F47" s="21" t="s">
        <v>1179</v>
      </c>
      <c r="G47" s="21" t="s">
        <v>277</v>
      </c>
      <c r="H47" s="21" t="s">
        <v>278</v>
      </c>
      <c r="I47" s="21" t="s">
        <v>279</v>
      </c>
      <c r="J47" s="82" t="s">
        <v>280</v>
      </c>
      <c r="L47"/>
    </row>
    <row r="48" spans="2:12" ht="45" x14ac:dyDescent="0.2">
      <c r="B48" s="37">
        <v>2</v>
      </c>
      <c r="C48" s="33" t="s">
        <v>1424</v>
      </c>
      <c r="D48" s="23" t="s">
        <v>1425</v>
      </c>
      <c r="F48" s="21" t="s">
        <v>2024</v>
      </c>
      <c r="G48" s="21">
        <v>100</v>
      </c>
      <c r="H48" s="21">
        <v>500</v>
      </c>
      <c r="I48" s="83">
        <v>1000</v>
      </c>
      <c r="J48" s="21">
        <v>0.1</v>
      </c>
      <c r="L48" s="21" t="s">
        <v>2025</v>
      </c>
    </row>
    <row r="49" spans="2:12" ht="112" x14ac:dyDescent="0.2">
      <c r="B49" s="110">
        <v>2</v>
      </c>
      <c r="C49" s="114" t="s">
        <v>1426</v>
      </c>
      <c r="D49" s="110" t="s">
        <v>1427</v>
      </c>
      <c r="E49" s="104"/>
      <c r="F49" s="115" t="s">
        <v>1180</v>
      </c>
      <c r="G49" s="106">
        <v>30</v>
      </c>
      <c r="H49" s="106">
        <v>190</v>
      </c>
      <c r="I49" s="106">
        <v>-30</v>
      </c>
      <c r="J49" s="106">
        <v>-190</v>
      </c>
    </row>
    <row r="50" spans="2:12" ht="60" x14ac:dyDescent="0.2">
      <c r="B50" s="37">
        <v>2</v>
      </c>
      <c r="C50" s="32" t="s">
        <v>1428</v>
      </c>
      <c r="D50" s="24" t="s">
        <v>1429</v>
      </c>
      <c r="F50" s="22" t="s">
        <v>281</v>
      </c>
      <c r="G50" s="22" t="s">
        <v>282</v>
      </c>
      <c r="H50" s="22" t="s">
        <v>283</v>
      </c>
      <c r="I50" s="22" t="s">
        <v>284</v>
      </c>
      <c r="J50" s="22" t="s">
        <v>285</v>
      </c>
      <c r="K50" s="22"/>
      <c r="L50" s="21" t="s">
        <v>2026</v>
      </c>
    </row>
    <row r="51" spans="2:12" ht="30" x14ac:dyDescent="0.2">
      <c r="B51" s="37">
        <v>2</v>
      </c>
      <c r="C51" s="32" t="s">
        <v>286</v>
      </c>
      <c r="D51" s="24" t="s">
        <v>1430</v>
      </c>
      <c r="F51" s="22" t="s">
        <v>287</v>
      </c>
      <c r="G51" s="22" t="s">
        <v>288</v>
      </c>
      <c r="H51" s="22" t="s">
        <v>289</v>
      </c>
      <c r="I51" s="22" t="s">
        <v>290</v>
      </c>
      <c r="J51" s="22" t="s">
        <v>291</v>
      </c>
      <c r="K51" s="22"/>
    </row>
    <row r="52" spans="2:12" ht="60" x14ac:dyDescent="0.2">
      <c r="B52" s="37">
        <v>2</v>
      </c>
      <c r="C52" s="32" t="s">
        <v>1431</v>
      </c>
      <c r="D52" s="24" t="s">
        <v>1432</v>
      </c>
      <c r="F52" s="22" t="s">
        <v>292</v>
      </c>
      <c r="G52" s="22" t="s">
        <v>293</v>
      </c>
      <c r="H52" s="22" t="s">
        <v>294</v>
      </c>
      <c r="I52" s="22" t="s">
        <v>295</v>
      </c>
      <c r="J52" s="22" t="s">
        <v>296</v>
      </c>
      <c r="K52" s="22"/>
    </row>
    <row r="53" spans="2:12" ht="30" x14ac:dyDescent="0.2">
      <c r="B53" s="110">
        <v>2</v>
      </c>
      <c r="C53" s="114" t="s">
        <v>1433</v>
      </c>
      <c r="D53" s="110" t="s">
        <v>1434</v>
      </c>
      <c r="E53" s="104"/>
      <c r="F53" s="115" t="s">
        <v>297</v>
      </c>
      <c r="G53" s="106" t="s">
        <v>298</v>
      </c>
      <c r="H53" s="106" t="s">
        <v>299</v>
      </c>
      <c r="I53" s="106" t="s">
        <v>300</v>
      </c>
      <c r="J53" s="106" t="s">
        <v>301</v>
      </c>
    </row>
    <row r="54" spans="2:12" ht="60" x14ac:dyDescent="0.2">
      <c r="B54" s="23">
        <v>2</v>
      </c>
      <c r="C54" s="33" t="s">
        <v>1435</v>
      </c>
      <c r="D54" s="23" t="s">
        <v>1436</v>
      </c>
      <c r="F54" s="21" t="s">
        <v>302</v>
      </c>
      <c r="G54" s="21" t="s">
        <v>1181</v>
      </c>
      <c r="H54" s="21" t="s">
        <v>1182</v>
      </c>
      <c r="I54" s="21" t="s">
        <v>1183</v>
      </c>
      <c r="J54" s="21" t="s">
        <v>1184</v>
      </c>
    </row>
    <row r="55" spans="2:12" ht="30" x14ac:dyDescent="0.2">
      <c r="B55" s="23">
        <v>2</v>
      </c>
      <c r="C55" s="33" t="s">
        <v>1437</v>
      </c>
      <c r="D55" s="23" t="s">
        <v>1438</v>
      </c>
      <c r="F55" s="21" t="s">
        <v>303</v>
      </c>
      <c r="G55" s="21" t="s">
        <v>304</v>
      </c>
      <c r="H55" s="21" t="s">
        <v>305</v>
      </c>
      <c r="I55" s="21" t="s">
        <v>306</v>
      </c>
      <c r="J55" s="21" t="s">
        <v>307</v>
      </c>
    </row>
    <row r="56" spans="2:12" ht="30" x14ac:dyDescent="0.2">
      <c r="B56" s="23">
        <v>2</v>
      </c>
      <c r="C56" s="33" t="s">
        <v>1439</v>
      </c>
      <c r="D56" s="23" t="s">
        <v>1440</v>
      </c>
      <c r="F56" s="21" t="s">
        <v>308</v>
      </c>
      <c r="G56" s="21" t="s">
        <v>1441</v>
      </c>
      <c r="H56" s="21" t="s">
        <v>1442</v>
      </c>
      <c r="I56" s="21" t="s">
        <v>309</v>
      </c>
      <c r="J56" s="21" t="s">
        <v>1443</v>
      </c>
    </row>
    <row r="57" spans="2:12" ht="67.5" customHeight="1" x14ac:dyDescent="0.2">
      <c r="B57" s="23">
        <v>2</v>
      </c>
      <c r="C57" s="33" t="s">
        <v>1444</v>
      </c>
      <c r="D57" s="23" t="s">
        <v>1445</v>
      </c>
      <c r="F57" s="21" t="s">
        <v>1446</v>
      </c>
      <c r="G57" s="21" t="s">
        <v>2027</v>
      </c>
      <c r="H57" s="21" t="s">
        <v>2028</v>
      </c>
      <c r="I57" s="21" t="s">
        <v>2029</v>
      </c>
      <c r="J57" s="21" t="s">
        <v>1185</v>
      </c>
      <c r="L57"/>
    </row>
    <row r="58" spans="2:12" ht="45" x14ac:dyDescent="0.2">
      <c r="B58" s="23">
        <v>2</v>
      </c>
      <c r="C58" s="33" t="s">
        <v>1447</v>
      </c>
      <c r="D58" s="23" t="s">
        <v>1448</v>
      </c>
      <c r="F58" s="21" t="s">
        <v>310</v>
      </c>
      <c r="G58" s="21" t="s">
        <v>311</v>
      </c>
      <c r="H58" s="21" t="s">
        <v>312</v>
      </c>
      <c r="I58" s="21" t="s">
        <v>313</v>
      </c>
      <c r="J58" s="21" t="s">
        <v>314</v>
      </c>
    </row>
    <row r="59" spans="2:12" ht="45" x14ac:dyDescent="0.2">
      <c r="B59" s="23">
        <v>2</v>
      </c>
      <c r="C59" s="33" t="s">
        <v>1449</v>
      </c>
      <c r="D59" s="23" t="s">
        <v>1450</v>
      </c>
      <c r="F59" s="21" t="s">
        <v>315</v>
      </c>
      <c r="G59" s="21" t="s">
        <v>2030</v>
      </c>
      <c r="H59" s="21" t="s">
        <v>2031</v>
      </c>
      <c r="I59" s="21" t="s">
        <v>2032</v>
      </c>
      <c r="J59" s="21" t="s">
        <v>1451</v>
      </c>
    </row>
    <row r="60" spans="2:12" ht="45" x14ac:dyDescent="0.2">
      <c r="B60" s="37">
        <v>2</v>
      </c>
      <c r="C60" s="33" t="s">
        <v>1452</v>
      </c>
      <c r="D60" s="23" t="s">
        <v>1453</v>
      </c>
      <c r="F60" s="21" t="s">
        <v>316</v>
      </c>
      <c r="G60" s="21" t="s">
        <v>317</v>
      </c>
      <c r="H60" s="21" t="s">
        <v>1454</v>
      </c>
      <c r="I60" s="21" t="s">
        <v>318</v>
      </c>
      <c r="J60" s="21" t="s">
        <v>319</v>
      </c>
    </row>
    <row r="61" spans="2:12" ht="60" x14ac:dyDescent="0.2">
      <c r="B61" s="101">
        <v>2</v>
      </c>
      <c r="C61" s="114" t="s">
        <v>1455</v>
      </c>
      <c r="D61" s="110" t="s">
        <v>1456</v>
      </c>
      <c r="E61" s="104"/>
      <c r="F61" s="115" t="s">
        <v>320</v>
      </c>
      <c r="G61" s="106" t="s">
        <v>321</v>
      </c>
      <c r="H61" s="106" t="s">
        <v>322</v>
      </c>
      <c r="I61" s="106" t="s">
        <v>323</v>
      </c>
      <c r="J61" s="106" t="s">
        <v>324</v>
      </c>
    </row>
    <row r="62" spans="2:12" ht="80" x14ac:dyDescent="0.2">
      <c r="B62" s="101">
        <v>2</v>
      </c>
      <c r="C62" s="114" t="s">
        <v>1457</v>
      </c>
      <c r="D62" s="110" t="s">
        <v>1458</v>
      </c>
      <c r="E62" s="104"/>
      <c r="F62" s="115" t="s">
        <v>325</v>
      </c>
      <c r="G62" s="106">
        <v>2.08</v>
      </c>
      <c r="H62" s="106">
        <v>1.93</v>
      </c>
      <c r="I62" s="117">
        <v>2</v>
      </c>
      <c r="J62" s="106">
        <v>2.1</v>
      </c>
    </row>
    <row r="63" spans="2:12" ht="75" x14ac:dyDescent="0.2">
      <c r="B63" s="23">
        <v>2</v>
      </c>
      <c r="C63" s="33" t="s">
        <v>1459</v>
      </c>
      <c r="D63" s="23" t="s">
        <v>1460</v>
      </c>
      <c r="F63" s="21" t="s">
        <v>326</v>
      </c>
      <c r="G63" s="82" t="s">
        <v>327</v>
      </c>
      <c r="H63" s="84">
        <v>5.8799999999999998E-2</v>
      </c>
      <c r="I63" s="90" t="s">
        <v>328</v>
      </c>
      <c r="J63" s="84">
        <v>5.7500000000000002E-2</v>
      </c>
    </row>
    <row r="64" spans="2:12" ht="30" x14ac:dyDescent="0.2">
      <c r="B64" s="23">
        <v>2</v>
      </c>
      <c r="C64" s="33" t="s">
        <v>1461</v>
      </c>
      <c r="D64" s="23" t="s">
        <v>1462</v>
      </c>
      <c r="F64" s="21" t="s">
        <v>2033</v>
      </c>
      <c r="G64" s="21" t="s">
        <v>329</v>
      </c>
      <c r="H64" s="21" t="s">
        <v>330</v>
      </c>
      <c r="I64" s="21" t="s">
        <v>331</v>
      </c>
      <c r="J64" s="21" t="s">
        <v>332</v>
      </c>
    </row>
    <row r="65" spans="2:12" ht="30" x14ac:dyDescent="0.2">
      <c r="B65" s="37">
        <v>2</v>
      </c>
      <c r="C65" s="32" t="s">
        <v>1463</v>
      </c>
      <c r="D65" s="24" t="s">
        <v>1464</v>
      </c>
      <c r="F65" s="22" t="s">
        <v>333</v>
      </c>
      <c r="G65" s="85" t="s">
        <v>334</v>
      </c>
      <c r="H65" s="85" t="s">
        <v>335</v>
      </c>
      <c r="I65" s="21" t="s">
        <v>336</v>
      </c>
      <c r="J65" s="85" t="s">
        <v>337</v>
      </c>
      <c r="K65" s="22"/>
    </row>
    <row r="66" spans="2:12" ht="15" x14ac:dyDescent="0.2">
      <c r="B66" s="37">
        <v>3</v>
      </c>
      <c r="C66" s="33" t="s">
        <v>338</v>
      </c>
      <c r="D66" s="23" t="s">
        <v>1465</v>
      </c>
      <c r="F66" s="21" t="s">
        <v>339</v>
      </c>
      <c r="G66" s="21" t="s">
        <v>340</v>
      </c>
      <c r="H66" s="21" t="s">
        <v>341</v>
      </c>
      <c r="I66" s="21" t="s">
        <v>342</v>
      </c>
      <c r="J66" s="21" t="s">
        <v>1466</v>
      </c>
    </row>
    <row r="67" spans="2:12" ht="30" x14ac:dyDescent="0.2">
      <c r="B67" s="37">
        <v>3</v>
      </c>
      <c r="C67" s="33" t="s">
        <v>1467</v>
      </c>
      <c r="D67" s="23" t="s">
        <v>1468</v>
      </c>
      <c r="F67" s="21" t="s">
        <v>343</v>
      </c>
      <c r="G67" s="21" t="s">
        <v>344</v>
      </c>
      <c r="H67" s="21" t="s">
        <v>345</v>
      </c>
      <c r="I67" s="21" t="s">
        <v>346</v>
      </c>
      <c r="J67" s="21" t="s">
        <v>347</v>
      </c>
    </row>
    <row r="68" spans="2:12" ht="30" x14ac:dyDescent="0.2">
      <c r="B68" s="37">
        <v>3</v>
      </c>
      <c r="C68" s="33" t="s">
        <v>1469</v>
      </c>
      <c r="D68" s="23" t="s">
        <v>1470</v>
      </c>
      <c r="F68" s="21" t="s">
        <v>348</v>
      </c>
      <c r="G68" s="21" t="s">
        <v>349</v>
      </c>
      <c r="H68" s="21" t="s">
        <v>350</v>
      </c>
      <c r="I68" s="21" t="s">
        <v>351</v>
      </c>
      <c r="J68" s="21" t="s">
        <v>352</v>
      </c>
    </row>
    <row r="69" spans="2:12" ht="45" x14ac:dyDescent="0.2">
      <c r="B69" s="37">
        <v>3</v>
      </c>
      <c r="C69" s="33" t="s">
        <v>1471</v>
      </c>
      <c r="D69" s="23" t="s">
        <v>1472</v>
      </c>
      <c r="F69" s="21" t="s">
        <v>1473</v>
      </c>
      <c r="G69" s="21" t="s">
        <v>353</v>
      </c>
      <c r="H69" s="21" t="s">
        <v>354</v>
      </c>
      <c r="I69" s="21" t="s">
        <v>355</v>
      </c>
      <c r="J69" s="21" t="s">
        <v>356</v>
      </c>
    </row>
    <row r="70" spans="2:12" ht="45" x14ac:dyDescent="0.2">
      <c r="B70" s="101">
        <v>3</v>
      </c>
      <c r="C70" s="102" t="s">
        <v>1474</v>
      </c>
      <c r="D70" s="103" t="s">
        <v>1475</v>
      </c>
      <c r="E70" s="104"/>
      <c r="F70" s="111" t="s">
        <v>357</v>
      </c>
      <c r="G70" s="109">
        <v>11.47</v>
      </c>
      <c r="H70" s="109">
        <v>12</v>
      </c>
      <c r="I70" s="109">
        <v>7.73</v>
      </c>
      <c r="J70" s="109">
        <v>8.75</v>
      </c>
      <c r="K70" s="22"/>
    </row>
    <row r="71" spans="2:12" ht="45" x14ac:dyDescent="0.2">
      <c r="B71" s="37">
        <v>3</v>
      </c>
      <c r="C71" s="32" t="s">
        <v>1476</v>
      </c>
      <c r="D71" s="24" t="s">
        <v>1477</v>
      </c>
      <c r="F71" s="22" t="s">
        <v>358</v>
      </c>
      <c r="G71" s="22">
        <v>7.14</v>
      </c>
      <c r="H71" s="22">
        <v>14.5</v>
      </c>
      <c r="I71" s="22">
        <v>10</v>
      </c>
      <c r="J71" s="22">
        <v>5.65</v>
      </c>
      <c r="K71" s="22"/>
    </row>
    <row r="72" spans="2:12" ht="30" x14ac:dyDescent="0.2">
      <c r="B72" s="37">
        <v>3</v>
      </c>
      <c r="C72" s="32" t="s">
        <v>1478</v>
      </c>
      <c r="D72" s="24" t="s">
        <v>1479</v>
      </c>
      <c r="F72" s="22" t="s">
        <v>359</v>
      </c>
      <c r="G72" s="22" t="s">
        <v>360</v>
      </c>
      <c r="H72" s="22" t="s">
        <v>361</v>
      </c>
      <c r="I72" s="22" t="s">
        <v>362</v>
      </c>
      <c r="J72" s="22" t="s">
        <v>363</v>
      </c>
      <c r="K72" s="22"/>
    </row>
    <row r="73" spans="2:12" ht="60" x14ac:dyDescent="0.2">
      <c r="B73" s="37">
        <v>3</v>
      </c>
      <c r="C73" s="32" t="s">
        <v>1480</v>
      </c>
      <c r="D73" s="24" t="s">
        <v>1481</v>
      </c>
      <c r="F73" s="22" t="s">
        <v>364</v>
      </c>
      <c r="G73" s="86">
        <v>2000</v>
      </c>
      <c r="H73" s="86">
        <v>1400</v>
      </c>
      <c r="I73" s="86">
        <v>5000</v>
      </c>
      <c r="J73" s="86">
        <v>7000</v>
      </c>
      <c r="K73" s="22"/>
      <c r="L73" s="21" t="s">
        <v>2034</v>
      </c>
    </row>
    <row r="74" spans="2:12" ht="90" x14ac:dyDescent="0.2">
      <c r="B74" s="37">
        <v>3</v>
      </c>
      <c r="C74" s="32" t="s">
        <v>1482</v>
      </c>
      <c r="D74" s="24" t="s">
        <v>1483</v>
      </c>
      <c r="F74" s="1" t="s">
        <v>365</v>
      </c>
      <c r="G74" s="91">
        <v>355000</v>
      </c>
      <c r="H74" s="91">
        <f>300000+90000-25000</f>
        <v>365000</v>
      </c>
      <c r="I74" s="91">
        <f>90000-25000-10000</f>
        <v>55000</v>
      </c>
      <c r="J74" s="91">
        <f>90000-25000</f>
        <v>65000</v>
      </c>
      <c r="K74" s="22"/>
      <c r="L74" t="s">
        <v>2035</v>
      </c>
    </row>
    <row r="75" spans="2:12" ht="105" x14ac:dyDescent="0.2">
      <c r="B75" s="37">
        <v>3</v>
      </c>
      <c r="C75" s="32" t="s">
        <v>366</v>
      </c>
      <c r="D75" s="24" t="s">
        <v>1484</v>
      </c>
      <c r="F75" s="59" t="s">
        <v>367</v>
      </c>
      <c r="G75" s="22" t="s">
        <v>368</v>
      </c>
      <c r="H75" s="22" t="s">
        <v>369</v>
      </c>
      <c r="I75" s="22" t="s">
        <v>370</v>
      </c>
      <c r="J75" s="22" t="s">
        <v>371</v>
      </c>
      <c r="K75" s="22"/>
    </row>
    <row r="76" spans="2:12" ht="32" x14ac:dyDescent="0.2">
      <c r="B76" s="101">
        <v>3</v>
      </c>
      <c r="C76" s="114" t="s">
        <v>1485</v>
      </c>
      <c r="D76" s="110" t="s">
        <v>1486</v>
      </c>
      <c r="E76" s="104"/>
      <c r="F76" s="115" t="s">
        <v>372</v>
      </c>
      <c r="G76" s="106" t="s">
        <v>373</v>
      </c>
      <c r="H76" s="106" t="s">
        <v>374</v>
      </c>
      <c r="I76" s="106" t="s">
        <v>1186</v>
      </c>
      <c r="J76" s="106" t="s">
        <v>375</v>
      </c>
    </row>
    <row r="77" spans="2:12" ht="60" x14ac:dyDescent="0.2">
      <c r="B77" s="37">
        <v>3</v>
      </c>
      <c r="C77" s="33" t="s">
        <v>1487</v>
      </c>
      <c r="D77" s="23" t="s">
        <v>1488</v>
      </c>
      <c r="F77" s="21" t="s">
        <v>376</v>
      </c>
      <c r="G77" s="21" t="s">
        <v>377</v>
      </c>
      <c r="H77" s="21" t="s">
        <v>1187</v>
      </c>
      <c r="I77" s="21" t="s">
        <v>1188</v>
      </c>
      <c r="J77" s="21" t="s">
        <v>1189</v>
      </c>
    </row>
    <row r="78" spans="2:12" ht="30" x14ac:dyDescent="0.2">
      <c r="B78" s="37">
        <v>3</v>
      </c>
      <c r="C78" s="33" t="s">
        <v>1489</v>
      </c>
      <c r="D78" s="23" t="s">
        <v>1490</v>
      </c>
      <c r="F78" s="21" t="s">
        <v>2036</v>
      </c>
      <c r="G78" s="21" t="s">
        <v>378</v>
      </c>
      <c r="H78" s="21" t="s">
        <v>379</v>
      </c>
      <c r="I78" s="21" t="s">
        <v>380</v>
      </c>
      <c r="J78" s="21" t="s">
        <v>381</v>
      </c>
    </row>
    <row r="79" spans="2:12" ht="32" x14ac:dyDescent="0.2">
      <c r="B79" s="101">
        <v>3</v>
      </c>
      <c r="C79" s="114" t="s">
        <v>1491</v>
      </c>
      <c r="D79" s="110" t="s">
        <v>1492</v>
      </c>
      <c r="E79" s="104"/>
      <c r="F79" s="115" t="s">
        <v>382</v>
      </c>
      <c r="G79" s="106" t="s">
        <v>383</v>
      </c>
      <c r="H79" s="106" t="s">
        <v>1493</v>
      </c>
      <c r="I79" s="106" t="s">
        <v>1494</v>
      </c>
      <c r="J79" s="106" t="s">
        <v>1495</v>
      </c>
    </row>
    <row r="80" spans="2:12" ht="90" x14ac:dyDescent="0.2">
      <c r="B80" s="37">
        <v>3</v>
      </c>
      <c r="C80" s="32" t="s">
        <v>1496</v>
      </c>
      <c r="D80" s="24" t="s">
        <v>1497</v>
      </c>
      <c r="F80" s="22" t="s">
        <v>1190</v>
      </c>
      <c r="G80" s="22" t="s">
        <v>2037</v>
      </c>
      <c r="H80" s="22" t="s">
        <v>1191</v>
      </c>
      <c r="I80" s="22" t="s">
        <v>384</v>
      </c>
      <c r="J80" s="22" t="s">
        <v>385</v>
      </c>
      <c r="K80" s="22"/>
    </row>
    <row r="81" spans="1:236" ht="45" x14ac:dyDescent="0.2">
      <c r="B81" s="37">
        <v>3</v>
      </c>
      <c r="C81" s="33" t="s">
        <v>1498</v>
      </c>
      <c r="D81" s="23" t="s">
        <v>1499</v>
      </c>
      <c r="F81" s="21" t="s">
        <v>1500</v>
      </c>
      <c r="G81" s="21" t="s">
        <v>386</v>
      </c>
      <c r="H81" s="21" t="s">
        <v>387</v>
      </c>
      <c r="I81" s="21" t="s">
        <v>388</v>
      </c>
      <c r="J81" s="21" t="s">
        <v>389</v>
      </c>
    </row>
    <row r="82" spans="1:236" ht="45" x14ac:dyDescent="0.2">
      <c r="B82" s="37">
        <v>3</v>
      </c>
      <c r="C82" s="33" t="s">
        <v>1501</v>
      </c>
      <c r="D82" s="23" t="s">
        <v>1502</v>
      </c>
      <c r="F82" s="21" t="s">
        <v>390</v>
      </c>
      <c r="G82" s="21" t="s">
        <v>391</v>
      </c>
      <c r="H82" s="21" t="s">
        <v>392</v>
      </c>
      <c r="I82" s="21" t="s">
        <v>393</v>
      </c>
      <c r="J82" s="21" t="s">
        <v>394</v>
      </c>
    </row>
    <row r="83" spans="1:236" ht="30" x14ac:dyDescent="0.2">
      <c r="B83" s="37">
        <v>3</v>
      </c>
      <c r="C83" s="33" t="s">
        <v>1503</v>
      </c>
      <c r="D83" s="23" t="s">
        <v>1504</v>
      </c>
      <c r="F83" s="21" t="s">
        <v>395</v>
      </c>
      <c r="G83" s="21" t="s">
        <v>396</v>
      </c>
      <c r="H83" s="21" t="s">
        <v>1505</v>
      </c>
      <c r="I83" s="21" t="s">
        <v>397</v>
      </c>
      <c r="J83" s="21" t="s">
        <v>398</v>
      </c>
    </row>
    <row r="84" spans="1:236" s="66" customFormat="1" ht="64" x14ac:dyDescent="0.2">
      <c r="A84" s="1"/>
      <c r="B84" s="101">
        <v>3</v>
      </c>
      <c r="C84" s="102" t="s">
        <v>1506</v>
      </c>
      <c r="D84" s="103" t="s">
        <v>1507</v>
      </c>
      <c r="E84" s="104"/>
      <c r="F84" s="113" t="s">
        <v>399</v>
      </c>
      <c r="G84" s="109">
        <v>22</v>
      </c>
      <c r="H84" s="109">
        <f>10+2*2</f>
        <v>14</v>
      </c>
      <c r="I84" s="109">
        <f>2+(10-2)*2</f>
        <v>18</v>
      </c>
      <c r="J84" s="109">
        <v>20</v>
      </c>
      <c r="K84" s="22"/>
      <c r="L84" s="2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row>
    <row r="85" spans="1:236" ht="60" x14ac:dyDescent="0.2">
      <c r="B85" s="37">
        <v>3</v>
      </c>
      <c r="C85" s="32" t="s">
        <v>1508</v>
      </c>
      <c r="D85" s="24" t="s">
        <v>1509</v>
      </c>
      <c r="F85" s="22" t="s">
        <v>400</v>
      </c>
      <c r="G85" s="65">
        <v>0.12</v>
      </c>
      <c r="H85" s="65">
        <v>0.24</v>
      </c>
      <c r="I85" s="65">
        <v>0.3</v>
      </c>
      <c r="J85" s="65">
        <v>0.06</v>
      </c>
      <c r="K85" s="22"/>
    </row>
    <row r="86" spans="1:236" ht="60" x14ac:dyDescent="0.2">
      <c r="B86" s="37">
        <v>3</v>
      </c>
      <c r="C86" s="32" t="s">
        <v>1510</v>
      </c>
      <c r="D86" s="24" t="s">
        <v>1511</v>
      </c>
      <c r="F86" s="22" t="s">
        <v>401</v>
      </c>
      <c r="G86" s="22">
        <v>0.5</v>
      </c>
      <c r="H86" s="22">
        <v>1</v>
      </c>
      <c r="I86" s="22">
        <v>1.2</v>
      </c>
      <c r="J86" s="22">
        <v>0.75</v>
      </c>
      <c r="K86" s="22"/>
    </row>
    <row r="87" spans="1:236" ht="45" x14ac:dyDescent="0.2">
      <c r="A87" s="66"/>
      <c r="B87" s="37">
        <v>3</v>
      </c>
      <c r="C87" s="32" t="s">
        <v>1512</v>
      </c>
      <c r="D87" s="24" t="s">
        <v>1513</v>
      </c>
      <c r="F87" s="22" t="s">
        <v>402</v>
      </c>
      <c r="G87" s="22" t="s">
        <v>403</v>
      </c>
      <c r="H87" s="22" t="s">
        <v>2038</v>
      </c>
      <c r="I87" s="22" t="s">
        <v>2039</v>
      </c>
      <c r="J87" s="22" t="s">
        <v>2040</v>
      </c>
      <c r="K87" s="22"/>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6"/>
      <c r="BA87" s="66"/>
      <c r="BB87" s="66"/>
      <c r="BC87" s="66"/>
      <c r="BD87" s="66"/>
      <c r="BE87" s="66"/>
      <c r="BF87" s="66"/>
      <c r="BG87" s="66"/>
      <c r="BH87" s="66"/>
      <c r="BI87" s="66"/>
      <c r="BJ87" s="66"/>
      <c r="BK87" s="66"/>
      <c r="BL87" s="66"/>
      <c r="BM87" s="66"/>
      <c r="BN87" s="66"/>
      <c r="BO87" s="66"/>
      <c r="BP87" s="66"/>
      <c r="BQ87" s="66"/>
      <c r="BR87" s="66"/>
      <c r="BS87" s="66"/>
      <c r="BT87" s="66"/>
      <c r="BU87" s="66"/>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c r="EO87" s="66"/>
      <c r="EP87" s="66"/>
      <c r="EQ87" s="66"/>
      <c r="ER87" s="66"/>
      <c r="ES87" s="66"/>
      <c r="ET87" s="66"/>
      <c r="EU87" s="66"/>
      <c r="EV87" s="66"/>
      <c r="EW87" s="66"/>
      <c r="EX87" s="66"/>
      <c r="EY87" s="66"/>
      <c r="EZ87" s="66"/>
      <c r="FA87" s="66"/>
      <c r="FB87" s="66"/>
      <c r="FC87" s="66"/>
      <c r="FD87" s="66"/>
      <c r="FE87" s="66"/>
      <c r="FF87" s="66"/>
      <c r="FG87" s="66"/>
      <c r="FH87" s="66"/>
      <c r="FI87" s="66"/>
      <c r="FJ87" s="66"/>
      <c r="FK87" s="66"/>
      <c r="FL87" s="66"/>
      <c r="FM87" s="66"/>
      <c r="FN87" s="66"/>
      <c r="FO87" s="66"/>
      <c r="FP87" s="66"/>
      <c r="FQ87" s="66"/>
      <c r="FR87" s="66"/>
      <c r="FS87" s="66"/>
      <c r="FT87" s="66"/>
      <c r="FU87" s="66"/>
      <c r="FV87" s="66"/>
      <c r="FW87" s="66"/>
      <c r="FX87" s="66"/>
      <c r="FY87" s="66"/>
      <c r="FZ87" s="66"/>
      <c r="GA87" s="66"/>
      <c r="GB87" s="66"/>
      <c r="GC87" s="66"/>
      <c r="GD87" s="66"/>
      <c r="GE87" s="66"/>
      <c r="GF87" s="66"/>
      <c r="GG87" s="66"/>
      <c r="GH87" s="66"/>
      <c r="GI87" s="66"/>
      <c r="GJ87" s="66"/>
      <c r="GK87" s="66"/>
      <c r="GL87" s="66"/>
      <c r="GM87" s="66"/>
      <c r="GN87" s="66"/>
      <c r="GO87" s="66"/>
      <c r="GP87" s="66"/>
      <c r="GQ87" s="66"/>
      <c r="GR87" s="66"/>
      <c r="GS87" s="66"/>
      <c r="GT87" s="66"/>
      <c r="GU87" s="66"/>
      <c r="GV87" s="66"/>
      <c r="GW87" s="66"/>
      <c r="GX87" s="66"/>
      <c r="GY87" s="66"/>
      <c r="GZ87" s="66"/>
      <c r="HA87" s="66"/>
      <c r="HB87" s="66"/>
      <c r="HC87" s="66"/>
      <c r="HD87" s="66"/>
      <c r="HE87" s="66"/>
      <c r="HF87" s="66"/>
      <c r="HG87" s="66"/>
      <c r="HH87" s="66"/>
      <c r="HI87" s="66"/>
      <c r="HJ87" s="66"/>
      <c r="HK87" s="66"/>
      <c r="HL87" s="66"/>
      <c r="HM87" s="66"/>
      <c r="HN87" s="66"/>
      <c r="HO87" s="66"/>
      <c r="HP87" s="66"/>
      <c r="HQ87" s="66"/>
      <c r="HR87" s="66"/>
      <c r="HS87" s="66"/>
      <c r="HT87" s="66"/>
      <c r="HU87" s="66"/>
      <c r="HV87" s="66"/>
      <c r="HW87" s="66"/>
      <c r="HX87" s="66"/>
      <c r="HY87" s="66"/>
      <c r="HZ87" s="66"/>
      <c r="IA87" s="66"/>
      <c r="IB87" s="66"/>
    </row>
    <row r="88" spans="1:236" ht="30" x14ac:dyDescent="0.2">
      <c r="B88" s="101">
        <v>3</v>
      </c>
      <c r="C88" s="102" t="s">
        <v>404</v>
      </c>
      <c r="D88" s="103" t="s">
        <v>1514</v>
      </c>
      <c r="E88" s="104"/>
      <c r="F88" s="113" t="s">
        <v>405</v>
      </c>
      <c r="G88" s="109" t="s">
        <v>406</v>
      </c>
      <c r="H88" s="109" t="s">
        <v>407</v>
      </c>
      <c r="I88" s="109" t="s">
        <v>408</v>
      </c>
      <c r="J88" s="109" t="s">
        <v>409</v>
      </c>
      <c r="K88" s="22"/>
    </row>
    <row r="89" spans="1:236" ht="30" x14ac:dyDescent="0.2">
      <c r="B89" s="37">
        <v>3</v>
      </c>
      <c r="C89" s="32" t="s">
        <v>1515</v>
      </c>
      <c r="D89" s="24" t="s">
        <v>1516</v>
      </c>
      <c r="F89" s="22" t="s">
        <v>410</v>
      </c>
      <c r="G89" s="22" t="s">
        <v>2041</v>
      </c>
      <c r="H89" s="22" t="s">
        <v>411</v>
      </c>
      <c r="I89" s="22" t="s">
        <v>412</v>
      </c>
      <c r="J89" s="22" t="s">
        <v>413</v>
      </c>
      <c r="K89" s="22"/>
      <c r="L89"/>
    </row>
    <row r="90" spans="1:236" ht="30" x14ac:dyDescent="0.2">
      <c r="B90" s="37">
        <v>3</v>
      </c>
      <c r="C90" s="33" t="s">
        <v>1517</v>
      </c>
      <c r="D90" s="23" t="s">
        <v>1518</v>
      </c>
      <c r="F90" s="21" t="s">
        <v>414</v>
      </c>
      <c r="G90" s="21" t="s">
        <v>415</v>
      </c>
      <c r="H90" s="21" t="s">
        <v>416</v>
      </c>
      <c r="I90" s="21" t="s">
        <v>417</v>
      </c>
      <c r="J90" s="21" t="s">
        <v>418</v>
      </c>
    </row>
    <row r="91" spans="1:236" ht="30" x14ac:dyDescent="0.2">
      <c r="B91" s="37">
        <v>3</v>
      </c>
      <c r="C91" s="33" t="s">
        <v>1519</v>
      </c>
      <c r="D91" s="23" t="s">
        <v>1520</v>
      </c>
      <c r="F91" s="21" t="s">
        <v>419</v>
      </c>
      <c r="G91" s="21" t="s">
        <v>1521</v>
      </c>
      <c r="H91" s="21" t="s">
        <v>420</v>
      </c>
      <c r="I91" s="21" t="s">
        <v>421</v>
      </c>
      <c r="J91" s="21" t="s">
        <v>422</v>
      </c>
    </row>
    <row r="92" spans="1:236" ht="30" x14ac:dyDescent="0.2">
      <c r="B92" s="37">
        <v>3</v>
      </c>
      <c r="C92" s="33" t="s">
        <v>1522</v>
      </c>
      <c r="D92" s="23" t="s">
        <v>1523</v>
      </c>
      <c r="F92" s="21" t="s">
        <v>423</v>
      </c>
      <c r="G92" s="21" t="s">
        <v>424</v>
      </c>
      <c r="H92" s="21" t="s">
        <v>1524</v>
      </c>
      <c r="I92" s="21" t="s">
        <v>425</v>
      </c>
      <c r="J92" s="21" t="s">
        <v>426</v>
      </c>
    </row>
    <row r="93" spans="1:236" ht="30" x14ac:dyDescent="0.2">
      <c r="B93" s="23">
        <v>3</v>
      </c>
      <c r="C93" s="33" t="s">
        <v>1525</v>
      </c>
      <c r="D93" s="23" t="s">
        <v>1526</v>
      </c>
      <c r="F93" s="21" t="s">
        <v>427</v>
      </c>
      <c r="G93" s="21" t="s">
        <v>428</v>
      </c>
      <c r="H93" s="21" t="s">
        <v>429</v>
      </c>
      <c r="I93" s="21" t="s">
        <v>430</v>
      </c>
      <c r="J93" s="21" t="s">
        <v>431</v>
      </c>
    </row>
    <row r="94" spans="1:236" ht="45" x14ac:dyDescent="0.2">
      <c r="B94" s="37">
        <v>3</v>
      </c>
      <c r="C94" s="33" t="s">
        <v>1527</v>
      </c>
      <c r="D94" s="23" t="s">
        <v>1528</v>
      </c>
      <c r="F94" s="21" t="s">
        <v>432</v>
      </c>
      <c r="G94" s="21" t="s">
        <v>433</v>
      </c>
      <c r="H94" s="21" t="s">
        <v>434</v>
      </c>
      <c r="I94" s="21" t="s">
        <v>435</v>
      </c>
      <c r="J94" s="21" t="s">
        <v>436</v>
      </c>
    </row>
    <row r="95" spans="1:236" ht="32" x14ac:dyDescent="0.2">
      <c r="B95" s="110">
        <v>3</v>
      </c>
      <c r="C95" s="114" t="s">
        <v>1529</v>
      </c>
      <c r="D95" s="110" t="s">
        <v>1530</v>
      </c>
      <c r="E95" s="104"/>
      <c r="F95" s="115" t="s">
        <v>437</v>
      </c>
      <c r="G95" s="106" t="s">
        <v>438</v>
      </c>
      <c r="H95" s="106" t="s">
        <v>439</v>
      </c>
      <c r="I95" s="106" t="s">
        <v>440</v>
      </c>
      <c r="J95" s="106" t="s">
        <v>441</v>
      </c>
    </row>
    <row r="96" spans="1:236" ht="30" x14ac:dyDescent="0.2">
      <c r="B96" s="23">
        <v>3</v>
      </c>
      <c r="C96" s="33" t="s">
        <v>1531</v>
      </c>
      <c r="D96" s="23" t="s">
        <v>1532</v>
      </c>
      <c r="F96" s="21" t="s">
        <v>442</v>
      </c>
      <c r="G96" s="21" t="s">
        <v>443</v>
      </c>
      <c r="H96" s="21" t="s">
        <v>444</v>
      </c>
      <c r="I96" s="21" t="s">
        <v>445</v>
      </c>
      <c r="J96" s="21" t="s">
        <v>446</v>
      </c>
    </row>
    <row r="97" spans="2:12" ht="45" x14ac:dyDescent="0.2">
      <c r="B97" s="37">
        <v>3</v>
      </c>
      <c r="C97" s="32" t="s">
        <v>1533</v>
      </c>
      <c r="D97" s="24" t="s">
        <v>1534</v>
      </c>
      <c r="F97" s="22" t="s">
        <v>447</v>
      </c>
      <c r="G97" s="87">
        <v>1820</v>
      </c>
      <c r="H97" s="87">
        <v>1352</v>
      </c>
      <c r="I97" s="87">
        <v>1450</v>
      </c>
      <c r="J97" s="87">
        <v>1300</v>
      </c>
      <c r="K97" s="22"/>
      <c r="L97" s="21" t="s">
        <v>2042</v>
      </c>
    </row>
    <row r="98" spans="2:12" ht="45" x14ac:dyDescent="0.2">
      <c r="B98" s="37">
        <v>4</v>
      </c>
      <c r="C98" s="32" t="s">
        <v>448</v>
      </c>
      <c r="D98" s="24" t="s">
        <v>1535</v>
      </c>
      <c r="F98" s="22" t="s">
        <v>449</v>
      </c>
      <c r="G98" s="22" t="s">
        <v>450</v>
      </c>
      <c r="H98" s="22" t="s">
        <v>451</v>
      </c>
      <c r="I98" s="22" t="s">
        <v>452</v>
      </c>
      <c r="J98" s="22" t="s">
        <v>453</v>
      </c>
      <c r="K98" s="22"/>
    </row>
    <row r="99" spans="2:12" ht="45" x14ac:dyDescent="0.2">
      <c r="B99" s="37">
        <v>4</v>
      </c>
      <c r="C99" s="33" t="s">
        <v>1536</v>
      </c>
      <c r="D99" s="23" t="s">
        <v>1537</v>
      </c>
      <c r="F99" s="21" t="s">
        <v>454</v>
      </c>
      <c r="G99" s="21" t="s">
        <v>455</v>
      </c>
      <c r="H99" s="21" t="s">
        <v>456</v>
      </c>
      <c r="I99" s="21" t="s">
        <v>457</v>
      </c>
      <c r="J99" s="21" t="s">
        <v>458</v>
      </c>
    </row>
    <row r="100" spans="2:12" ht="30" x14ac:dyDescent="0.2">
      <c r="B100" s="37">
        <v>4</v>
      </c>
      <c r="C100" s="33" t="s">
        <v>1538</v>
      </c>
      <c r="D100" s="23" t="s">
        <v>1539</v>
      </c>
      <c r="F100" s="21" t="s">
        <v>459</v>
      </c>
      <c r="G100" s="21" t="s">
        <v>460</v>
      </c>
      <c r="H100" s="21" t="s">
        <v>461</v>
      </c>
      <c r="I100" s="21" t="s">
        <v>462</v>
      </c>
      <c r="J100" s="21" t="s">
        <v>463</v>
      </c>
    </row>
    <row r="101" spans="2:12" ht="30" x14ac:dyDescent="0.2">
      <c r="B101" s="101">
        <v>4</v>
      </c>
      <c r="C101" s="114" t="s">
        <v>1540</v>
      </c>
      <c r="D101" s="110" t="s">
        <v>1541</v>
      </c>
      <c r="E101" s="104"/>
      <c r="F101" s="108" t="s">
        <v>464</v>
      </c>
      <c r="G101" s="106" t="s">
        <v>465</v>
      </c>
      <c r="H101" s="106" t="s">
        <v>466</v>
      </c>
      <c r="I101" s="106" t="s">
        <v>467</v>
      </c>
      <c r="J101" s="106" t="s">
        <v>468</v>
      </c>
    </row>
    <row r="102" spans="2:12" ht="45" x14ac:dyDescent="0.2">
      <c r="B102" s="37">
        <v>4</v>
      </c>
      <c r="C102" s="33" t="s">
        <v>1542</v>
      </c>
      <c r="D102" s="23" t="s">
        <v>1543</v>
      </c>
      <c r="F102" s="21" t="s">
        <v>1192</v>
      </c>
      <c r="G102" s="21" t="s">
        <v>469</v>
      </c>
      <c r="H102" s="21" t="s">
        <v>470</v>
      </c>
      <c r="I102" s="21" t="s">
        <v>471</v>
      </c>
      <c r="J102" s="21" t="s">
        <v>472</v>
      </c>
    </row>
    <row r="103" spans="2:12" ht="60" x14ac:dyDescent="0.2">
      <c r="B103" s="37">
        <v>4</v>
      </c>
      <c r="C103" s="32" t="s">
        <v>1544</v>
      </c>
      <c r="D103" s="24" t="s">
        <v>1545</v>
      </c>
      <c r="F103" s="22" t="s">
        <v>2043</v>
      </c>
      <c r="G103" s="22" t="s">
        <v>473</v>
      </c>
      <c r="H103" s="22" t="s">
        <v>1193</v>
      </c>
      <c r="I103" s="22" t="s">
        <v>474</v>
      </c>
      <c r="J103" s="22" t="s">
        <v>475</v>
      </c>
      <c r="K103" s="22"/>
    </row>
    <row r="104" spans="2:12" ht="30" x14ac:dyDescent="0.2">
      <c r="B104" s="101">
        <v>4</v>
      </c>
      <c r="C104" s="114" t="s">
        <v>1546</v>
      </c>
      <c r="D104" s="110" t="s">
        <v>1547</v>
      </c>
      <c r="E104" s="104"/>
      <c r="F104" s="108" t="s">
        <v>476</v>
      </c>
      <c r="G104" s="106" t="s">
        <v>477</v>
      </c>
      <c r="H104" s="106" t="s">
        <v>478</v>
      </c>
      <c r="I104" s="106" t="s">
        <v>479</v>
      </c>
      <c r="J104" s="106" t="s">
        <v>480</v>
      </c>
    </row>
    <row r="105" spans="2:12" ht="30" x14ac:dyDescent="0.2">
      <c r="B105" s="37">
        <v>4</v>
      </c>
      <c r="C105" s="33" t="s">
        <v>1548</v>
      </c>
      <c r="D105" s="23" t="s">
        <v>1549</v>
      </c>
      <c r="F105" s="21" t="s">
        <v>481</v>
      </c>
      <c r="G105" s="21" t="s">
        <v>482</v>
      </c>
      <c r="H105" s="63" t="s">
        <v>483</v>
      </c>
      <c r="I105" s="88" t="s">
        <v>484</v>
      </c>
      <c r="J105" s="88" t="s">
        <v>485</v>
      </c>
      <c r="L105"/>
    </row>
    <row r="106" spans="2:12" ht="30" x14ac:dyDescent="0.2">
      <c r="B106" s="37">
        <v>4</v>
      </c>
      <c r="C106" s="33" t="s">
        <v>1550</v>
      </c>
      <c r="D106" s="23" t="s">
        <v>1551</v>
      </c>
      <c r="F106" s="21" t="s">
        <v>486</v>
      </c>
      <c r="G106" s="21" t="s">
        <v>2044</v>
      </c>
      <c r="H106" s="88" t="s">
        <v>487</v>
      </c>
      <c r="I106" s="88" t="s">
        <v>488</v>
      </c>
      <c r="J106" s="88" t="s">
        <v>489</v>
      </c>
      <c r="L106"/>
    </row>
    <row r="107" spans="2:12" ht="30" x14ac:dyDescent="0.2">
      <c r="B107" s="37">
        <v>4</v>
      </c>
      <c r="C107" s="32" t="s">
        <v>1552</v>
      </c>
      <c r="D107" s="24" t="s">
        <v>1553</v>
      </c>
      <c r="F107" s="22" t="s">
        <v>490</v>
      </c>
      <c r="G107" s="22" t="s">
        <v>491</v>
      </c>
      <c r="H107" s="22" t="s">
        <v>492</v>
      </c>
      <c r="I107" s="22" t="s">
        <v>493</v>
      </c>
      <c r="J107" s="22" t="s">
        <v>494</v>
      </c>
      <c r="K107" s="22"/>
    </row>
    <row r="108" spans="2:12" ht="45" x14ac:dyDescent="0.2">
      <c r="B108" s="101">
        <v>4</v>
      </c>
      <c r="C108" s="102" t="s">
        <v>495</v>
      </c>
      <c r="D108" s="103" t="s">
        <v>1554</v>
      </c>
      <c r="E108" s="104"/>
      <c r="F108" s="111" t="s">
        <v>496</v>
      </c>
      <c r="G108" s="109" t="s">
        <v>497</v>
      </c>
      <c r="H108" s="109" t="s">
        <v>498</v>
      </c>
      <c r="I108" s="109" t="s">
        <v>499</v>
      </c>
      <c r="J108" s="109" t="s">
        <v>500</v>
      </c>
      <c r="K108" s="22"/>
    </row>
    <row r="109" spans="2:12" ht="45" x14ac:dyDescent="0.2">
      <c r="B109" s="37">
        <v>4</v>
      </c>
      <c r="C109" s="33" t="s">
        <v>1555</v>
      </c>
      <c r="D109" s="23" t="s">
        <v>1556</v>
      </c>
      <c r="F109" s="21" t="s">
        <v>501</v>
      </c>
      <c r="G109" s="21" t="s">
        <v>502</v>
      </c>
      <c r="H109" s="21" t="s">
        <v>503</v>
      </c>
      <c r="I109" s="21" t="s">
        <v>504</v>
      </c>
      <c r="J109" s="21" t="s">
        <v>505</v>
      </c>
    </row>
    <row r="110" spans="2:12" ht="30" x14ac:dyDescent="0.2">
      <c r="B110" s="37">
        <v>4</v>
      </c>
      <c r="C110" s="33" t="s">
        <v>1557</v>
      </c>
      <c r="D110" s="23" t="s">
        <v>1558</v>
      </c>
      <c r="F110" s="21" t="s">
        <v>506</v>
      </c>
      <c r="G110" s="21" t="s">
        <v>1559</v>
      </c>
      <c r="H110" s="21" t="s">
        <v>1560</v>
      </c>
      <c r="I110" s="21" t="s">
        <v>1561</v>
      </c>
      <c r="J110" s="21" t="s">
        <v>1562</v>
      </c>
    </row>
    <row r="111" spans="2:12" ht="30" x14ac:dyDescent="0.2">
      <c r="B111" s="37">
        <v>4</v>
      </c>
      <c r="C111" s="33" t="s">
        <v>1563</v>
      </c>
      <c r="D111" s="23" t="s">
        <v>1564</v>
      </c>
      <c r="F111" s="21" t="s">
        <v>507</v>
      </c>
      <c r="G111" s="21" t="s">
        <v>508</v>
      </c>
      <c r="H111" s="21" t="s">
        <v>509</v>
      </c>
      <c r="I111" s="21" t="s">
        <v>510</v>
      </c>
      <c r="J111" s="21" t="s">
        <v>1565</v>
      </c>
    </row>
    <row r="112" spans="2:12" ht="30" x14ac:dyDescent="0.2">
      <c r="B112" s="37">
        <v>4</v>
      </c>
      <c r="C112" s="33" t="s">
        <v>1566</v>
      </c>
      <c r="D112" s="23" t="s">
        <v>1567</v>
      </c>
      <c r="F112" s="21" t="s">
        <v>511</v>
      </c>
      <c r="G112" s="21" t="s">
        <v>512</v>
      </c>
      <c r="H112" s="21" t="s">
        <v>513</v>
      </c>
      <c r="I112" s="21" t="s">
        <v>514</v>
      </c>
      <c r="J112" s="21" t="s">
        <v>515</v>
      </c>
    </row>
    <row r="113" spans="2:12" ht="16" x14ac:dyDescent="0.2">
      <c r="B113" s="101">
        <v>4</v>
      </c>
      <c r="C113" s="114" t="s">
        <v>1568</v>
      </c>
      <c r="D113" s="110" t="s">
        <v>1569</v>
      </c>
      <c r="E113" s="104"/>
      <c r="F113" s="115" t="s">
        <v>516</v>
      </c>
      <c r="G113" s="106" t="s">
        <v>517</v>
      </c>
      <c r="H113" s="106" t="s">
        <v>518</v>
      </c>
      <c r="I113" s="106" t="s">
        <v>519</v>
      </c>
      <c r="J113" s="106" t="s">
        <v>520</v>
      </c>
    </row>
    <row r="114" spans="2:12" ht="75" x14ac:dyDescent="0.2">
      <c r="B114" s="37">
        <v>4</v>
      </c>
      <c r="C114" s="33" t="s">
        <v>1570</v>
      </c>
      <c r="D114" s="23" t="s">
        <v>1571</v>
      </c>
      <c r="F114" s="21" t="s">
        <v>521</v>
      </c>
      <c r="G114" s="21" t="s">
        <v>522</v>
      </c>
      <c r="H114" s="21" t="s">
        <v>523</v>
      </c>
      <c r="I114" s="21" t="s">
        <v>524</v>
      </c>
      <c r="J114" s="21" t="s">
        <v>525</v>
      </c>
    </row>
    <row r="115" spans="2:12" ht="45" x14ac:dyDescent="0.2">
      <c r="B115" s="37">
        <v>4</v>
      </c>
      <c r="C115" s="33" t="s">
        <v>1572</v>
      </c>
      <c r="D115" s="23" t="s">
        <v>1573</v>
      </c>
      <c r="F115" s="21" t="s">
        <v>2045</v>
      </c>
      <c r="G115" s="21" t="s">
        <v>526</v>
      </c>
      <c r="H115" s="21" t="s">
        <v>527</v>
      </c>
      <c r="I115" s="21" t="s">
        <v>528</v>
      </c>
      <c r="J115" s="21" t="s">
        <v>529</v>
      </c>
      <c r="L115"/>
    </row>
    <row r="116" spans="2:12" ht="105" x14ac:dyDescent="0.2">
      <c r="B116" s="37">
        <v>4</v>
      </c>
      <c r="C116" s="32" t="s">
        <v>1574</v>
      </c>
      <c r="D116" s="24" t="s">
        <v>1575</v>
      </c>
      <c r="F116" s="58" t="s">
        <v>530</v>
      </c>
      <c r="G116" s="22" t="s">
        <v>531</v>
      </c>
      <c r="H116" s="22" t="s">
        <v>532</v>
      </c>
      <c r="I116" s="22" t="s">
        <v>533</v>
      </c>
      <c r="J116" s="22" t="s">
        <v>534</v>
      </c>
      <c r="K116" s="22"/>
      <c r="L116" s="81"/>
    </row>
    <row r="117" spans="2:12" ht="45" x14ac:dyDescent="0.2">
      <c r="B117" s="37">
        <v>4</v>
      </c>
      <c r="C117" s="33" t="s">
        <v>1576</v>
      </c>
      <c r="D117" s="23" t="s">
        <v>1577</v>
      </c>
      <c r="F117" s="21" t="s">
        <v>1194</v>
      </c>
      <c r="G117" s="82" t="s">
        <v>535</v>
      </c>
      <c r="H117" s="21">
        <v>1</v>
      </c>
      <c r="I117" s="21">
        <v>1.33</v>
      </c>
      <c r="J117" s="21">
        <v>1.5</v>
      </c>
    </row>
    <row r="118" spans="2:12" ht="64" x14ac:dyDescent="0.2">
      <c r="B118" s="101">
        <v>4</v>
      </c>
      <c r="C118" s="114" t="s">
        <v>1578</v>
      </c>
      <c r="D118" s="110" t="s">
        <v>1579</v>
      </c>
      <c r="E118" s="104"/>
      <c r="F118" s="115" t="s">
        <v>1195</v>
      </c>
      <c r="G118" s="118">
        <v>125000</v>
      </c>
      <c r="H118" s="118">
        <v>200000</v>
      </c>
      <c r="I118" s="118">
        <v>250000</v>
      </c>
      <c r="J118" s="118">
        <v>300000</v>
      </c>
    </row>
    <row r="119" spans="2:12" ht="30" x14ac:dyDescent="0.2">
      <c r="B119" s="37">
        <v>4</v>
      </c>
      <c r="C119" s="33" t="s">
        <v>1580</v>
      </c>
      <c r="D119" s="23" t="s">
        <v>1581</v>
      </c>
      <c r="F119" s="21" t="s">
        <v>2047</v>
      </c>
      <c r="G119" s="83">
        <v>24000</v>
      </c>
      <c r="H119" s="83">
        <v>108000</v>
      </c>
      <c r="I119" s="83">
        <v>36000</v>
      </c>
      <c r="J119" s="83">
        <v>45000</v>
      </c>
      <c r="L119" s="81"/>
    </row>
    <row r="120" spans="2:12" ht="96" x14ac:dyDescent="0.2">
      <c r="B120" s="101">
        <v>4</v>
      </c>
      <c r="C120" s="114" t="s">
        <v>1582</v>
      </c>
      <c r="D120" s="110" t="s">
        <v>1583</v>
      </c>
      <c r="E120" s="104"/>
      <c r="F120" s="115" t="s">
        <v>536</v>
      </c>
      <c r="G120" s="106">
        <v>0.6</v>
      </c>
      <c r="H120" s="106">
        <v>1.4</v>
      </c>
      <c r="I120" s="119" t="s">
        <v>537</v>
      </c>
      <c r="J120" s="106">
        <v>2.5</v>
      </c>
      <c r="L120" s="63"/>
    </row>
    <row r="121" spans="2:12" ht="90" x14ac:dyDescent="0.2">
      <c r="B121" s="37">
        <v>4</v>
      </c>
      <c r="C121" s="33" t="s">
        <v>1584</v>
      </c>
      <c r="D121" s="23" t="s">
        <v>1585</v>
      </c>
      <c r="F121" s="21" t="s">
        <v>2046</v>
      </c>
      <c r="G121" s="21">
        <v>1.5</v>
      </c>
      <c r="H121" s="21">
        <v>1</v>
      </c>
      <c r="I121" s="21">
        <v>2</v>
      </c>
      <c r="J121" s="21">
        <v>0.5</v>
      </c>
    </row>
    <row r="122" spans="2:12" ht="60" x14ac:dyDescent="0.2">
      <c r="B122" s="37">
        <v>4</v>
      </c>
      <c r="C122" s="32" t="s">
        <v>1586</v>
      </c>
      <c r="D122" s="24" t="s">
        <v>1587</v>
      </c>
      <c r="F122" s="22" t="s">
        <v>538</v>
      </c>
      <c r="G122" s="83">
        <v>100000</v>
      </c>
      <c r="H122" s="83">
        <v>75000</v>
      </c>
      <c r="I122" s="83">
        <v>125000</v>
      </c>
      <c r="J122" s="83">
        <v>85000</v>
      </c>
      <c r="K122" s="22"/>
      <c r="L122"/>
    </row>
    <row r="123" spans="2:12" ht="30" x14ac:dyDescent="0.2">
      <c r="B123" s="37">
        <v>4</v>
      </c>
      <c r="C123" s="33" t="s">
        <v>1588</v>
      </c>
      <c r="D123" s="23" t="s">
        <v>1589</v>
      </c>
      <c r="F123" s="21" t="s">
        <v>539</v>
      </c>
      <c r="G123" s="97">
        <f>(14000*3)/5</f>
        <v>8400</v>
      </c>
      <c r="H123" s="97">
        <f>(14000*5)/3</f>
        <v>23333.333333333332</v>
      </c>
      <c r="I123" s="97">
        <v>14000</v>
      </c>
      <c r="J123" s="97">
        <v>16000</v>
      </c>
      <c r="L123" s="63"/>
    </row>
    <row r="124" spans="2:12" ht="15" x14ac:dyDescent="0.2">
      <c r="B124" s="101">
        <v>4</v>
      </c>
      <c r="C124" s="114" t="s">
        <v>540</v>
      </c>
      <c r="D124" s="110" t="s">
        <v>1590</v>
      </c>
      <c r="E124" s="104"/>
      <c r="F124" s="120" t="s">
        <v>541</v>
      </c>
      <c r="G124" s="106" t="s">
        <v>542</v>
      </c>
      <c r="H124" s="106" t="s">
        <v>543</v>
      </c>
      <c r="I124" s="106" t="s">
        <v>544</v>
      </c>
      <c r="J124" s="106" t="s">
        <v>545</v>
      </c>
    </row>
    <row r="125" spans="2:12" ht="30" x14ac:dyDescent="0.2">
      <c r="B125" s="37">
        <v>4</v>
      </c>
      <c r="C125" s="32" t="s">
        <v>1591</v>
      </c>
      <c r="D125" s="24" t="s">
        <v>1592</v>
      </c>
      <c r="F125" s="22" t="s">
        <v>546</v>
      </c>
      <c r="G125" s="22" t="s">
        <v>547</v>
      </c>
      <c r="H125" s="22" t="s">
        <v>548</v>
      </c>
      <c r="I125" s="22" t="s">
        <v>549</v>
      </c>
      <c r="J125" s="22" t="s">
        <v>550</v>
      </c>
      <c r="K125" s="22"/>
    </row>
    <row r="126" spans="2:12" ht="30" x14ac:dyDescent="0.2">
      <c r="B126" s="37">
        <v>4</v>
      </c>
      <c r="C126" s="33" t="s">
        <v>1593</v>
      </c>
      <c r="D126" s="23" t="s">
        <v>1594</v>
      </c>
      <c r="F126" s="21" t="s">
        <v>551</v>
      </c>
      <c r="G126" s="21" t="s">
        <v>552</v>
      </c>
      <c r="H126" s="21" t="s">
        <v>553</v>
      </c>
      <c r="I126" s="21" t="s">
        <v>554</v>
      </c>
      <c r="J126" s="21" t="s">
        <v>555</v>
      </c>
    </row>
    <row r="127" spans="2:12" ht="15" x14ac:dyDescent="0.2">
      <c r="B127" s="37">
        <v>4</v>
      </c>
      <c r="C127" s="33" t="s">
        <v>1595</v>
      </c>
      <c r="D127" s="23" t="s">
        <v>1596</v>
      </c>
      <c r="F127" s="21" t="s">
        <v>556</v>
      </c>
      <c r="G127" s="21" t="s">
        <v>557</v>
      </c>
      <c r="H127" s="21" t="s">
        <v>558</v>
      </c>
      <c r="I127" s="21" t="s">
        <v>559</v>
      </c>
      <c r="J127" s="21" t="s">
        <v>560</v>
      </c>
    </row>
    <row r="128" spans="2:12" ht="45" x14ac:dyDescent="0.2">
      <c r="B128" s="37">
        <v>4</v>
      </c>
      <c r="C128" s="33" t="s">
        <v>1597</v>
      </c>
      <c r="D128" s="23" t="s">
        <v>1598</v>
      </c>
      <c r="F128" s="21" t="s">
        <v>561</v>
      </c>
      <c r="G128" s="21" t="s">
        <v>562</v>
      </c>
      <c r="H128" s="21" t="s">
        <v>563</v>
      </c>
      <c r="I128" s="21" t="s">
        <v>564</v>
      </c>
      <c r="J128" s="21" t="s">
        <v>565</v>
      </c>
    </row>
    <row r="129" spans="2:12" ht="30" x14ac:dyDescent="0.2">
      <c r="B129" s="37">
        <v>4</v>
      </c>
      <c r="C129" s="33" t="s">
        <v>1599</v>
      </c>
      <c r="D129" s="23" t="s">
        <v>1600</v>
      </c>
      <c r="F129" s="21" t="s">
        <v>1196</v>
      </c>
      <c r="G129" s="21" t="s">
        <v>566</v>
      </c>
      <c r="H129" s="21" t="s">
        <v>567</v>
      </c>
      <c r="I129" s="21" t="s">
        <v>568</v>
      </c>
      <c r="J129" s="21" t="s">
        <v>569</v>
      </c>
    </row>
    <row r="130" spans="2:12" ht="45" x14ac:dyDescent="0.2">
      <c r="B130" s="101">
        <v>5</v>
      </c>
      <c r="C130" s="102" t="s">
        <v>570</v>
      </c>
      <c r="D130" s="103" t="s">
        <v>1601</v>
      </c>
      <c r="E130" s="104"/>
      <c r="F130" s="113" t="s">
        <v>571</v>
      </c>
      <c r="G130" s="109" t="s">
        <v>572</v>
      </c>
      <c r="H130" s="109" t="s">
        <v>573</v>
      </c>
      <c r="I130" s="109" t="s">
        <v>574</v>
      </c>
      <c r="J130" s="109" t="s">
        <v>575</v>
      </c>
      <c r="K130" s="22"/>
    </row>
    <row r="131" spans="2:12" ht="60" x14ac:dyDescent="0.2">
      <c r="B131" s="101">
        <v>5</v>
      </c>
      <c r="C131" s="102" t="s">
        <v>1602</v>
      </c>
      <c r="D131" s="103" t="s">
        <v>1603</v>
      </c>
      <c r="E131" s="104"/>
      <c r="F131" s="113" t="s">
        <v>576</v>
      </c>
      <c r="G131" s="109" t="s">
        <v>577</v>
      </c>
      <c r="H131" s="109" t="s">
        <v>578</v>
      </c>
      <c r="I131" s="109" t="s">
        <v>579</v>
      </c>
      <c r="J131" s="109" t="s">
        <v>580</v>
      </c>
      <c r="K131" s="22"/>
    </row>
    <row r="132" spans="2:12" ht="75" x14ac:dyDescent="0.2">
      <c r="B132" s="37">
        <v>5</v>
      </c>
      <c r="C132" s="32" t="s">
        <v>1604</v>
      </c>
      <c r="D132" s="24" t="s">
        <v>1605</v>
      </c>
      <c r="F132" s="22" t="s">
        <v>581</v>
      </c>
      <c r="G132" s="22" t="s">
        <v>582</v>
      </c>
      <c r="H132" s="22" t="s">
        <v>583</v>
      </c>
      <c r="I132" s="22" t="s">
        <v>584</v>
      </c>
      <c r="J132" s="22" t="s">
        <v>585</v>
      </c>
      <c r="K132" s="22"/>
    </row>
    <row r="133" spans="2:12" ht="30" x14ac:dyDescent="0.2">
      <c r="B133" s="37">
        <v>5</v>
      </c>
      <c r="C133" s="32" t="s">
        <v>1606</v>
      </c>
      <c r="D133" s="24" t="s">
        <v>1607</v>
      </c>
      <c r="F133" s="22" t="s">
        <v>586</v>
      </c>
      <c r="G133" s="22" t="s">
        <v>587</v>
      </c>
      <c r="H133" s="22" t="s">
        <v>588</v>
      </c>
      <c r="I133" s="22" t="s">
        <v>589</v>
      </c>
      <c r="J133" s="22" t="s">
        <v>590</v>
      </c>
      <c r="K133" s="22"/>
    </row>
    <row r="134" spans="2:12" ht="30" x14ac:dyDescent="0.2">
      <c r="B134" s="37">
        <v>5</v>
      </c>
      <c r="C134" s="32" t="s">
        <v>1608</v>
      </c>
      <c r="D134" s="24" t="s">
        <v>1609</v>
      </c>
      <c r="F134" s="1" t="s">
        <v>591</v>
      </c>
      <c r="G134" s="67">
        <v>1.6299999999999999E-2</v>
      </c>
      <c r="H134" s="67">
        <v>8.1299999999999997E-2</v>
      </c>
      <c r="I134" s="65">
        <v>0.04</v>
      </c>
      <c r="J134" s="67">
        <v>5.0000000000000001E-3</v>
      </c>
      <c r="K134" s="22"/>
    </row>
    <row r="135" spans="2:12" ht="64" x14ac:dyDescent="0.2">
      <c r="B135" s="101">
        <v>5</v>
      </c>
      <c r="C135" s="102" t="s">
        <v>1610</v>
      </c>
      <c r="D135" s="103" t="s">
        <v>1611</v>
      </c>
      <c r="E135" s="104"/>
      <c r="F135" s="121" t="s">
        <v>592</v>
      </c>
      <c r="G135" s="122">
        <v>10000</v>
      </c>
      <c r="H135" s="122">
        <v>15000</v>
      </c>
      <c r="I135" s="122">
        <v>20000</v>
      </c>
      <c r="J135" s="122">
        <v>30000</v>
      </c>
      <c r="K135" s="22"/>
    </row>
    <row r="136" spans="2:12" ht="30" x14ac:dyDescent="0.2">
      <c r="B136" s="37">
        <v>5</v>
      </c>
      <c r="C136" s="32" t="s">
        <v>593</v>
      </c>
      <c r="D136" s="24" t="s">
        <v>1612</v>
      </c>
      <c r="F136" s="22" t="s">
        <v>594</v>
      </c>
      <c r="G136" s="22" t="s">
        <v>595</v>
      </c>
      <c r="H136" s="22" t="s">
        <v>2048</v>
      </c>
      <c r="I136" s="22" t="s">
        <v>596</v>
      </c>
      <c r="J136" s="22" t="s">
        <v>597</v>
      </c>
      <c r="K136" s="22"/>
    </row>
    <row r="137" spans="2:12" ht="45" x14ac:dyDescent="0.2">
      <c r="B137" s="37">
        <v>5</v>
      </c>
      <c r="C137" s="32" t="s">
        <v>1613</v>
      </c>
      <c r="D137" s="24" t="s">
        <v>1614</v>
      </c>
      <c r="F137" s="22" t="s">
        <v>598</v>
      </c>
      <c r="G137" s="22" t="s">
        <v>1615</v>
      </c>
      <c r="H137" s="22" t="s">
        <v>599</v>
      </c>
      <c r="I137" s="22" t="s">
        <v>600</v>
      </c>
      <c r="J137" s="22" t="s">
        <v>1616</v>
      </c>
      <c r="K137" s="22"/>
    </row>
    <row r="138" spans="2:12" ht="15" x14ac:dyDescent="0.2">
      <c r="B138" s="37">
        <v>5</v>
      </c>
      <c r="C138" s="32" t="s">
        <v>1617</v>
      </c>
      <c r="D138" s="24" t="s">
        <v>1618</v>
      </c>
      <c r="F138" s="22" t="s">
        <v>601</v>
      </c>
      <c r="G138" s="22" t="s">
        <v>2049</v>
      </c>
      <c r="H138" s="22" t="s">
        <v>602</v>
      </c>
      <c r="I138" s="22" t="s">
        <v>603</v>
      </c>
      <c r="J138" s="22" t="s">
        <v>604</v>
      </c>
      <c r="K138" s="22"/>
    </row>
    <row r="139" spans="2:12" ht="45" x14ac:dyDescent="0.2">
      <c r="B139" s="101">
        <v>5</v>
      </c>
      <c r="C139" s="102" t="s">
        <v>1619</v>
      </c>
      <c r="D139" s="103" t="s">
        <v>1620</v>
      </c>
      <c r="E139" s="104"/>
      <c r="F139" s="111" t="s">
        <v>605</v>
      </c>
      <c r="G139" s="109" t="s">
        <v>606</v>
      </c>
      <c r="H139" s="109" t="s">
        <v>607</v>
      </c>
      <c r="I139" s="109" t="s">
        <v>608</v>
      </c>
      <c r="J139" s="109" t="s">
        <v>609</v>
      </c>
      <c r="K139" s="22"/>
    </row>
    <row r="140" spans="2:12" ht="30" x14ac:dyDescent="0.2">
      <c r="B140" s="24">
        <v>5</v>
      </c>
      <c r="C140" s="32" t="s">
        <v>1621</v>
      </c>
      <c r="D140" s="24" t="s">
        <v>1622</v>
      </c>
      <c r="F140" s="22" t="s">
        <v>610</v>
      </c>
      <c r="G140" s="22" t="s">
        <v>611</v>
      </c>
      <c r="H140" s="22" t="s">
        <v>612</v>
      </c>
      <c r="I140" s="22" t="s">
        <v>613</v>
      </c>
      <c r="J140" s="22" t="s">
        <v>614</v>
      </c>
      <c r="K140" s="22"/>
    </row>
    <row r="141" spans="2:12" ht="30" x14ac:dyDescent="0.2">
      <c r="B141" s="24">
        <v>5</v>
      </c>
      <c r="C141" s="32" t="s">
        <v>1623</v>
      </c>
      <c r="D141" s="24" t="s">
        <v>1624</v>
      </c>
      <c r="F141" s="22" t="s">
        <v>615</v>
      </c>
      <c r="G141" s="22" t="s">
        <v>616</v>
      </c>
      <c r="H141" s="22" t="s">
        <v>617</v>
      </c>
      <c r="I141" s="22" t="s">
        <v>618</v>
      </c>
      <c r="J141" s="22" t="s">
        <v>619</v>
      </c>
      <c r="K141" s="22"/>
    </row>
    <row r="142" spans="2:12" ht="30" x14ac:dyDescent="0.2">
      <c r="B142" s="37">
        <v>5</v>
      </c>
      <c r="C142" s="32" t="s">
        <v>1625</v>
      </c>
      <c r="D142" s="24" t="s">
        <v>1626</v>
      </c>
      <c r="F142" s="22" t="s">
        <v>620</v>
      </c>
      <c r="G142" s="22" t="s">
        <v>621</v>
      </c>
      <c r="H142" s="22" t="s">
        <v>622</v>
      </c>
      <c r="I142" s="22" t="s">
        <v>623</v>
      </c>
      <c r="J142" s="22" t="s">
        <v>624</v>
      </c>
      <c r="K142" s="22"/>
    </row>
    <row r="143" spans="2:12" ht="45" x14ac:dyDescent="0.2">
      <c r="B143" s="37">
        <v>5</v>
      </c>
      <c r="C143" s="32" t="s">
        <v>1627</v>
      </c>
      <c r="D143" s="24" t="s">
        <v>1628</v>
      </c>
      <c r="F143" s="22" t="s">
        <v>1197</v>
      </c>
      <c r="G143" s="22" t="s">
        <v>625</v>
      </c>
      <c r="H143" s="22" t="s">
        <v>626</v>
      </c>
      <c r="I143" s="22" t="s">
        <v>1198</v>
      </c>
      <c r="J143" s="22" t="s">
        <v>627</v>
      </c>
      <c r="K143" s="22"/>
      <c r="L143"/>
    </row>
    <row r="144" spans="2:12" ht="45" x14ac:dyDescent="0.2">
      <c r="B144" s="101">
        <v>5</v>
      </c>
      <c r="C144" s="102" t="s">
        <v>1629</v>
      </c>
      <c r="D144" s="103" t="s">
        <v>1630</v>
      </c>
      <c r="E144" s="104"/>
      <c r="F144" s="111" t="s">
        <v>628</v>
      </c>
      <c r="G144" s="123">
        <v>1.825</v>
      </c>
      <c r="H144" s="123">
        <v>0.82499999999999996</v>
      </c>
      <c r="I144" s="123">
        <v>1.5249999999999999</v>
      </c>
      <c r="J144" s="123">
        <v>1.2250000000000001</v>
      </c>
      <c r="K144" s="22"/>
    </row>
    <row r="145" spans="2:12" ht="75" x14ac:dyDescent="0.2">
      <c r="B145" s="24">
        <v>5</v>
      </c>
      <c r="C145" s="32" t="s">
        <v>1631</v>
      </c>
      <c r="D145" s="24" t="s">
        <v>1632</v>
      </c>
      <c r="F145" s="22" t="s">
        <v>629</v>
      </c>
      <c r="G145" s="87">
        <v>90000</v>
      </c>
      <c r="H145" s="87">
        <v>100000</v>
      </c>
      <c r="I145" s="87">
        <v>210000</v>
      </c>
      <c r="J145" s="87">
        <v>150000</v>
      </c>
      <c r="K145" s="22"/>
      <c r="L145" s="21" t="s">
        <v>2050</v>
      </c>
    </row>
    <row r="146" spans="2:12" ht="30" x14ac:dyDescent="0.2">
      <c r="B146" s="37">
        <v>5</v>
      </c>
      <c r="C146" s="32" t="s">
        <v>1633</v>
      </c>
      <c r="D146" s="24" t="s">
        <v>1634</v>
      </c>
      <c r="F146" s="1" t="s">
        <v>1199</v>
      </c>
      <c r="G146" s="67">
        <v>0.10009999999999999</v>
      </c>
      <c r="H146" s="67">
        <v>4.0600000000000002E-3</v>
      </c>
      <c r="I146" s="67">
        <v>0.12870000000000001</v>
      </c>
      <c r="J146" s="67">
        <v>8.3000000000000001E-3</v>
      </c>
      <c r="K146" s="22"/>
      <c r="L146"/>
    </row>
    <row r="147" spans="2:12" ht="15" x14ac:dyDescent="0.2">
      <c r="B147" s="37">
        <v>5</v>
      </c>
      <c r="C147" s="32" t="s">
        <v>1635</v>
      </c>
      <c r="D147" s="24" t="s">
        <v>1636</v>
      </c>
      <c r="F147" s="22" t="s">
        <v>1200</v>
      </c>
      <c r="G147" s="92">
        <v>20.399999999999999</v>
      </c>
      <c r="H147" s="92">
        <v>40</v>
      </c>
      <c r="I147" s="92">
        <v>10.4</v>
      </c>
      <c r="J147" s="92">
        <v>20</v>
      </c>
      <c r="K147" s="22"/>
      <c r="L147" s="21" t="s">
        <v>2050</v>
      </c>
    </row>
    <row r="148" spans="2:12" ht="30" x14ac:dyDescent="0.2">
      <c r="B148" s="101">
        <v>5</v>
      </c>
      <c r="C148" s="102" t="s">
        <v>1637</v>
      </c>
      <c r="D148" s="103" t="s">
        <v>1638</v>
      </c>
      <c r="E148" s="104"/>
      <c r="F148" s="111" t="s">
        <v>630</v>
      </c>
      <c r="G148" s="124">
        <v>530.6</v>
      </c>
      <c r="H148" s="124">
        <v>520.20000000000005</v>
      </c>
      <c r="I148" s="124">
        <v>510.8</v>
      </c>
      <c r="J148" s="124">
        <v>530</v>
      </c>
      <c r="K148" s="22"/>
    </row>
    <row r="149" spans="2:12" ht="45" x14ac:dyDescent="0.2">
      <c r="B149" s="37">
        <v>5</v>
      </c>
      <c r="C149" s="32" t="s">
        <v>631</v>
      </c>
      <c r="D149" s="24" t="s">
        <v>1639</v>
      </c>
      <c r="F149" s="1" t="s">
        <v>632</v>
      </c>
      <c r="G149" s="22" t="s">
        <v>633</v>
      </c>
      <c r="H149" s="22" t="s">
        <v>634</v>
      </c>
      <c r="I149" s="22" t="s">
        <v>635</v>
      </c>
      <c r="J149" s="22" t="s">
        <v>636</v>
      </c>
      <c r="K149" s="22"/>
    </row>
    <row r="150" spans="2:12" ht="45" x14ac:dyDescent="0.2">
      <c r="B150" s="37">
        <v>5</v>
      </c>
      <c r="C150" s="32" t="s">
        <v>1640</v>
      </c>
      <c r="D150" s="24" t="s">
        <v>1641</v>
      </c>
      <c r="F150" t="s">
        <v>1201</v>
      </c>
      <c r="G150" s="22" t="s">
        <v>1202</v>
      </c>
      <c r="H150" s="22" t="s">
        <v>1203</v>
      </c>
      <c r="I150" s="22" t="s">
        <v>1204</v>
      </c>
      <c r="J150" s="22" t="s">
        <v>1205</v>
      </c>
      <c r="K150" s="22"/>
      <c r="L150"/>
    </row>
    <row r="151" spans="2:12" ht="30" x14ac:dyDescent="0.2">
      <c r="B151" s="37">
        <v>5</v>
      </c>
      <c r="C151" s="32" t="s">
        <v>1642</v>
      </c>
      <c r="D151" s="24" t="s">
        <v>1643</v>
      </c>
      <c r="F151" s="22" t="s">
        <v>637</v>
      </c>
      <c r="G151" s="22" t="s">
        <v>638</v>
      </c>
      <c r="H151" s="22" t="s">
        <v>639</v>
      </c>
      <c r="I151" s="22" t="s">
        <v>640</v>
      </c>
      <c r="J151" s="22" t="s">
        <v>641</v>
      </c>
      <c r="K151" s="22"/>
    </row>
    <row r="152" spans="2:12" ht="30" x14ac:dyDescent="0.2">
      <c r="B152" s="37">
        <v>5</v>
      </c>
      <c r="C152" s="32" t="s">
        <v>1644</v>
      </c>
      <c r="D152" s="24" t="s">
        <v>1645</v>
      </c>
      <c r="F152" s="22" t="s">
        <v>642</v>
      </c>
      <c r="G152" s="22" t="s">
        <v>1206</v>
      </c>
      <c r="H152" s="22" t="s">
        <v>1646</v>
      </c>
      <c r="I152" s="22" t="s">
        <v>1647</v>
      </c>
      <c r="J152" s="22" t="s">
        <v>1648</v>
      </c>
      <c r="K152" s="22"/>
    </row>
    <row r="153" spans="2:12" ht="30" x14ac:dyDescent="0.2">
      <c r="B153" s="24">
        <v>5</v>
      </c>
      <c r="C153" s="32" t="s">
        <v>1649</v>
      </c>
      <c r="D153" s="24" t="s">
        <v>1650</v>
      </c>
      <c r="F153" s="22" t="s">
        <v>643</v>
      </c>
      <c r="G153" s="22" t="s">
        <v>644</v>
      </c>
      <c r="H153" s="22" t="s">
        <v>645</v>
      </c>
      <c r="I153" s="22" t="s">
        <v>1207</v>
      </c>
      <c r="J153" s="22" t="s">
        <v>646</v>
      </c>
      <c r="K153" s="22"/>
    </row>
    <row r="154" spans="2:12" ht="30" x14ac:dyDescent="0.2">
      <c r="B154" s="24">
        <v>5</v>
      </c>
      <c r="C154" s="32" t="s">
        <v>1651</v>
      </c>
      <c r="D154" s="24" t="s">
        <v>1652</v>
      </c>
      <c r="F154" s="1" t="s">
        <v>647</v>
      </c>
      <c r="G154" s="22" t="s">
        <v>1653</v>
      </c>
      <c r="H154" s="22" t="s">
        <v>1654</v>
      </c>
      <c r="I154" s="22" t="s">
        <v>1655</v>
      </c>
      <c r="J154" s="22" t="s">
        <v>648</v>
      </c>
      <c r="K154" s="22"/>
      <c r="L154"/>
    </row>
    <row r="155" spans="2:12" ht="32" x14ac:dyDescent="0.2">
      <c r="B155" s="103">
        <v>5</v>
      </c>
      <c r="C155" s="102" t="s">
        <v>1656</v>
      </c>
      <c r="D155" s="103" t="s">
        <v>1657</v>
      </c>
      <c r="E155" s="104"/>
      <c r="F155" s="113" t="s">
        <v>649</v>
      </c>
      <c r="G155" s="106" t="s">
        <v>650</v>
      </c>
      <c r="H155" s="106" t="s">
        <v>1658</v>
      </c>
      <c r="I155" s="109" t="s">
        <v>1659</v>
      </c>
      <c r="J155" s="109" t="s">
        <v>1660</v>
      </c>
      <c r="K155" s="22"/>
    </row>
    <row r="156" spans="2:12" ht="30" x14ac:dyDescent="0.2">
      <c r="B156" s="37">
        <v>5</v>
      </c>
      <c r="C156" s="32" t="s">
        <v>1661</v>
      </c>
      <c r="D156" s="24" t="s">
        <v>1662</v>
      </c>
      <c r="F156" s="22" t="s">
        <v>651</v>
      </c>
      <c r="G156" s="21" t="s">
        <v>1663</v>
      </c>
      <c r="H156" s="22" t="s">
        <v>1664</v>
      </c>
      <c r="I156" s="22" t="s">
        <v>1665</v>
      </c>
      <c r="J156" s="22" t="s">
        <v>1666</v>
      </c>
      <c r="K156" s="22"/>
    </row>
    <row r="157" spans="2:12" ht="30" x14ac:dyDescent="0.2">
      <c r="B157" s="24">
        <v>5</v>
      </c>
      <c r="C157" s="32" t="s">
        <v>1667</v>
      </c>
      <c r="D157" s="24" t="s">
        <v>1668</v>
      </c>
      <c r="F157" s="22" t="s">
        <v>652</v>
      </c>
      <c r="G157" s="22" t="s">
        <v>1669</v>
      </c>
      <c r="H157" s="21" t="s">
        <v>1670</v>
      </c>
      <c r="I157" s="22" t="s">
        <v>1671</v>
      </c>
      <c r="J157" s="22" t="s">
        <v>1672</v>
      </c>
      <c r="K157" s="22"/>
    </row>
    <row r="158" spans="2:12" ht="30" x14ac:dyDescent="0.2">
      <c r="B158" s="37">
        <v>5</v>
      </c>
      <c r="C158" s="32" t="s">
        <v>1673</v>
      </c>
      <c r="D158" s="24" t="s">
        <v>1674</v>
      </c>
      <c r="F158" s="22" t="s">
        <v>1208</v>
      </c>
      <c r="G158" s="22" t="s">
        <v>1675</v>
      </c>
      <c r="H158" s="21" t="s">
        <v>1209</v>
      </c>
      <c r="I158" s="22" t="s">
        <v>653</v>
      </c>
      <c r="J158" s="22" t="s">
        <v>654</v>
      </c>
      <c r="K158" s="22"/>
      <c r="L158"/>
    </row>
    <row r="159" spans="2:12" ht="15" x14ac:dyDescent="0.2">
      <c r="B159" s="37">
        <v>5</v>
      </c>
      <c r="C159" s="32" t="s">
        <v>1676</v>
      </c>
      <c r="D159" s="24" t="s">
        <v>1677</v>
      </c>
      <c r="F159" s="22" t="s">
        <v>655</v>
      </c>
      <c r="G159" s="22">
        <v>3</v>
      </c>
      <c r="H159" s="22">
        <v>2</v>
      </c>
      <c r="I159" s="22">
        <v>1</v>
      </c>
      <c r="J159" s="22">
        <v>4</v>
      </c>
      <c r="K159" s="22"/>
    </row>
    <row r="160" spans="2:12" ht="15" x14ac:dyDescent="0.2">
      <c r="B160" s="37">
        <v>5</v>
      </c>
      <c r="C160" s="32" t="s">
        <v>1678</v>
      </c>
      <c r="D160" s="24" t="s">
        <v>1679</v>
      </c>
      <c r="F160" s="22" t="s">
        <v>656</v>
      </c>
      <c r="G160" s="22" t="s">
        <v>657</v>
      </c>
      <c r="H160" s="22" t="s">
        <v>658</v>
      </c>
      <c r="I160" s="22" t="s">
        <v>659</v>
      </c>
      <c r="J160" s="22" t="s">
        <v>660</v>
      </c>
      <c r="K160" s="22"/>
    </row>
    <row r="161" spans="2:12" ht="30" x14ac:dyDescent="0.2">
      <c r="B161" s="37">
        <v>5</v>
      </c>
      <c r="C161" s="32" t="s">
        <v>1680</v>
      </c>
      <c r="D161" s="24" t="s">
        <v>1681</v>
      </c>
      <c r="F161" s="22" t="s">
        <v>661</v>
      </c>
      <c r="G161" s="22" t="s">
        <v>662</v>
      </c>
      <c r="H161" s="22" t="s">
        <v>663</v>
      </c>
      <c r="I161" s="22" t="s">
        <v>664</v>
      </c>
      <c r="J161" s="22" t="s">
        <v>665</v>
      </c>
      <c r="K161" s="22"/>
    </row>
    <row r="162" spans="2:12" ht="80" x14ac:dyDescent="0.2">
      <c r="B162" s="101">
        <v>6</v>
      </c>
      <c r="C162" s="102" t="s">
        <v>666</v>
      </c>
      <c r="D162" s="103" t="s">
        <v>1682</v>
      </c>
      <c r="E162" s="104"/>
      <c r="F162" s="113" t="s">
        <v>667</v>
      </c>
      <c r="G162" s="109" t="s">
        <v>668</v>
      </c>
      <c r="H162" s="109" t="s">
        <v>669</v>
      </c>
      <c r="I162" s="109" t="s">
        <v>670</v>
      </c>
      <c r="J162" s="109" t="s">
        <v>671</v>
      </c>
      <c r="K162" s="22"/>
    </row>
    <row r="163" spans="2:12" ht="60" x14ac:dyDescent="0.2">
      <c r="B163" s="37">
        <v>6</v>
      </c>
      <c r="C163" s="32" t="s">
        <v>1683</v>
      </c>
      <c r="D163" s="24" t="s">
        <v>1684</v>
      </c>
      <c r="F163" s="22" t="s">
        <v>672</v>
      </c>
      <c r="G163" s="22" t="s">
        <v>673</v>
      </c>
      <c r="H163" s="22" t="s">
        <v>674</v>
      </c>
      <c r="I163" s="22" t="s">
        <v>1685</v>
      </c>
      <c r="J163" s="22" t="s">
        <v>675</v>
      </c>
      <c r="K163" s="22"/>
    </row>
    <row r="164" spans="2:12" ht="45" x14ac:dyDescent="0.2">
      <c r="B164" s="37">
        <v>6</v>
      </c>
      <c r="C164" s="32" t="s">
        <v>1686</v>
      </c>
      <c r="D164" s="24" t="s">
        <v>1687</v>
      </c>
      <c r="F164" s="22" t="s">
        <v>676</v>
      </c>
      <c r="G164" s="22" t="s">
        <v>677</v>
      </c>
      <c r="H164" s="22" t="s">
        <v>678</v>
      </c>
      <c r="I164" s="22" t="s">
        <v>679</v>
      </c>
      <c r="J164" s="22" t="s">
        <v>680</v>
      </c>
      <c r="K164" s="22"/>
    </row>
    <row r="165" spans="2:12" ht="30" x14ac:dyDescent="0.2">
      <c r="B165" s="24">
        <v>6</v>
      </c>
      <c r="C165" s="32" t="s">
        <v>1688</v>
      </c>
      <c r="D165" s="24" t="s">
        <v>1689</v>
      </c>
      <c r="F165" s="22" t="s">
        <v>681</v>
      </c>
      <c r="G165" s="21" t="s">
        <v>682</v>
      </c>
      <c r="H165" s="22" t="s">
        <v>683</v>
      </c>
      <c r="I165" s="22" t="s">
        <v>684</v>
      </c>
      <c r="J165" s="22" t="s">
        <v>685</v>
      </c>
      <c r="K165" s="22"/>
    </row>
    <row r="166" spans="2:12" ht="15" x14ac:dyDescent="0.2">
      <c r="B166" s="24">
        <v>6</v>
      </c>
      <c r="C166" s="32" t="s">
        <v>1690</v>
      </c>
      <c r="D166" s="24" t="s">
        <v>1691</v>
      </c>
      <c r="F166" s="22" t="s">
        <v>686</v>
      </c>
      <c r="G166" s="22" t="s">
        <v>687</v>
      </c>
      <c r="H166" s="22" t="s">
        <v>688</v>
      </c>
      <c r="I166" s="22" t="s">
        <v>689</v>
      </c>
      <c r="J166" s="22" t="s">
        <v>690</v>
      </c>
      <c r="K166" s="22"/>
    </row>
    <row r="167" spans="2:12" ht="30" x14ac:dyDescent="0.2">
      <c r="B167" s="24">
        <v>6</v>
      </c>
      <c r="C167" s="32" t="s">
        <v>1692</v>
      </c>
      <c r="D167" s="24" t="s">
        <v>1693</v>
      </c>
      <c r="F167" s="22" t="s">
        <v>691</v>
      </c>
      <c r="G167" s="22" t="s">
        <v>692</v>
      </c>
      <c r="H167" s="22" t="s">
        <v>693</v>
      </c>
      <c r="I167" s="22" t="s">
        <v>694</v>
      </c>
      <c r="J167" s="22" t="s">
        <v>695</v>
      </c>
      <c r="K167" s="22"/>
    </row>
    <row r="168" spans="2:12" ht="16" x14ac:dyDescent="0.2">
      <c r="B168" s="103">
        <v>6</v>
      </c>
      <c r="C168" s="102" t="s">
        <v>1694</v>
      </c>
      <c r="D168" s="103" t="s">
        <v>1695</v>
      </c>
      <c r="E168" s="104"/>
      <c r="F168" s="113" t="s">
        <v>1210</v>
      </c>
      <c r="G168" s="109" t="s">
        <v>696</v>
      </c>
      <c r="H168" s="109" t="s">
        <v>697</v>
      </c>
      <c r="I168" s="109" t="s">
        <v>698</v>
      </c>
      <c r="J168" s="109" t="s">
        <v>699</v>
      </c>
      <c r="K168" s="22"/>
    </row>
    <row r="169" spans="2:12" ht="30" x14ac:dyDescent="0.2">
      <c r="B169" s="24">
        <v>6</v>
      </c>
      <c r="C169" s="32" t="s">
        <v>1696</v>
      </c>
      <c r="D169" s="24" t="s">
        <v>1697</v>
      </c>
      <c r="F169" s="22" t="s">
        <v>700</v>
      </c>
      <c r="G169" s="22" t="s">
        <v>701</v>
      </c>
      <c r="H169" s="22" t="s">
        <v>702</v>
      </c>
      <c r="I169" s="22" t="s">
        <v>1698</v>
      </c>
      <c r="J169" s="22" t="s">
        <v>703</v>
      </c>
      <c r="K169" s="22"/>
    </row>
    <row r="170" spans="2:12" ht="30" x14ac:dyDescent="0.2">
      <c r="B170" s="24">
        <v>6</v>
      </c>
      <c r="C170" s="32" t="s">
        <v>1699</v>
      </c>
      <c r="D170" s="24" t="s">
        <v>1700</v>
      </c>
      <c r="F170" s="22" t="s">
        <v>704</v>
      </c>
      <c r="G170" s="22" t="s">
        <v>705</v>
      </c>
      <c r="H170" s="22" t="s">
        <v>1211</v>
      </c>
      <c r="I170" s="22" t="s">
        <v>1212</v>
      </c>
      <c r="J170" s="22" t="s">
        <v>1213</v>
      </c>
      <c r="L170"/>
    </row>
    <row r="171" spans="2:12" ht="15" x14ac:dyDescent="0.2">
      <c r="B171" s="24">
        <v>6</v>
      </c>
      <c r="C171" s="32" t="s">
        <v>1701</v>
      </c>
      <c r="D171" s="24" t="s">
        <v>1702</v>
      </c>
      <c r="F171" s="22" t="s">
        <v>1214</v>
      </c>
      <c r="G171" s="22" t="s">
        <v>706</v>
      </c>
      <c r="H171" s="22" t="s">
        <v>707</v>
      </c>
      <c r="I171" s="22" t="s">
        <v>708</v>
      </c>
      <c r="J171" s="22" t="s">
        <v>1703</v>
      </c>
      <c r="K171" s="22"/>
    </row>
    <row r="172" spans="2:12" ht="30" x14ac:dyDescent="0.2">
      <c r="B172" s="24">
        <v>6</v>
      </c>
      <c r="C172" s="32" t="s">
        <v>1704</v>
      </c>
      <c r="D172" s="24" t="s">
        <v>1705</v>
      </c>
      <c r="F172" s="22" t="s">
        <v>709</v>
      </c>
      <c r="G172" s="22" t="s">
        <v>710</v>
      </c>
      <c r="H172" s="22" t="s">
        <v>711</v>
      </c>
      <c r="I172" s="22" t="s">
        <v>712</v>
      </c>
      <c r="J172" s="22" t="s">
        <v>713</v>
      </c>
      <c r="K172" s="22"/>
    </row>
    <row r="173" spans="2:12" ht="160" x14ac:dyDescent="0.2">
      <c r="B173" s="101">
        <v>6</v>
      </c>
      <c r="C173" s="102" t="s">
        <v>1706</v>
      </c>
      <c r="D173" s="103" t="s">
        <v>1707</v>
      </c>
      <c r="E173" s="104"/>
      <c r="F173" s="113" t="s">
        <v>1215</v>
      </c>
      <c r="G173" s="125">
        <v>211.5</v>
      </c>
      <c r="H173" s="125">
        <v>111.5</v>
      </c>
      <c r="I173" s="125">
        <v>150</v>
      </c>
      <c r="J173" s="125">
        <v>120</v>
      </c>
      <c r="K173" s="22"/>
    </row>
    <row r="174" spans="2:12" ht="30" x14ac:dyDescent="0.2">
      <c r="B174" s="24">
        <v>6</v>
      </c>
      <c r="C174" s="32" t="s">
        <v>1708</v>
      </c>
      <c r="D174" s="24" t="s">
        <v>1709</v>
      </c>
      <c r="F174" s="22" t="s">
        <v>714</v>
      </c>
      <c r="G174" s="87">
        <v>198.9</v>
      </c>
      <c r="H174" s="87">
        <v>183</v>
      </c>
      <c r="I174" s="87">
        <v>153</v>
      </c>
      <c r="J174" s="87">
        <v>189.9</v>
      </c>
      <c r="L174" s="21" t="s">
        <v>2050</v>
      </c>
    </row>
    <row r="175" spans="2:12" ht="30" x14ac:dyDescent="0.2">
      <c r="B175" s="24">
        <v>6</v>
      </c>
      <c r="C175" s="32" t="s">
        <v>1710</v>
      </c>
      <c r="D175" s="24" t="s">
        <v>1711</v>
      </c>
      <c r="F175" s="22" t="s">
        <v>715</v>
      </c>
      <c r="G175" s="87">
        <v>479.2</v>
      </c>
      <c r="H175" s="87">
        <v>119.8</v>
      </c>
      <c r="I175" s="87">
        <v>118.9</v>
      </c>
      <c r="J175" s="87">
        <v>497.8</v>
      </c>
      <c r="K175" s="22"/>
      <c r="L175" s="21" t="s">
        <v>2050</v>
      </c>
    </row>
    <row r="176" spans="2:12" ht="48" x14ac:dyDescent="0.2">
      <c r="B176" s="103">
        <v>6</v>
      </c>
      <c r="C176" s="102" t="s">
        <v>1712</v>
      </c>
      <c r="D176" s="103" t="s">
        <v>1713</v>
      </c>
      <c r="E176" s="104"/>
      <c r="F176" s="113" t="s">
        <v>716</v>
      </c>
      <c r="G176" s="125">
        <v>16500</v>
      </c>
      <c r="H176" s="125">
        <v>15840</v>
      </c>
      <c r="I176" s="126">
        <v>14850</v>
      </c>
      <c r="J176" s="125">
        <v>3960</v>
      </c>
      <c r="K176" s="22"/>
    </row>
    <row r="177" spans="2:12" ht="15" x14ac:dyDescent="0.2">
      <c r="B177" s="24">
        <v>6</v>
      </c>
      <c r="C177" s="32" t="s">
        <v>1714</v>
      </c>
      <c r="D177" s="24" t="s">
        <v>1715</v>
      </c>
      <c r="F177" s="22" t="s">
        <v>717</v>
      </c>
      <c r="G177" s="22" t="s">
        <v>2051</v>
      </c>
      <c r="H177" s="22" t="s">
        <v>2052</v>
      </c>
      <c r="I177" s="22" t="s">
        <v>2053</v>
      </c>
      <c r="J177" s="22" t="s">
        <v>2054</v>
      </c>
      <c r="K177" s="22"/>
    </row>
    <row r="178" spans="2:12" ht="60" x14ac:dyDescent="0.2">
      <c r="B178" s="24">
        <v>6</v>
      </c>
      <c r="C178" s="32" t="s">
        <v>1716</v>
      </c>
      <c r="D178" s="24" t="s">
        <v>1717</v>
      </c>
      <c r="F178" s="22" t="s">
        <v>718</v>
      </c>
      <c r="G178" s="22" t="s">
        <v>719</v>
      </c>
      <c r="H178" s="22" t="s">
        <v>2055</v>
      </c>
      <c r="I178" s="22" t="s">
        <v>720</v>
      </c>
      <c r="J178" s="22" t="s">
        <v>721</v>
      </c>
      <c r="K178" s="22"/>
    </row>
    <row r="179" spans="2:12" ht="60" x14ac:dyDescent="0.2">
      <c r="B179" s="24">
        <v>6</v>
      </c>
      <c r="C179" s="32" t="s">
        <v>1718</v>
      </c>
      <c r="D179" s="24" t="s">
        <v>1719</v>
      </c>
      <c r="F179" s="22" t="s">
        <v>722</v>
      </c>
      <c r="G179" s="22" t="s">
        <v>723</v>
      </c>
      <c r="H179" s="22" t="s">
        <v>724</v>
      </c>
      <c r="I179" s="22" t="s">
        <v>725</v>
      </c>
      <c r="J179" s="22" t="s">
        <v>726</v>
      </c>
      <c r="K179" s="22"/>
    </row>
    <row r="180" spans="2:12" ht="45" x14ac:dyDescent="0.2">
      <c r="B180" s="37">
        <v>6</v>
      </c>
      <c r="C180" s="32" t="s">
        <v>727</v>
      </c>
      <c r="D180" s="24" t="s">
        <v>1720</v>
      </c>
      <c r="F180" s="22" t="s">
        <v>728</v>
      </c>
      <c r="G180" s="22" t="s">
        <v>729</v>
      </c>
      <c r="H180" s="22" t="s">
        <v>730</v>
      </c>
      <c r="I180" s="22" t="s">
        <v>731</v>
      </c>
      <c r="J180" s="22" t="s">
        <v>732</v>
      </c>
      <c r="K180" s="22"/>
    </row>
    <row r="181" spans="2:12" ht="30" x14ac:dyDescent="0.2">
      <c r="B181" s="24">
        <v>6</v>
      </c>
      <c r="C181" s="32" t="s">
        <v>1721</v>
      </c>
      <c r="D181" s="24" t="s">
        <v>1722</v>
      </c>
      <c r="F181" s="22" t="s">
        <v>733</v>
      </c>
      <c r="G181" s="22" t="s">
        <v>734</v>
      </c>
      <c r="H181" s="22" t="s">
        <v>735</v>
      </c>
      <c r="I181" s="22" t="s">
        <v>736</v>
      </c>
      <c r="J181" s="22" t="s">
        <v>737</v>
      </c>
      <c r="K181" s="22"/>
    </row>
    <row r="182" spans="2:12" ht="46" thickBot="1" x14ac:dyDescent="0.25">
      <c r="B182" s="24">
        <v>6</v>
      </c>
      <c r="C182" s="32" t="s">
        <v>1723</v>
      </c>
      <c r="D182" s="24" t="s">
        <v>1724</v>
      </c>
      <c r="F182" s="22" t="s">
        <v>738</v>
      </c>
      <c r="G182" s="22" t="s">
        <v>739</v>
      </c>
      <c r="H182" s="22" t="s">
        <v>740</v>
      </c>
      <c r="I182" s="22" t="s">
        <v>741</v>
      </c>
      <c r="J182" s="22" t="s">
        <v>742</v>
      </c>
      <c r="K182" s="22"/>
    </row>
    <row r="183" spans="2:12" ht="66" thickTop="1" thickBot="1" x14ac:dyDescent="0.25">
      <c r="B183" s="24">
        <v>6</v>
      </c>
      <c r="C183" s="32" t="s">
        <v>1725</v>
      </c>
      <c r="D183" s="24" t="s">
        <v>1726</v>
      </c>
      <c r="F183" s="89" t="s">
        <v>1216</v>
      </c>
      <c r="G183" s="22" t="s">
        <v>1727</v>
      </c>
      <c r="H183" s="22" t="s">
        <v>1728</v>
      </c>
      <c r="I183" s="22" t="s">
        <v>1729</v>
      </c>
      <c r="J183" s="22" t="s">
        <v>1730</v>
      </c>
      <c r="K183" s="22"/>
      <c r="L183" s="98" t="s">
        <v>1217</v>
      </c>
    </row>
    <row r="184" spans="2:12" ht="46" thickTop="1" x14ac:dyDescent="0.2">
      <c r="B184" s="24">
        <v>6</v>
      </c>
      <c r="C184" s="32" t="s">
        <v>1731</v>
      </c>
      <c r="D184" s="24" t="s">
        <v>1732</v>
      </c>
      <c r="F184" s="22" t="s">
        <v>743</v>
      </c>
      <c r="G184" s="22" t="s">
        <v>744</v>
      </c>
      <c r="H184" s="22" t="s">
        <v>745</v>
      </c>
      <c r="I184" s="22" t="s">
        <v>746</v>
      </c>
      <c r="J184" s="22" t="s">
        <v>747</v>
      </c>
      <c r="K184" s="22"/>
      <c r="L184"/>
    </row>
    <row r="185" spans="2:12" ht="48" x14ac:dyDescent="0.2">
      <c r="B185" s="103">
        <v>6</v>
      </c>
      <c r="C185" s="102" t="s">
        <v>1733</v>
      </c>
      <c r="D185" s="103" t="s">
        <v>1734</v>
      </c>
      <c r="E185" s="104"/>
      <c r="F185" s="113" t="s">
        <v>1218</v>
      </c>
      <c r="G185" s="125">
        <v>85</v>
      </c>
      <c r="H185" s="125">
        <v>30</v>
      </c>
      <c r="I185" s="125">
        <v>55</v>
      </c>
      <c r="J185" s="125">
        <v>25</v>
      </c>
      <c r="K185" s="22"/>
    </row>
    <row r="186" spans="2:12" ht="60" x14ac:dyDescent="0.2">
      <c r="B186" s="24">
        <v>6</v>
      </c>
      <c r="C186" s="32" t="s">
        <v>1735</v>
      </c>
      <c r="D186" s="24" t="s">
        <v>1736</v>
      </c>
      <c r="F186" s="22" t="s">
        <v>748</v>
      </c>
      <c r="G186" s="22" t="s">
        <v>749</v>
      </c>
      <c r="H186" s="22" t="s">
        <v>1219</v>
      </c>
      <c r="I186" s="22" t="s">
        <v>750</v>
      </c>
      <c r="J186" s="22" t="s">
        <v>751</v>
      </c>
      <c r="K186" s="22"/>
    </row>
    <row r="187" spans="2:12" ht="192" x14ac:dyDescent="0.2">
      <c r="B187" s="24">
        <v>6</v>
      </c>
      <c r="C187" s="32" t="s">
        <v>1737</v>
      </c>
      <c r="D187" s="24" t="s">
        <v>1738</v>
      </c>
      <c r="F187" s="63" t="s">
        <v>752</v>
      </c>
      <c r="G187" s="91">
        <v>150</v>
      </c>
      <c r="H187" s="91">
        <f>(1500-1250)*30%</f>
        <v>75</v>
      </c>
      <c r="I187" s="91">
        <f>(1500-1000)*10%</f>
        <v>50</v>
      </c>
      <c r="J187" s="91">
        <v>25</v>
      </c>
      <c r="K187" s="22"/>
      <c r="L187" t="s">
        <v>753</v>
      </c>
    </row>
    <row r="188" spans="2:12" ht="30" x14ac:dyDescent="0.2">
      <c r="B188" s="24">
        <v>6</v>
      </c>
      <c r="C188" s="32" t="s">
        <v>1739</v>
      </c>
      <c r="D188" s="24" t="s">
        <v>1740</v>
      </c>
      <c r="F188" s="21" t="s">
        <v>1224</v>
      </c>
      <c r="G188" s="93" t="s">
        <v>1220</v>
      </c>
      <c r="H188" s="21" t="s">
        <v>1221</v>
      </c>
      <c r="I188" s="21" t="s">
        <v>1222</v>
      </c>
      <c r="J188" s="21" t="s">
        <v>1223</v>
      </c>
      <c r="K188" s="22"/>
    </row>
    <row r="189" spans="2:12" ht="64" x14ac:dyDescent="0.2">
      <c r="B189" s="101">
        <v>6</v>
      </c>
      <c r="C189" s="102" t="s">
        <v>754</v>
      </c>
      <c r="D189" s="103" t="s">
        <v>1741</v>
      </c>
      <c r="E189" s="104"/>
      <c r="F189" s="113" t="s">
        <v>755</v>
      </c>
      <c r="G189" s="109" t="s">
        <v>756</v>
      </c>
      <c r="H189" s="109" t="s">
        <v>757</v>
      </c>
      <c r="I189" s="109" t="s">
        <v>758</v>
      </c>
      <c r="J189" s="109" t="s">
        <v>759</v>
      </c>
      <c r="K189" s="22"/>
    </row>
    <row r="190" spans="2:12" ht="30" x14ac:dyDescent="0.2">
      <c r="B190" s="24">
        <v>6</v>
      </c>
      <c r="C190" s="32" t="s">
        <v>1742</v>
      </c>
      <c r="D190" s="24" t="s">
        <v>1743</v>
      </c>
      <c r="F190" s="22" t="s">
        <v>760</v>
      </c>
      <c r="G190" s="22" t="s">
        <v>761</v>
      </c>
      <c r="H190" s="22" t="s">
        <v>762</v>
      </c>
      <c r="I190" s="22" t="s">
        <v>763</v>
      </c>
      <c r="J190" s="22" t="s">
        <v>764</v>
      </c>
      <c r="K190" s="22"/>
    </row>
    <row r="191" spans="2:12" ht="30" x14ac:dyDescent="0.2">
      <c r="B191" s="24">
        <v>6</v>
      </c>
      <c r="C191" s="32" t="s">
        <v>1744</v>
      </c>
      <c r="D191" s="24" t="s">
        <v>1745</v>
      </c>
      <c r="F191" s="22" t="s">
        <v>765</v>
      </c>
      <c r="G191" s="22" t="s">
        <v>766</v>
      </c>
      <c r="H191" s="22" t="s">
        <v>1746</v>
      </c>
      <c r="I191" s="22" t="s">
        <v>1747</v>
      </c>
      <c r="J191" s="22" t="s">
        <v>1748</v>
      </c>
      <c r="K191" s="22"/>
    </row>
    <row r="192" spans="2:12" ht="45" x14ac:dyDescent="0.2">
      <c r="B192" s="24">
        <v>6</v>
      </c>
      <c r="C192" s="32" t="s">
        <v>1749</v>
      </c>
      <c r="D192" s="24" t="s">
        <v>1750</v>
      </c>
      <c r="E192" s="100" t="s">
        <v>767</v>
      </c>
      <c r="F192" s="22" t="s">
        <v>1225</v>
      </c>
      <c r="G192" s="22" t="s">
        <v>1226</v>
      </c>
      <c r="H192" s="22" t="s">
        <v>1227</v>
      </c>
      <c r="I192" s="22" t="s">
        <v>1228</v>
      </c>
      <c r="J192" s="22" t="s">
        <v>1229</v>
      </c>
      <c r="K192" s="22"/>
      <c r="L192"/>
    </row>
    <row r="193" spans="2:12" ht="32" x14ac:dyDescent="0.2">
      <c r="B193" s="24">
        <v>6</v>
      </c>
      <c r="C193" s="32" t="s">
        <v>1751</v>
      </c>
      <c r="D193" s="24" t="s">
        <v>1752</v>
      </c>
      <c r="E193" s="100" t="s">
        <v>768</v>
      </c>
      <c r="F193" t="s">
        <v>1230</v>
      </c>
      <c r="G193" s="22" t="s">
        <v>769</v>
      </c>
      <c r="H193" s="22" t="s">
        <v>770</v>
      </c>
      <c r="I193" s="22" t="s">
        <v>771</v>
      </c>
      <c r="J193" s="22" t="s">
        <v>772</v>
      </c>
      <c r="K193" s="22"/>
      <c r="L193"/>
    </row>
    <row r="194" spans="2:12" ht="12.75" customHeight="1" x14ac:dyDescent="0.2">
      <c r="B194" s="37"/>
    </row>
    <row r="195" spans="2:12" x14ac:dyDescent="0.2">
      <c r="B195" s="37"/>
    </row>
    <row r="196" spans="2:12" x14ac:dyDescent="0.2">
      <c r="B196" s="37"/>
    </row>
    <row r="197" spans="2:12" x14ac:dyDescent="0.2">
      <c r="B197" s="37"/>
    </row>
    <row r="198" spans="2:12" x14ac:dyDescent="0.2">
      <c r="B198" s="37"/>
      <c r="C198" s="32"/>
      <c r="D198" s="24"/>
      <c r="F198" s="22"/>
      <c r="G198" s="22"/>
      <c r="H198" s="22"/>
      <c r="I198" s="22"/>
      <c r="J198" s="22"/>
      <c r="K198" s="22"/>
    </row>
    <row r="199" spans="2:12" x14ac:dyDescent="0.2">
      <c r="B199" s="37"/>
      <c r="C199" s="32"/>
      <c r="D199" s="24"/>
      <c r="F199" s="58"/>
      <c r="G199" s="22"/>
      <c r="H199" s="22"/>
      <c r="I199" s="22"/>
      <c r="J199" s="22"/>
      <c r="K199" s="22"/>
    </row>
    <row r="200" spans="2:12" x14ac:dyDescent="0.2">
      <c r="B200" s="37"/>
      <c r="C200" s="32"/>
      <c r="D200" s="24"/>
      <c r="F200" s="22"/>
      <c r="G200" s="58"/>
      <c r="H200" s="22"/>
      <c r="I200" s="22"/>
      <c r="J200" s="22"/>
      <c r="K200" s="22"/>
    </row>
    <row r="201" spans="2:12" x14ac:dyDescent="0.2">
      <c r="B201" s="37"/>
      <c r="C201" s="32"/>
      <c r="D201" s="24"/>
      <c r="F201" s="22"/>
      <c r="G201" s="22"/>
      <c r="H201" s="22"/>
      <c r="I201" s="22"/>
      <c r="J201" s="22"/>
      <c r="K201" s="22"/>
    </row>
    <row r="202" spans="2:12" x14ac:dyDescent="0.2">
      <c r="B202" s="24"/>
      <c r="C202" s="32"/>
      <c r="D202" s="24"/>
      <c r="F202" s="22"/>
      <c r="G202" s="22"/>
      <c r="H202" s="22"/>
      <c r="I202" s="22"/>
      <c r="J202" s="22"/>
      <c r="K202" s="22"/>
    </row>
    <row r="203" spans="2:12" hidden="1" x14ac:dyDescent="0.2">
      <c r="B203" s="24"/>
      <c r="C203" s="32"/>
      <c r="D203" s="24"/>
      <c r="F203" s="22"/>
      <c r="G203" s="22"/>
      <c r="H203" s="22"/>
      <c r="I203" s="22"/>
      <c r="J203" s="22"/>
      <c r="K203" s="22"/>
    </row>
    <row r="204" spans="2:12" x14ac:dyDescent="0.2">
      <c r="B204" s="24"/>
      <c r="C204" s="32"/>
      <c r="D204" s="24"/>
      <c r="F204" s="22"/>
      <c r="G204" s="22"/>
      <c r="H204" s="22"/>
      <c r="I204" s="22"/>
      <c r="J204" s="22"/>
      <c r="K204" s="22"/>
    </row>
    <row r="205" spans="2:12" x14ac:dyDescent="0.2">
      <c r="B205" s="37"/>
      <c r="C205" s="32"/>
      <c r="D205" s="24"/>
      <c r="F205" s="22"/>
      <c r="G205" s="22"/>
      <c r="H205" s="22"/>
      <c r="I205" s="22"/>
      <c r="J205" s="22"/>
      <c r="K205" s="22"/>
    </row>
    <row r="206" spans="2:12" x14ac:dyDescent="0.2">
      <c r="B206" s="37"/>
      <c r="C206" s="32"/>
      <c r="D206" s="24"/>
      <c r="F206" s="22"/>
      <c r="G206" s="58"/>
      <c r="H206" s="58"/>
      <c r="I206" s="58"/>
      <c r="J206" s="58"/>
      <c r="K206" s="22"/>
    </row>
    <row r="207" spans="2:12" x14ac:dyDescent="0.2">
      <c r="B207" s="24"/>
      <c r="C207" s="32"/>
      <c r="D207" s="24"/>
      <c r="F207" s="22"/>
      <c r="G207" s="22"/>
      <c r="H207" s="22"/>
      <c r="I207" s="22"/>
      <c r="J207" s="22"/>
      <c r="K207" s="22"/>
    </row>
    <row r="208" spans="2:12" ht="12.75" customHeight="1" x14ac:dyDescent="0.2">
      <c r="B208" s="24"/>
      <c r="C208" s="32"/>
      <c r="D208" s="24"/>
      <c r="F208" s="22"/>
      <c r="G208" s="60"/>
      <c r="H208" s="22"/>
      <c r="I208" s="22"/>
      <c r="J208" s="22"/>
      <c r="K208" s="22"/>
    </row>
    <row r="209" spans="2:11" x14ac:dyDescent="0.2">
      <c r="B209" s="24"/>
      <c r="C209" s="32"/>
      <c r="D209" s="24"/>
      <c r="F209" s="22"/>
      <c r="G209" s="22"/>
      <c r="H209" s="22"/>
      <c r="I209" s="22"/>
      <c r="J209" s="22"/>
      <c r="K209" s="22"/>
    </row>
    <row r="210" spans="2:11" x14ac:dyDescent="0.2">
      <c r="B210" s="24"/>
      <c r="C210" s="32"/>
      <c r="D210" s="24"/>
      <c r="F210" s="22"/>
      <c r="G210" s="22"/>
      <c r="H210" s="22"/>
      <c r="I210" s="22"/>
      <c r="J210" s="22"/>
      <c r="K210" s="22"/>
    </row>
    <row r="211" spans="2:11" x14ac:dyDescent="0.2">
      <c r="B211" s="24"/>
      <c r="C211" s="32"/>
      <c r="D211" s="24"/>
      <c r="F211" s="22"/>
      <c r="G211" s="22"/>
      <c r="H211" s="22"/>
      <c r="I211" s="22"/>
      <c r="J211" s="22"/>
      <c r="K211" s="22"/>
    </row>
    <row r="212" spans="2:11" x14ac:dyDescent="0.2">
      <c r="K212" s="22"/>
    </row>
    <row r="213" spans="2:11" x14ac:dyDescent="0.2">
      <c r="K213" s="22"/>
    </row>
    <row r="214" spans="2:11" x14ac:dyDescent="0.2">
      <c r="B214" s="37"/>
    </row>
    <row r="215" spans="2:11" x14ac:dyDescent="0.2">
      <c r="B215" s="37"/>
    </row>
    <row r="216" spans="2:11" x14ac:dyDescent="0.2">
      <c r="B216" s="37"/>
    </row>
    <row r="217" spans="2:11" x14ac:dyDescent="0.2">
      <c r="B217" s="37"/>
    </row>
    <row r="218" spans="2:11" x14ac:dyDescent="0.2">
      <c r="B218" s="37"/>
    </row>
    <row r="221" spans="2:11" ht="15" x14ac:dyDescent="0.2">
      <c r="B221" s="37"/>
      <c r="C221" s="32"/>
      <c r="D221" s="24"/>
      <c r="E221" s="100" t="s">
        <v>773</v>
      </c>
      <c r="F221" s="22"/>
      <c r="G221" s="22"/>
      <c r="H221" s="22"/>
      <c r="I221" s="22"/>
      <c r="J221" s="22"/>
      <c r="K221" s="22"/>
    </row>
    <row r="222" spans="2:11" ht="15" x14ac:dyDescent="0.2">
      <c r="B222" s="37"/>
      <c r="C222" s="32"/>
      <c r="D222" s="24"/>
      <c r="E222" s="100" t="s">
        <v>774</v>
      </c>
      <c r="F222" s="22"/>
      <c r="G222" s="22"/>
      <c r="H222" s="22"/>
      <c r="I222" s="22"/>
      <c r="J222" s="22"/>
      <c r="K222" s="22"/>
    </row>
    <row r="223" spans="2:11" ht="15" x14ac:dyDescent="0.2">
      <c r="B223" s="37"/>
      <c r="C223" s="32"/>
      <c r="D223" s="24"/>
      <c r="E223" s="100" t="s">
        <v>775</v>
      </c>
      <c r="F223" s="22"/>
      <c r="G223" s="22"/>
      <c r="H223" s="22"/>
      <c r="I223" s="22"/>
      <c r="J223" s="22"/>
      <c r="K223" s="22"/>
    </row>
    <row r="224" spans="2:11" ht="15" x14ac:dyDescent="0.2">
      <c r="B224" s="37"/>
      <c r="C224" s="32"/>
      <c r="D224" s="24"/>
      <c r="E224" s="100" t="s">
        <v>776</v>
      </c>
      <c r="F224" s="22"/>
      <c r="G224" s="22"/>
      <c r="H224" s="22"/>
      <c r="I224" s="22"/>
      <c r="J224" s="22"/>
      <c r="K224" s="22"/>
    </row>
    <row r="225" spans="2:11" ht="15" x14ac:dyDescent="0.2">
      <c r="B225" s="37"/>
      <c r="C225" s="32"/>
      <c r="D225" s="24"/>
      <c r="E225" s="100" t="s">
        <v>777</v>
      </c>
      <c r="F225" s="22"/>
      <c r="G225" s="22"/>
      <c r="H225" s="22"/>
      <c r="I225" s="22"/>
      <c r="J225" s="22"/>
      <c r="K225" s="22"/>
    </row>
    <row r="226" spans="2:11" ht="15" x14ac:dyDescent="0.2">
      <c r="B226" s="37"/>
      <c r="C226" s="32"/>
      <c r="D226" s="24"/>
      <c r="E226" s="100" t="s">
        <v>778</v>
      </c>
      <c r="F226" s="22"/>
      <c r="G226" s="22"/>
      <c r="H226" s="22"/>
      <c r="I226" s="22"/>
      <c r="J226" s="22"/>
      <c r="K226" s="22"/>
    </row>
    <row r="227" spans="2:11" ht="15" x14ac:dyDescent="0.2">
      <c r="B227" s="37"/>
      <c r="C227" s="32"/>
      <c r="D227" s="24"/>
      <c r="E227" s="100" t="s">
        <v>779</v>
      </c>
      <c r="F227" s="22"/>
      <c r="G227" s="22"/>
      <c r="H227" s="22"/>
      <c r="I227" s="22"/>
      <c r="J227" s="22"/>
      <c r="K227" s="22"/>
    </row>
    <row r="228" spans="2:11" ht="15" x14ac:dyDescent="0.2">
      <c r="B228" s="37"/>
      <c r="C228" s="32"/>
      <c r="D228" s="24"/>
      <c r="E228" s="100" t="s">
        <v>780</v>
      </c>
      <c r="F228" s="22"/>
      <c r="G228" s="22"/>
      <c r="H228" s="22"/>
      <c r="I228" s="22"/>
      <c r="J228" s="22"/>
      <c r="K228" s="22"/>
    </row>
    <row r="229" spans="2:11" ht="15" customHeight="1" x14ac:dyDescent="0.2">
      <c r="B229" s="37"/>
      <c r="C229" s="32"/>
      <c r="D229" s="24"/>
      <c r="E229" s="100" t="s">
        <v>781</v>
      </c>
      <c r="F229" s="22"/>
      <c r="G229" s="58"/>
      <c r="H229" s="22"/>
      <c r="I229" s="22"/>
      <c r="J229" s="22"/>
      <c r="K229" s="22"/>
    </row>
    <row r="230" spans="2:11" ht="15" x14ac:dyDescent="0.2">
      <c r="B230" s="37"/>
      <c r="C230" s="32"/>
      <c r="D230" s="24"/>
      <c r="E230" s="100" t="s">
        <v>782</v>
      </c>
      <c r="F230" s="22"/>
      <c r="G230" s="22"/>
      <c r="H230" s="22"/>
      <c r="I230" s="22"/>
      <c r="J230" s="22"/>
      <c r="K230" s="22"/>
    </row>
    <row r="231" spans="2:11" ht="15" x14ac:dyDescent="0.2">
      <c r="B231" s="37"/>
      <c r="C231" s="32"/>
      <c r="D231" s="24"/>
      <c r="E231" s="100" t="s">
        <v>783</v>
      </c>
      <c r="F231" s="22"/>
      <c r="G231" s="22"/>
      <c r="H231" s="22"/>
      <c r="I231" s="22"/>
      <c r="J231" s="22"/>
      <c r="K231" s="22"/>
    </row>
    <row r="232" spans="2:11" ht="15" x14ac:dyDescent="0.2">
      <c r="B232" s="37"/>
      <c r="C232" s="32"/>
      <c r="D232" s="24"/>
      <c r="E232" s="100" t="s">
        <v>784</v>
      </c>
      <c r="F232" s="22"/>
      <c r="G232" s="22"/>
      <c r="H232" s="22"/>
      <c r="I232" s="22"/>
      <c r="J232" s="22"/>
      <c r="K232" s="22"/>
    </row>
    <row r="233" spans="2:11" ht="15" x14ac:dyDescent="0.2">
      <c r="B233" s="37"/>
      <c r="C233" s="32"/>
      <c r="D233" s="24"/>
      <c r="E233" s="100" t="s">
        <v>785</v>
      </c>
      <c r="F233" s="22"/>
      <c r="G233" s="22"/>
      <c r="H233" s="22"/>
      <c r="I233" s="22"/>
      <c r="J233" s="22"/>
      <c r="K233" s="22"/>
    </row>
    <row r="234" spans="2:11" ht="15" x14ac:dyDescent="0.2">
      <c r="B234" s="37"/>
      <c r="C234" s="32"/>
      <c r="D234" s="24"/>
      <c r="E234" s="100" t="s">
        <v>786</v>
      </c>
      <c r="F234" s="22"/>
      <c r="G234" s="22"/>
      <c r="H234" s="22"/>
      <c r="I234" s="22"/>
      <c r="J234" s="22"/>
      <c r="K234" s="22"/>
    </row>
    <row r="235" spans="2:11" ht="15" x14ac:dyDescent="0.2">
      <c r="B235" s="37"/>
      <c r="C235" s="32"/>
      <c r="D235" s="24"/>
      <c r="E235" s="100" t="s">
        <v>787</v>
      </c>
      <c r="F235" s="22"/>
      <c r="G235" s="22"/>
      <c r="H235" s="22"/>
      <c r="I235" s="22"/>
      <c r="J235" s="22"/>
      <c r="K235" s="22"/>
    </row>
    <row r="236" spans="2:11" ht="15" x14ac:dyDescent="0.2">
      <c r="B236" s="37"/>
      <c r="C236" s="32"/>
      <c r="D236" s="24"/>
      <c r="E236" s="100" t="s">
        <v>788</v>
      </c>
      <c r="F236" s="22"/>
      <c r="G236" s="22"/>
      <c r="H236" s="22"/>
      <c r="I236" s="22"/>
      <c r="J236" s="22"/>
      <c r="K236" s="22"/>
    </row>
    <row r="237" spans="2:11" ht="15" x14ac:dyDescent="0.2">
      <c r="B237" s="37"/>
      <c r="C237" s="32"/>
      <c r="D237" s="24"/>
      <c r="E237" s="100" t="s">
        <v>789</v>
      </c>
      <c r="F237" s="22"/>
      <c r="G237" s="22"/>
      <c r="H237" s="22"/>
      <c r="I237" s="22"/>
      <c r="J237" s="22"/>
      <c r="K237" s="22"/>
    </row>
    <row r="238" spans="2:11" ht="15" x14ac:dyDescent="0.2">
      <c r="B238" s="37"/>
      <c r="C238" s="32"/>
      <c r="D238" s="24"/>
      <c r="E238" s="100" t="s">
        <v>790</v>
      </c>
      <c r="F238" s="22"/>
      <c r="G238" s="22"/>
      <c r="H238" s="22"/>
      <c r="I238" s="22"/>
      <c r="J238" s="22"/>
      <c r="K238" s="22"/>
    </row>
    <row r="239" spans="2:11" ht="15" x14ac:dyDescent="0.2">
      <c r="B239" s="37"/>
      <c r="C239" s="32"/>
      <c r="D239" s="24"/>
      <c r="E239" s="100" t="s">
        <v>791</v>
      </c>
      <c r="F239" s="22"/>
      <c r="G239" s="22"/>
      <c r="H239" s="22"/>
      <c r="I239" s="22"/>
      <c r="J239" s="22"/>
      <c r="K239" s="22"/>
    </row>
    <row r="240" spans="2:11" ht="15" x14ac:dyDescent="0.2">
      <c r="B240" s="37"/>
      <c r="C240" s="32"/>
      <c r="D240" s="24"/>
      <c r="E240" s="100" t="s">
        <v>792</v>
      </c>
      <c r="F240" s="22"/>
      <c r="G240" s="22"/>
      <c r="H240" s="22"/>
      <c r="I240" s="22"/>
      <c r="J240" s="22"/>
      <c r="K240" s="22"/>
    </row>
    <row r="241" spans="2:11" ht="15" x14ac:dyDescent="0.2">
      <c r="B241" s="37"/>
      <c r="C241" s="32"/>
      <c r="D241" s="24"/>
      <c r="E241" s="100" t="s">
        <v>793</v>
      </c>
      <c r="F241" s="22"/>
      <c r="G241" s="22"/>
      <c r="H241" s="22"/>
      <c r="I241" s="22"/>
      <c r="J241" s="22"/>
      <c r="K241" s="22"/>
    </row>
    <row r="242" spans="2:11" ht="15" x14ac:dyDescent="0.2">
      <c r="B242" s="37"/>
      <c r="C242" s="32"/>
      <c r="D242" s="24"/>
      <c r="E242" s="100" t="s">
        <v>794</v>
      </c>
      <c r="F242" s="22"/>
      <c r="G242" s="22"/>
      <c r="H242" s="22"/>
      <c r="I242" s="22"/>
      <c r="J242" s="22"/>
      <c r="K242" s="22"/>
    </row>
    <row r="243" spans="2:11" ht="15" x14ac:dyDescent="0.2">
      <c r="B243" s="37"/>
      <c r="C243" s="32"/>
      <c r="D243" s="24"/>
      <c r="E243" s="100" t="s">
        <v>795</v>
      </c>
      <c r="F243" s="22"/>
      <c r="G243" s="22"/>
      <c r="H243" s="22"/>
      <c r="I243" s="22"/>
      <c r="J243" s="22"/>
      <c r="K243" s="22"/>
    </row>
    <row r="244" spans="2:11" ht="15" x14ac:dyDescent="0.2">
      <c r="B244" s="37"/>
      <c r="C244" s="32"/>
      <c r="D244" s="24"/>
      <c r="E244" s="100" t="s">
        <v>796</v>
      </c>
      <c r="F244" s="22"/>
      <c r="G244" s="22"/>
      <c r="H244" s="22"/>
      <c r="I244" s="22"/>
      <c r="J244" s="22"/>
      <c r="K244" s="22"/>
    </row>
    <row r="245" spans="2:11" ht="15" x14ac:dyDescent="0.2">
      <c r="B245" s="37"/>
      <c r="C245" s="32"/>
      <c r="D245" s="24"/>
      <c r="E245" s="100" t="s">
        <v>797</v>
      </c>
      <c r="F245" s="22"/>
      <c r="G245" s="22"/>
      <c r="H245" s="22"/>
      <c r="I245" s="22"/>
      <c r="J245" s="22"/>
      <c r="K245" s="22"/>
    </row>
    <row r="246" spans="2:11" ht="15" x14ac:dyDescent="0.2">
      <c r="B246" s="37"/>
      <c r="C246" s="32"/>
      <c r="D246" s="24"/>
      <c r="E246" s="100" t="s">
        <v>798</v>
      </c>
      <c r="F246" s="22"/>
      <c r="G246" s="22"/>
      <c r="H246" s="22"/>
      <c r="I246" s="22"/>
      <c r="J246" s="22"/>
      <c r="K246" s="22"/>
    </row>
    <row r="247" spans="2:11" ht="15" x14ac:dyDescent="0.2">
      <c r="B247" s="37"/>
      <c r="C247" s="32"/>
      <c r="D247" s="24"/>
      <c r="E247" s="100" t="s">
        <v>799</v>
      </c>
      <c r="F247" s="22"/>
      <c r="G247" s="22"/>
      <c r="H247" s="22"/>
      <c r="I247" s="22"/>
      <c r="J247" s="22"/>
      <c r="K247" s="22"/>
    </row>
    <row r="248" spans="2:11" ht="15" x14ac:dyDescent="0.2">
      <c r="B248" s="37"/>
      <c r="C248" s="32"/>
      <c r="D248" s="24"/>
      <c r="E248" s="100" t="s">
        <v>800</v>
      </c>
      <c r="F248" s="22"/>
      <c r="G248" s="22"/>
      <c r="H248" s="22"/>
      <c r="I248" s="22"/>
      <c r="J248" s="22"/>
      <c r="K248" s="22"/>
    </row>
    <row r="249" spans="2:11" ht="15" x14ac:dyDescent="0.2">
      <c r="B249" s="37"/>
      <c r="C249" s="32"/>
      <c r="D249" s="24"/>
      <c r="E249" s="100" t="s">
        <v>801</v>
      </c>
      <c r="F249" s="22"/>
      <c r="G249" s="22"/>
      <c r="H249" s="22"/>
      <c r="I249" s="22"/>
      <c r="J249" s="22"/>
      <c r="K249" s="22"/>
    </row>
    <row r="250" spans="2:11" ht="15" x14ac:dyDescent="0.2">
      <c r="B250" s="37"/>
      <c r="C250" s="32"/>
      <c r="D250" s="24"/>
      <c r="E250" s="100" t="s">
        <v>802</v>
      </c>
      <c r="F250" s="22"/>
      <c r="G250" s="22"/>
      <c r="H250" s="22"/>
      <c r="I250" s="22"/>
      <c r="J250" s="22"/>
      <c r="K250" s="22"/>
    </row>
    <row r="251" spans="2:11" ht="15" x14ac:dyDescent="0.2">
      <c r="B251" s="37"/>
      <c r="C251" s="32"/>
      <c r="D251" s="24"/>
      <c r="E251" s="100" t="s">
        <v>803</v>
      </c>
      <c r="F251" s="22"/>
      <c r="G251" s="22"/>
      <c r="H251" s="22"/>
      <c r="I251" s="22"/>
      <c r="J251" s="22"/>
      <c r="K251" s="22"/>
    </row>
    <row r="252" spans="2:11" ht="15" x14ac:dyDescent="0.2">
      <c r="B252" s="37"/>
      <c r="C252" s="32"/>
      <c r="D252" s="24"/>
      <c r="E252" s="100" t="s">
        <v>804</v>
      </c>
      <c r="F252" s="22"/>
      <c r="G252" s="22"/>
      <c r="H252" s="22"/>
      <c r="I252" s="22"/>
      <c r="J252" s="22"/>
      <c r="K252" s="22"/>
    </row>
    <row r="253" spans="2:11" ht="15" x14ac:dyDescent="0.2">
      <c r="B253" s="37"/>
      <c r="C253" s="32"/>
      <c r="D253" s="24"/>
      <c r="E253" s="100" t="s">
        <v>805</v>
      </c>
      <c r="F253" s="22"/>
      <c r="G253" s="22"/>
      <c r="H253" s="22"/>
      <c r="I253" s="22"/>
      <c r="J253" s="22"/>
      <c r="K253" s="22"/>
    </row>
    <row r="254" spans="2:11" ht="15" x14ac:dyDescent="0.2">
      <c r="B254" s="37"/>
      <c r="C254" s="32"/>
      <c r="D254" s="24"/>
      <c r="E254" s="100" t="s">
        <v>806</v>
      </c>
      <c r="F254" s="22"/>
      <c r="G254" s="22"/>
      <c r="H254" s="22"/>
      <c r="I254" s="22"/>
      <c r="J254" s="22"/>
      <c r="K254" s="22"/>
    </row>
    <row r="255" spans="2:11" ht="15" x14ac:dyDescent="0.2">
      <c r="B255" s="37"/>
      <c r="C255" s="32"/>
      <c r="D255" s="24"/>
      <c r="E255" s="100" t="s">
        <v>807</v>
      </c>
      <c r="F255" s="22"/>
      <c r="G255" s="22"/>
      <c r="H255" s="22"/>
      <c r="I255" s="22"/>
      <c r="J255" s="22"/>
      <c r="K255" s="22"/>
    </row>
    <row r="256" spans="2:11" ht="15" x14ac:dyDescent="0.2">
      <c r="B256" s="37"/>
      <c r="C256" s="32"/>
      <c r="D256" s="24"/>
      <c r="E256" s="100" t="s">
        <v>808</v>
      </c>
      <c r="F256" s="22"/>
      <c r="G256" s="22"/>
      <c r="H256" s="22"/>
      <c r="I256" s="22"/>
      <c r="J256" s="22"/>
      <c r="K256" s="22"/>
    </row>
    <row r="257" spans="2:11" ht="15" x14ac:dyDescent="0.2">
      <c r="B257" s="37"/>
      <c r="C257" s="32"/>
      <c r="D257" s="24"/>
      <c r="E257" s="100" t="s">
        <v>809</v>
      </c>
      <c r="F257" s="22"/>
      <c r="G257" s="22"/>
      <c r="H257" s="22"/>
      <c r="I257" s="22"/>
      <c r="J257" s="22"/>
      <c r="K257" s="22"/>
    </row>
    <row r="258" spans="2:11" ht="15" x14ac:dyDescent="0.2">
      <c r="B258" s="37"/>
      <c r="C258" s="32"/>
      <c r="D258" s="24"/>
      <c r="E258" s="100" t="s">
        <v>810</v>
      </c>
      <c r="F258" s="22"/>
      <c r="G258" s="22"/>
      <c r="H258" s="22"/>
      <c r="I258" s="22"/>
      <c r="J258" s="22"/>
      <c r="K258" s="22"/>
    </row>
    <row r="259" spans="2:11" ht="15" x14ac:dyDescent="0.2">
      <c r="B259" s="37"/>
      <c r="C259" s="32"/>
      <c r="D259" s="24"/>
      <c r="E259" s="100" t="s">
        <v>811</v>
      </c>
      <c r="F259" s="22"/>
      <c r="G259" s="22"/>
      <c r="H259" s="22"/>
      <c r="I259" s="22"/>
      <c r="J259" s="22"/>
      <c r="K259" s="22"/>
    </row>
    <row r="260" spans="2:11" ht="15" x14ac:dyDescent="0.2">
      <c r="B260" s="37"/>
      <c r="C260" s="32"/>
      <c r="D260" s="24"/>
      <c r="E260" s="100" t="s">
        <v>812</v>
      </c>
      <c r="F260" s="22"/>
      <c r="G260" s="22"/>
      <c r="H260" s="22"/>
      <c r="I260" s="22"/>
      <c r="J260" s="22"/>
      <c r="K260" s="22"/>
    </row>
    <row r="261" spans="2:11" ht="15" x14ac:dyDescent="0.2">
      <c r="B261" s="37"/>
      <c r="C261" s="32"/>
      <c r="D261" s="24"/>
      <c r="E261" s="100" t="s">
        <v>813</v>
      </c>
      <c r="F261" s="22"/>
      <c r="G261" s="22"/>
      <c r="H261" s="22"/>
      <c r="I261" s="22"/>
      <c r="J261" s="22"/>
      <c r="K261" s="22"/>
    </row>
    <row r="262" spans="2:11" ht="15" x14ac:dyDescent="0.2">
      <c r="B262" s="37"/>
      <c r="C262" s="32"/>
      <c r="D262" s="24"/>
      <c r="E262" s="100" t="s">
        <v>814</v>
      </c>
      <c r="F262" s="22"/>
      <c r="G262" s="22"/>
      <c r="H262" s="22"/>
      <c r="I262" s="22"/>
      <c r="J262" s="22"/>
      <c r="K262" s="22"/>
    </row>
    <row r="263" spans="2:11" ht="15" x14ac:dyDescent="0.2">
      <c r="B263" s="37"/>
      <c r="C263" s="32"/>
      <c r="D263" s="24"/>
      <c r="E263" s="100" t="s">
        <v>815</v>
      </c>
      <c r="F263" s="22"/>
      <c r="G263" s="22"/>
      <c r="H263" s="22"/>
      <c r="I263" s="22"/>
      <c r="J263" s="22"/>
      <c r="K263" s="22"/>
    </row>
    <row r="264" spans="2:11" ht="15" x14ac:dyDescent="0.2">
      <c r="B264" s="37"/>
      <c r="C264" s="32"/>
      <c r="D264" s="24"/>
      <c r="E264" s="100" t="s">
        <v>816</v>
      </c>
      <c r="F264" s="22"/>
      <c r="G264" s="22"/>
      <c r="H264" s="22"/>
      <c r="I264" s="22"/>
      <c r="J264" s="22"/>
      <c r="K264" s="22"/>
    </row>
    <row r="265" spans="2:11" ht="15" x14ac:dyDescent="0.2">
      <c r="B265" s="37"/>
      <c r="C265" s="32"/>
      <c r="D265" s="24"/>
      <c r="E265" s="100" t="s">
        <v>817</v>
      </c>
      <c r="F265" s="22"/>
      <c r="G265" s="22"/>
      <c r="H265" s="22"/>
      <c r="I265" s="22"/>
      <c r="J265" s="22"/>
      <c r="K265" s="22"/>
    </row>
    <row r="266" spans="2:11" ht="15" x14ac:dyDescent="0.2">
      <c r="B266" s="37"/>
      <c r="C266" s="32"/>
      <c r="D266" s="24"/>
      <c r="E266" s="100" t="s">
        <v>818</v>
      </c>
      <c r="F266" s="22"/>
      <c r="G266" s="22"/>
      <c r="H266" s="22"/>
      <c r="I266" s="22"/>
      <c r="J266" s="22"/>
      <c r="K266" s="22"/>
    </row>
    <row r="267" spans="2:11" ht="15" x14ac:dyDescent="0.2">
      <c r="B267" s="37"/>
      <c r="C267" s="32"/>
      <c r="D267" s="24"/>
      <c r="E267" s="100" t="s">
        <v>819</v>
      </c>
      <c r="F267" s="22"/>
      <c r="G267" s="22"/>
      <c r="H267" s="22"/>
      <c r="I267" s="22"/>
      <c r="J267" s="22"/>
      <c r="K267" s="22"/>
    </row>
    <row r="268" spans="2:11" ht="15" x14ac:dyDescent="0.2">
      <c r="B268" s="37"/>
      <c r="C268" s="32"/>
      <c r="D268" s="24"/>
      <c r="E268" s="100" t="s">
        <v>820</v>
      </c>
      <c r="F268" s="22"/>
      <c r="G268" s="22"/>
      <c r="H268" s="22"/>
      <c r="I268" s="22"/>
      <c r="J268" s="22"/>
      <c r="K268" s="22"/>
    </row>
    <row r="269" spans="2:11" ht="15" x14ac:dyDescent="0.2">
      <c r="B269" s="37"/>
      <c r="C269" s="32"/>
      <c r="D269" s="24"/>
      <c r="E269" s="100" t="s">
        <v>821</v>
      </c>
      <c r="F269" s="22"/>
      <c r="G269" s="22"/>
      <c r="H269" s="22"/>
      <c r="I269" s="22"/>
      <c r="J269" s="22"/>
      <c r="K269" s="22"/>
    </row>
    <row r="270" spans="2:11" ht="15" x14ac:dyDescent="0.2">
      <c r="B270" s="37"/>
      <c r="C270" s="32"/>
      <c r="D270" s="24"/>
      <c r="E270" s="100" t="s">
        <v>822</v>
      </c>
      <c r="F270" s="22"/>
      <c r="G270" s="22"/>
      <c r="H270" s="22"/>
      <c r="I270" s="22"/>
      <c r="J270" s="22"/>
      <c r="K270" s="22"/>
    </row>
    <row r="271" spans="2:11" ht="15" x14ac:dyDescent="0.2">
      <c r="B271" s="37"/>
      <c r="C271" s="32"/>
      <c r="D271" s="24"/>
      <c r="E271" s="100" t="s">
        <v>823</v>
      </c>
      <c r="F271" s="22"/>
      <c r="G271" s="22"/>
      <c r="H271" s="22"/>
      <c r="I271" s="22"/>
      <c r="J271" s="22"/>
      <c r="K271" s="22"/>
    </row>
    <row r="272" spans="2:11" ht="15" x14ac:dyDescent="0.2">
      <c r="B272" s="37"/>
      <c r="C272" s="32"/>
      <c r="D272" s="24"/>
      <c r="E272" s="100" t="s">
        <v>824</v>
      </c>
      <c r="F272" s="22"/>
      <c r="G272" s="22"/>
      <c r="H272" s="22"/>
      <c r="I272" s="22"/>
      <c r="J272" s="22"/>
      <c r="K272" s="22"/>
    </row>
    <row r="273" spans="2:11" ht="15" x14ac:dyDescent="0.2">
      <c r="B273" s="37"/>
      <c r="C273" s="32"/>
      <c r="D273" s="24"/>
      <c r="E273" s="100" t="s">
        <v>825</v>
      </c>
      <c r="F273" s="22"/>
      <c r="G273" s="22"/>
      <c r="H273" s="22"/>
      <c r="I273" s="22"/>
      <c r="J273" s="22"/>
      <c r="K273" s="22"/>
    </row>
    <row r="274" spans="2:11" ht="15" x14ac:dyDescent="0.2">
      <c r="B274" s="37"/>
      <c r="C274" s="32"/>
      <c r="D274" s="24"/>
      <c r="E274" s="100" t="s">
        <v>826</v>
      </c>
      <c r="F274" s="22"/>
      <c r="G274" s="22"/>
      <c r="H274" s="22"/>
      <c r="I274" s="22"/>
      <c r="J274" s="22"/>
      <c r="K274" s="22"/>
    </row>
    <row r="275" spans="2:11" ht="15" x14ac:dyDescent="0.2">
      <c r="B275" s="37"/>
      <c r="C275" s="32"/>
      <c r="D275" s="24"/>
      <c r="E275" s="100" t="s">
        <v>827</v>
      </c>
      <c r="F275" s="22"/>
      <c r="G275" s="22"/>
      <c r="H275" s="22"/>
      <c r="I275" s="22"/>
      <c r="J275" s="22"/>
      <c r="K275" s="22"/>
    </row>
    <row r="276" spans="2:11" ht="15" x14ac:dyDescent="0.2">
      <c r="B276" s="37"/>
      <c r="C276" s="32"/>
      <c r="D276" s="24"/>
      <c r="E276" s="100" t="s">
        <v>828</v>
      </c>
      <c r="F276" s="22"/>
      <c r="G276" s="22"/>
      <c r="H276" s="22"/>
      <c r="I276" s="22"/>
      <c r="J276" s="22"/>
      <c r="K276" s="22"/>
    </row>
    <row r="277" spans="2:11" ht="15" x14ac:dyDescent="0.2">
      <c r="B277" s="37"/>
      <c r="C277" s="32"/>
      <c r="D277" s="24"/>
      <c r="E277" s="100" t="s">
        <v>829</v>
      </c>
      <c r="F277" s="22"/>
      <c r="G277" s="22"/>
      <c r="H277" s="22"/>
      <c r="I277" s="22"/>
      <c r="J277" s="22"/>
      <c r="K277" s="22"/>
    </row>
    <row r="278" spans="2:11" ht="15" x14ac:dyDescent="0.2">
      <c r="B278" s="37"/>
      <c r="C278" s="32"/>
      <c r="D278" s="24"/>
      <c r="E278" s="100" t="s">
        <v>830</v>
      </c>
      <c r="F278" s="22"/>
      <c r="G278" s="22"/>
      <c r="H278" s="22"/>
      <c r="I278" s="22"/>
      <c r="J278" s="22"/>
      <c r="K278" s="22"/>
    </row>
    <row r="279" spans="2:11" ht="15" x14ac:dyDescent="0.2">
      <c r="B279" s="37"/>
      <c r="C279" s="32"/>
      <c r="D279" s="24"/>
      <c r="E279" s="100" t="s">
        <v>831</v>
      </c>
      <c r="F279" s="22"/>
      <c r="G279" s="22"/>
      <c r="H279" s="22"/>
      <c r="I279" s="22"/>
      <c r="J279" s="22"/>
      <c r="K279" s="22"/>
    </row>
    <row r="280" spans="2:11" ht="15" x14ac:dyDescent="0.2">
      <c r="B280" s="37"/>
      <c r="C280" s="32"/>
      <c r="D280" s="24"/>
      <c r="E280" s="100" t="s">
        <v>832</v>
      </c>
      <c r="F280" s="22"/>
      <c r="G280" s="22"/>
      <c r="H280" s="22"/>
      <c r="I280" s="22"/>
      <c r="J280" s="22"/>
      <c r="K280" s="22"/>
    </row>
    <row r="281" spans="2:11" ht="15" x14ac:dyDescent="0.2">
      <c r="B281" s="37"/>
      <c r="C281" s="32"/>
      <c r="D281" s="24"/>
      <c r="E281" s="100" t="s">
        <v>833</v>
      </c>
      <c r="F281" s="22"/>
      <c r="G281" s="22"/>
      <c r="H281" s="22"/>
      <c r="I281" s="22"/>
      <c r="J281" s="22"/>
      <c r="K281" s="22"/>
    </row>
    <row r="282" spans="2:11" ht="15" x14ac:dyDescent="0.2">
      <c r="B282" s="37"/>
      <c r="C282" s="32"/>
      <c r="D282" s="24"/>
      <c r="E282" s="100" t="s">
        <v>834</v>
      </c>
      <c r="F282" s="22"/>
      <c r="G282" s="22"/>
      <c r="H282" s="22"/>
      <c r="I282" s="22"/>
      <c r="J282" s="22"/>
      <c r="K282" s="22"/>
    </row>
    <row r="283" spans="2:11" ht="15" x14ac:dyDescent="0.2">
      <c r="B283" s="37"/>
      <c r="C283" s="32"/>
      <c r="D283" s="24"/>
      <c r="E283" s="100" t="s">
        <v>835</v>
      </c>
      <c r="F283" s="22"/>
      <c r="G283" s="22"/>
      <c r="H283" s="22"/>
      <c r="I283" s="22"/>
      <c r="J283" s="22"/>
      <c r="K283" s="22"/>
    </row>
    <row r="284" spans="2:11" ht="15" x14ac:dyDescent="0.2">
      <c r="B284" s="37"/>
      <c r="C284" s="32"/>
      <c r="D284" s="24"/>
      <c r="E284" s="100" t="s">
        <v>836</v>
      </c>
      <c r="F284" s="22"/>
      <c r="G284" s="22"/>
      <c r="H284" s="22"/>
      <c r="I284" s="22"/>
      <c r="J284" s="22"/>
      <c r="K284" s="22"/>
    </row>
    <row r="285" spans="2:11" ht="15" x14ac:dyDescent="0.2">
      <c r="B285" s="37"/>
      <c r="C285" s="32"/>
      <c r="D285" s="24"/>
      <c r="E285" s="100" t="s">
        <v>837</v>
      </c>
      <c r="F285" s="22"/>
      <c r="G285" s="22"/>
      <c r="H285" s="22"/>
      <c r="I285" s="22"/>
      <c r="J285" s="22"/>
      <c r="K285" s="22"/>
    </row>
    <row r="286" spans="2:11" ht="15" x14ac:dyDescent="0.2">
      <c r="B286" s="37"/>
      <c r="C286" s="32"/>
      <c r="D286" s="24"/>
      <c r="E286" s="100" t="s">
        <v>838</v>
      </c>
      <c r="F286" s="22"/>
      <c r="G286" s="22"/>
      <c r="H286" s="22"/>
      <c r="I286" s="22"/>
      <c r="J286" s="22"/>
      <c r="K286" s="22"/>
    </row>
    <row r="287" spans="2:11" ht="15" x14ac:dyDescent="0.2">
      <c r="B287" s="37"/>
      <c r="C287" s="32"/>
      <c r="D287" s="24"/>
      <c r="E287" s="100" t="s">
        <v>839</v>
      </c>
      <c r="F287" s="22"/>
      <c r="G287" s="22"/>
      <c r="H287" s="22"/>
      <c r="I287" s="22"/>
      <c r="J287" s="22"/>
      <c r="K287" s="22"/>
    </row>
    <row r="288" spans="2:11" ht="15" x14ac:dyDescent="0.2">
      <c r="B288" s="37"/>
      <c r="C288" s="32"/>
      <c r="D288" s="24"/>
      <c r="E288" s="100" t="s">
        <v>840</v>
      </c>
      <c r="F288" s="22"/>
      <c r="G288" s="22"/>
      <c r="H288" s="22"/>
      <c r="I288" s="22"/>
      <c r="J288" s="22"/>
      <c r="K288" s="22"/>
    </row>
    <row r="289" spans="2:11" ht="15" x14ac:dyDescent="0.2">
      <c r="B289" s="37"/>
      <c r="C289" s="32"/>
      <c r="D289" s="24"/>
      <c r="E289" s="100" t="s">
        <v>841</v>
      </c>
      <c r="F289" s="22"/>
      <c r="G289" s="22"/>
      <c r="H289" s="22"/>
      <c r="I289" s="22"/>
      <c r="J289" s="22"/>
      <c r="K289" s="22"/>
    </row>
    <row r="290" spans="2:11" ht="15" x14ac:dyDescent="0.2">
      <c r="B290" s="37"/>
      <c r="C290" s="32"/>
      <c r="D290" s="24"/>
      <c r="E290" s="100" t="s">
        <v>842</v>
      </c>
      <c r="F290" s="22"/>
      <c r="G290" s="22"/>
      <c r="H290" s="22"/>
      <c r="I290" s="22"/>
      <c r="J290" s="22"/>
      <c r="K290" s="22"/>
    </row>
    <row r="291" spans="2:11" ht="15" x14ac:dyDescent="0.2">
      <c r="B291" s="37"/>
      <c r="C291" s="32"/>
      <c r="D291" s="24"/>
      <c r="E291" s="100" t="s">
        <v>843</v>
      </c>
      <c r="F291" s="22"/>
      <c r="G291" s="22"/>
      <c r="H291" s="22"/>
      <c r="I291" s="22"/>
      <c r="J291" s="22"/>
      <c r="K291" s="22"/>
    </row>
    <row r="292" spans="2:11" ht="15" x14ac:dyDescent="0.2">
      <c r="B292" s="37"/>
      <c r="C292" s="32"/>
      <c r="D292" s="24"/>
      <c r="E292" s="100" t="s">
        <v>844</v>
      </c>
      <c r="F292" s="22"/>
      <c r="G292" s="22"/>
      <c r="H292" s="22"/>
      <c r="I292" s="22"/>
      <c r="J292" s="22"/>
      <c r="K292" s="22"/>
    </row>
    <row r="293" spans="2:11" ht="15" x14ac:dyDescent="0.2">
      <c r="B293" s="37"/>
      <c r="C293" s="32"/>
      <c r="D293" s="24"/>
      <c r="E293" s="100" t="s">
        <v>845</v>
      </c>
      <c r="F293" s="22"/>
      <c r="G293" s="22"/>
      <c r="H293" s="22"/>
      <c r="I293" s="22"/>
      <c r="J293" s="22"/>
      <c r="K293" s="22"/>
    </row>
    <row r="294" spans="2:11" ht="15" x14ac:dyDescent="0.2">
      <c r="B294" s="37"/>
      <c r="C294" s="32"/>
      <c r="D294" s="24"/>
      <c r="E294" s="100" t="s">
        <v>846</v>
      </c>
      <c r="F294" s="22"/>
      <c r="G294" s="22"/>
      <c r="H294" s="22"/>
      <c r="I294" s="22"/>
      <c r="J294" s="22"/>
      <c r="K294" s="22"/>
    </row>
    <row r="295" spans="2:11" ht="15" x14ac:dyDescent="0.2">
      <c r="B295" s="37"/>
      <c r="C295" s="32"/>
      <c r="D295" s="24"/>
      <c r="E295" s="100" t="s">
        <v>847</v>
      </c>
      <c r="F295" s="22"/>
      <c r="G295" s="22"/>
      <c r="H295" s="22"/>
      <c r="I295" s="22"/>
      <c r="J295" s="22"/>
      <c r="K295" s="22"/>
    </row>
    <row r="296" spans="2:11" ht="15" x14ac:dyDescent="0.2">
      <c r="B296" s="37"/>
      <c r="C296" s="32"/>
      <c r="D296" s="24"/>
      <c r="E296" s="100" t="s">
        <v>848</v>
      </c>
      <c r="F296" s="22"/>
      <c r="G296" s="22"/>
      <c r="H296" s="22"/>
      <c r="I296" s="22"/>
      <c r="J296" s="22"/>
      <c r="K296" s="22"/>
    </row>
    <row r="297" spans="2:11" ht="15" x14ac:dyDescent="0.2">
      <c r="B297" s="37"/>
      <c r="C297" s="32"/>
      <c r="D297" s="24"/>
      <c r="E297" s="100" t="s">
        <v>849</v>
      </c>
      <c r="F297" s="22"/>
      <c r="G297" s="22"/>
      <c r="H297" s="22"/>
      <c r="I297" s="22"/>
      <c r="J297" s="22"/>
      <c r="K297" s="22"/>
    </row>
    <row r="298" spans="2:11" ht="15" x14ac:dyDescent="0.2">
      <c r="B298" s="37"/>
      <c r="C298" s="32"/>
      <c r="D298" s="24"/>
      <c r="E298" s="100" t="s">
        <v>850</v>
      </c>
      <c r="F298" s="22"/>
      <c r="G298" s="22"/>
      <c r="H298" s="22"/>
      <c r="I298" s="22"/>
      <c r="J298" s="22"/>
      <c r="K298" s="22"/>
    </row>
    <row r="299" spans="2:11" ht="15" x14ac:dyDescent="0.2">
      <c r="B299" s="37"/>
      <c r="C299" s="32"/>
      <c r="D299" s="24"/>
      <c r="E299" s="100" t="s">
        <v>851</v>
      </c>
      <c r="F299" s="22"/>
      <c r="G299" s="22"/>
      <c r="H299" s="22"/>
      <c r="I299" s="22"/>
      <c r="J299" s="22"/>
      <c r="K299" s="22"/>
    </row>
    <row r="300" spans="2:11" ht="15" x14ac:dyDescent="0.2">
      <c r="B300" s="37"/>
      <c r="C300" s="32"/>
      <c r="D300" s="24"/>
      <c r="E300" s="100" t="s">
        <v>852</v>
      </c>
      <c r="F300" s="22"/>
      <c r="G300" s="22"/>
      <c r="H300" s="22"/>
      <c r="I300" s="22"/>
      <c r="J300" s="22"/>
      <c r="K300" s="22"/>
    </row>
    <row r="301" spans="2:11" ht="15" x14ac:dyDescent="0.2">
      <c r="B301" s="37"/>
      <c r="C301" s="32"/>
      <c r="D301" s="24"/>
      <c r="E301" s="100" t="s">
        <v>853</v>
      </c>
      <c r="F301" s="22"/>
      <c r="G301" s="22"/>
      <c r="H301" s="22"/>
      <c r="I301" s="22"/>
      <c r="J301" s="22"/>
      <c r="K301" s="22"/>
    </row>
    <row r="302" spans="2:11" ht="15" x14ac:dyDescent="0.2">
      <c r="B302" s="37"/>
      <c r="C302" s="32"/>
      <c r="D302" s="24"/>
      <c r="E302" s="100" t="s">
        <v>854</v>
      </c>
      <c r="F302" s="22"/>
      <c r="G302" s="22"/>
      <c r="H302" s="22"/>
      <c r="I302" s="22"/>
      <c r="J302" s="22"/>
      <c r="K302" s="22"/>
    </row>
    <row r="303" spans="2:11" ht="15" x14ac:dyDescent="0.2">
      <c r="B303" s="37"/>
      <c r="C303" s="32"/>
      <c r="D303" s="24"/>
      <c r="E303" s="100" t="s">
        <v>855</v>
      </c>
      <c r="F303" s="22"/>
      <c r="G303" s="22"/>
      <c r="H303" s="22"/>
      <c r="I303" s="22"/>
      <c r="J303" s="22"/>
      <c r="K303" s="22"/>
    </row>
    <row r="304" spans="2:11" ht="15" x14ac:dyDescent="0.2">
      <c r="B304" s="37"/>
      <c r="C304" s="32"/>
      <c r="D304" s="24"/>
      <c r="E304" s="100" t="s">
        <v>856</v>
      </c>
      <c r="F304" s="22"/>
      <c r="G304" s="22"/>
      <c r="H304" s="22"/>
      <c r="I304" s="22"/>
      <c r="J304" s="22"/>
      <c r="K304" s="22"/>
    </row>
    <row r="305" spans="2:11" ht="15" x14ac:dyDescent="0.2">
      <c r="B305" s="37"/>
      <c r="C305" s="32"/>
      <c r="D305" s="24"/>
      <c r="E305" s="100" t="s">
        <v>857</v>
      </c>
      <c r="F305" s="22"/>
      <c r="G305" s="22"/>
      <c r="H305" s="22"/>
      <c r="I305" s="22"/>
      <c r="J305" s="22"/>
      <c r="K305" s="22"/>
    </row>
    <row r="306" spans="2:11" ht="15" x14ac:dyDescent="0.2">
      <c r="B306" s="37"/>
      <c r="C306" s="32"/>
      <c r="D306" s="24"/>
      <c r="E306" s="100" t="s">
        <v>858</v>
      </c>
      <c r="F306" s="22"/>
      <c r="G306" s="22"/>
      <c r="H306" s="22"/>
      <c r="I306" s="22"/>
      <c r="J306" s="22"/>
      <c r="K306" s="22"/>
    </row>
    <row r="307" spans="2:11" ht="15" x14ac:dyDescent="0.2">
      <c r="B307" s="37"/>
      <c r="C307" s="32"/>
      <c r="D307" s="24"/>
      <c r="E307" s="100" t="s">
        <v>859</v>
      </c>
      <c r="F307" s="22"/>
      <c r="G307" s="22"/>
      <c r="H307" s="22"/>
      <c r="I307" s="22"/>
      <c r="J307" s="22"/>
      <c r="K307" s="22"/>
    </row>
    <row r="308" spans="2:11" ht="15" x14ac:dyDescent="0.2">
      <c r="B308" s="37"/>
      <c r="C308" s="32"/>
      <c r="D308" s="24"/>
      <c r="E308" s="100" t="s">
        <v>860</v>
      </c>
      <c r="F308" s="22"/>
      <c r="G308" s="22"/>
      <c r="H308" s="22"/>
      <c r="I308" s="22"/>
      <c r="J308" s="22"/>
      <c r="K308" s="22"/>
    </row>
    <row r="309" spans="2:11" ht="15" x14ac:dyDescent="0.2">
      <c r="B309" s="37"/>
      <c r="C309" s="32"/>
      <c r="D309" s="24"/>
      <c r="E309" s="100" t="s">
        <v>861</v>
      </c>
      <c r="F309" s="22"/>
      <c r="G309" s="22"/>
      <c r="H309" s="22"/>
      <c r="I309" s="22"/>
      <c r="J309" s="22"/>
      <c r="K309" s="22"/>
    </row>
    <row r="310" spans="2:11" ht="15" x14ac:dyDescent="0.2">
      <c r="B310" s="37"/>
      <c r="C310" s="32"/>
      <c r="D310" s="24"/>
      <c r="E310" s="100" t="s">
        <v>862</v>
      </c>
      <c r="F310" s="22"/>
      <c r="G310" s="22"/>
      <c r="H310" s="22"/>
      <c r="I310" s="22"/>
      <c r="J310" s="22"/>
      <c r="K310" s="22"/>
    </row>
    <row r="311" spans="2:11" ht="15" x14ac:dyDescent="0.2">
      <c r="B311" s="37"/>
      <c r="C311" s="32"/>
      <c r="D311" s="24"/>
      <c r="E311" s="100" t="s">
        <v>863</v>
      </c>
      <c r="F311" s="22"/>
      <c r="G311" s="22"/>
      <c r="H311" s="22"/>
      <c r="I311" s="22"/>
      <c r="J311" s="22"/>
      <c r="K311" s="22"/>
    </row>
    <row r="312" spans="2:11" ht="15" x14ac:dyDescent="0.2">
      <c r="B312" s="37"/>
      <c r="C312" s="32"/>
      <c r="D312" s="24"/>
      <c r="E312" s="100" t="s">
        <v>864</v>
      </c>
      <c r="F312" s="22"/>
      <c r="G312" s="22"/>
      <c r="H312" s="22"/>
      <c r="I312" s="22"/>
      <c r="J312" s="22"/>
      <c r="K312" s="22"/>
    </row>
    <row r="313" spans="2:11" ht="15" x14ac:dyDescent="0.2">
      <c r="B313" s="37"/>
      <c r="C313" s="32"/>
      <c r="D313" s="24"/>
      <c r="E313" s="100" t="s">
        <v>865</v>
      </c>
      <c r="F313" s="22"/>
      <c r="G313" s="22"/>
      <c r="H313" s="22"/>
      <c r="I313" s="22"/>
      <c r="J313" s="22"/>
      <c r="K313" s="22"/>
    </row>
    <row r="314" spans="2:11" ht="15" x14ac:dyDescent="0.2">
      <c r="B314" s="37"/>
      <c r="C314" s="32"/>
      <c r="D314" s="24"/>
      <c r="E314" s="100" t="s">
        <v>866</v>
      </c>
      <c r="F314" s="22"/>
      <c r="G314" s="22"/>
      <c r="H314" s="22"/>
      <c r="I314" s="22"/>
      <c r="J314" s="22"/>
      <c r="K314" s="22"/>
    </row>
    <row r="315" spans="2:11" ht="15" x14ac:dyDescent="0.2">
      <c r="B315" s="37"/>
      <c r="C315" s="32"/>
      <c r="D315" s="24"/>
      <c r="E315" s="100" t="s">
        <v>867</v>
      </c>
      <c r="F315" s="22"/>
      <c r="G315" s="22"/>
      <c r="H315" s="22"/>
      <c r="I315" s="22"/>
      <c r="J315" s="22"/>
      <c r="K315" s="22"/>
    </row>
    <row r="316" spans="2:11" ht="15" x14ac:dyDescent="0.2">
      <c r="B316" s="37"/>
      <c r="C316" s="32"/>
      <c r="D316" s="24"/>
      <c r="E316" s="100" t="s">
        <v>868</v>
      </c>
      <c r="F316" s="22"/>
      <c r="G316" s="22"/>
      <c r="H316" s="22"/>
      <c r="I316" s="22"/>
      <c r="J316" s="22"/>
      <c r="K316" s="22"/>
    </row>
    <row r="317" spans="2:11" ht="15" x14ac:dyDescent="0.2">
      <c r="B317" s="37"/>
      <c r="C317" s="32"/>
      <c r="D317" s="24"/>
      <c r="E317" s="100" t="s">
        <v>869</v>
      </c>
      <c r="F317" s="22"/>
      <c r="G317" s="22"/>
      <c r="H317" s="22"/>
      <c r="I317" s="22"/>
      <c r="J317" s="22"/>
      <c r="K317" s="22"/>
    </row>
    <row r="318" spans="2:11" ht="15" x14ac:dyDescent="0.2">
      <c r="B318" s="37"/>
      <c r="C318" s="32"/>
      <c r="D318" s="24"/>
      <c r="E318" s="100" t="s">
        <v>870</v>
      </c>
      <c r="F318" s="22"/>
      <c r="G318" s="22"/>
      <c r="H318" s="22"/>
      <c r="I318" s="22"/>
      <c r="J318" s="22"/>
      <c r="K318" s="22"/>
    </row>
    <row r="319" spans="2:11" ht="15" x14ac:dyDescent="0.2">
      <c r="B319" s="37"/>
      <c r="C319" s="32"/>
      <c r="D319" s="24"/>
      <c r="E319" s="100" t="s">
        <v>871</v>
      </c>
      <c r="F319" s="22"/>
      <c r="G319" s="22"/>
      <c r="H319" s="22"/>
      <c r="I319" s="22"/>
      <c r="J319" s="22"/>
      <c r="K319" s="22"/>
    </row>
    <row r="320" spans="2:11" ht="15" x14ac:dyDescent="0.2">
      <c r="B320" s="37"/>
      <c r="C320" s="32"/>
      <c r="D320" s="24"/>
      <c r="E320" s="100" t="s">
        <v>872</v>
      </c>
      <c r="F320" s="22"/>
      <c r="G320" s="22"/>
      <c r="H320" s="22"/>
      <c r="I320" s="22"/>
      <c r="J320" s="22"/>
      <c r="K320" s="22"/>
    </row>
    <row r="321" spans="2:11" ht="15" x14ac:dyDescent="0.2">
      <c r="B321" s="37"/>
      <c r="C321" s="32"/>
      <c r="D321" s="24"/>
      <c r="E321" s="100" t="s">
        <v>873</v>
      </c>
      <c r="F321" s="22"/>
      <c r="G321" s="22"/>
      <c r="H321" s="22"/>
      <c r="I321" s="22"/>
      <c r="J321" s="22"/>
      <c r="K321" s="22"/>
    </row>
    <row r="322" spans="2:11" ht="15" x14ac:dyDescent="0.2">
      <c r="B322" s="37"/>
      <c r="C322" s="32"/>
      <c r="D322" s="24"/>
      <c r="E322" s="100" t="s">
        <v>874</v>
      </c>
      <c r="F322" s="22"/>
      <c r="G322" s="22"/>
      <c r="H322" s="22"/>
      <c r="I322" s="22"/>
      <c r="J322" s="22"/>
      <c r="K322" s="22"/>
    </row>
    <row r="323" spans="2:11" ht="15" x14ac:dyDescent="0.2">
      <c r="B323" s="37"/>
      <c r="C323" s="32"/>
      <c r="D323" s="24"/>
      <c r="E323" s="100" t="s">
        <v>875</v>
      </c>
      <c r="F323" s="22"/>
      <c r="G323" s="22"/>
      <c r="H323" s="22"/>
      <c r="I323" s="22"/>
      <c r="J323" s="22"/>
      <c r="K323" s="22"/>
    </row>
    <row r="324" spans="2:11" ht="15" x14ac:dyDescent="0.2">
      <c r="B324" s="37"/>
      <c r="C324" s="32"/>
      <c r="D324" s="24"/>
      <c r="E324" s="100" t="s">
        <v>876</v>
      </c>
      <c r="F324" s="22"/>
      <c r="G324" s="22"/>
      <c r="H324" s="22"/>
      <c r="I324" s="22"/>
      <c r="J324" s="22"/>
      <c r="K324" s="22"/>
    </row>
    <row r="325" spans="2:11" ht="15" x14ac:dyDescent="0.2">
      <c r="B325" s="37"/>
      <c r="C325" s="32"/>
      <c r="D325" s="24"/>
      <c r="E325" s="100" t="s">
        <v>877</v>
      </c>
      <c r="F325" s="22"/>
      <c r="G325" s="22"/>
      <c r="H325" s="22"/>
      <c r="I325" s="22"/>
      <c r="J325" s="22"/>
      <c r="K325" s="22"/>
    </row>
    <row r="326" spans="2:11" ht="15" x14ac:dyDescent="0.2">
      <c r="B326" s="37"/>
      <c r="C326" s="32"/>
      <c r="D326" s="24"/>
      <c r="E326" s="100" t="s">
        <v>878</v>
      </c>
      <c r="F326" s="22"/>
      <c r="G326" s="22"/>
      <c r="H326" s="22"/>
      <c r="I326" s="22"/>
      <c r="J326" s="22"/>
      <c r="K326" s="22"/>
    </row>
    <row r="327" spans="2:11" ht="15" x14ac:dyDescent="0.2">
      <c r="B327" s="37"/>
      <c r="C327" s="32"/>
      <c r="D327" s="24"/>
      <c r="E327" s="100" t="s">
        <v>879</v>
      </c>
      <c r="F327" s="22"/>
      <c r="G327" s="22"/>
      <c r="H327" s="22"/>
      <c r="I327" s="22"/>
      <c r="J327" s="22"/>
      <c r="K327" s="22"/>
    </row>
    <row r="328" spans="2:11" ht="15" x14ac:dyDescent="0.2">
      <c r="B328" s="37"/>
      <c r="C328" s="32"/>
      <c r="D328" s="24"/>
      <c r="E328" s="100" t="s">
        <v>880</v>
      </c>
      <c r="F328" s="22"/>
      <c r="G328" s="22"/>
      <c r="H328" s="22"/>
      <c r="I328" s="22"/>
      <c r="J328" s="22"/>
      <c r="K328" s="22"/>
    </row>
    <row r="329" spans="2:11" ht="15" x14ac:dyDescent="0.2">
      <c r="B329" s="37"/>
      <c r="C329" s="32"/>
      <c r="D329" s="24"/>
      <c r="E329" s="100" t="s">
        <v>881</v>
      </c>
      <c r="F329" s="22"/>
      <c r="G329" s="22"/>
      <c r="H329" s="22"/>
      <c r="I329" s="22"/>
      <c r="J329" s="22"/>
      <c r="K329" s="22"/>
    </row>
    <row r="330" spans="2:11" ht="15" x14ac:dyDescent="0.2">
      <c r="B330" s="37"/>
      <c r="C330" s="32"/>
      <c r="D330" s="24"/>
      <c r="E330" s="100" t="s">
        <v>882</v>
      </c>
      <c r="F330" s="22"/>
      <c r="G330" s="22"/>
      <c r="H330" s="22"/>
      <c r="I330" s="22"/>
      <c r="J330" s="22"/>
      <c r="K330" s="22"/>
    </row>
    <row r="331" spans="2:11" ht="15" x14ac:dyDescent="0.2">
      <c r="B331" s="37"/>
      <c r="C331" s="32"/>
      <c r="D331" s="24"/>
      <c r="E331" s="100" t="s">
        <v>883</v>
      </c>
      <c r="F331" s="22"/>
      <c r="G331" s="22"/>
      <c r="H331" s="22"/>
      <c r="I331" s="22"/>
      <c r="J331" s="22"/>
      <c r="K331" s="22"/>
    </row>
    <row r="332" spans="2:11" ht="15" x14ac:dyDescent="0.2">
      <c r="B332" s="37"/>
      <c r="C332" s="32"/>
      <c r="D332" s="24"/>
      <c r="E332" s="100" t="s">
        <v>884</v>
      </c>
      <c r="F332" s="22"/>
      <c r="G332" s="22"/>
      <c r="H332" s="22"/>
      <c r="I332" s="22"/>
      <c r="J332" s="22"/>
      <c r="K332" s="22"/>
    </row>
    <row r="333" spans="2:11" ht="15" x14ac:dyDescent="0.2">
      <c r="B333" s="37"/>
      <c r="C333" s="32"/>
      <c r="D333" s="24"/>
      <c r="E333" s="100" t="s">
        <v>885</v>
      </c>
      <c r="F333" s="22"/>
      <c r="G333" s="22"/>
      <c r="H333" s="22"/>
      <c r="I333" s="22"/>
      <c r="J333" s="22"/>
      <c r="K333" s="22"/>
    </row>
    <row r="334" spans="2:11" ht="15" x14ac:dyDescent="0.2">
      <c r="B334" s="37"/>
      <c r="C334" s="32"/>
      <c r="D334" s="24"/>
      <c r="E334" s="100" t="s">
        <v>886</v>
      </c>
      <c r="F334" s="22"/>
      <c r="G334" s="22"/>
      <c r="H334" s="22"/>
      <c r="I334" s="22"/>
      <c r="J334" s="22"/>
      <c r="K334" s="22"/>
    </row>
    <row r="335" spans="2:11" ht="15" x14ac:dyDescent="0.2">
      <c r="B335" s="37"/>
      <c r="C335" s="32"/>
      <c r="D335" s="24"/>
      <c r="E335" s="100" t="s">
        <v>887</v>
      </c>
      <c r="F335" s="22"/>
      <c r="G335" s="22"/>
      <c r="H335" s="22"/>
      <c r="I335" s="22"/>
      <c r="J335" s="22"/>
      <c r="K335" s="22"/>
    </row>
    <row r="336" spans="2:11" ht="15" x14ac:dyDescent="0.2">
      <c r="B336" s="37"/>
      <c r="C336" s="32"/>
      <c r="D336" s="24"/>
      <c r="E336" s="100" t="s">
        <v>888</v>
      </c>
      <c r="F336" s="22"/>
      <c r="G336" s="22"/>
      <c r="H336" s="22"/>
      <c r="I336" s="22"/>
      <c r="J336" s="22"/>
      <c r="K336" s="22"/>
    </row>
    <row r="337" spans="2:11" ht="15" x14ac:dyDescent="0.2">
      <c r="B337" s="37"/>
      <c r="C337" s="32"/>
      <c r="D337" s="24"/>
      <c r="E337" s="100" t="s">
        <v>889</v>
      </c>
      <c r="F337" s="22"/>
      <c r="G337" s="22"/>
      <c r="H337" s="22"/>
      <c r="I337" s="22"/>
      <c r="J337" s="22"/>
      <c r="K337" s="22"/>
    </row>
    <row r="338" spans="2:11" ht="15" x14ac:dyDescent="0.2">
      <c r="B338" s="37"/>
      <c r="C338" s="32"/>
      <c r="D338" s="24"/>
      <c r="E338" s="100" t="s">
        <v>890</v>
      </c>
      <c r="F338" s="22"/>
      <c r="G338" s="22"/>
      <c r="H338" s="22"/>
      <c r="I338" s="22"/>
      <c r="J338" s="22"/>
      <c r="K338" s="22"/>
    </row>
    <row r="339" spans="2:11" ht="15" x14ac:dyDescent="0.2">
      <c r="B339" s="37"/>
      <c r="C339" s="32"/>
      <c r="D339" s="24"/>
      <c r="E339" s="100" t="s">
        <v>1753</v>
      </c>
      <c r="F339" s="22"/>
      <c r="G339" s="22"/>
      <c r="H339" s="22"/>
      <c r="I339" s="22"/>
      <c r="J339" s="22"/>
      <c r="K339" s="22"/>
    </row>
    <row r="340" spans="2:11" ht="15" x14ac:dyDescent="0.2">
      <c r="B340" s="37"/>
      <c r="C340" s="32"/>
      <c r="D340" s="24"/>
      <c r="E340" s="100" t="s">
        <v>1754</v>
      </c>
      <c r="F340" s="22"/>
      <c r="G340" s="22"/>
      <c r="H340" s="22"/>
      <c r="I340" s="22"/>
      <c r="J340" s="22"/>
      <c r="K340" s="22"/>
    </row>
    <row r="341" spans="2:11" ht="15" x14ac:dyDescent="0.2">
      <c r="B341" s="37"/>
      <c r="C341" s="32"/>
      <c r="D341" s="24"/>
      <c r="E341" s="100" t="s">
        <v>891</v>
      </c>
      <c r="F341" s="22"/>
      <c r="G341" s="22"/>
      <c r="H341" s="22"/>
      <c r="I341" s="22"/>
      <c r="J341" s="22"/>
      <c r="K341" s="22"/>
    </row>
    <row r="342" spans="2:11" ht="15" x14ac:dyDescent="0.2">
      <c r="B342" s="37"/>
      <c r="C342" s="32"/>
      <c r="D342" s="24"/>
      <c r="E342" s="100" t="s">
        <v>892</v>
      </c>
      <c r="F342" s="22"/>
      <c r="G342" s="22"/>
      <c r="H342" s="22"/>
      <c r="I342" s="22"/>
      <c r="J342" s="22"/>
      <c r="K342" s="22"/>
    </row>
    <row r="343" spans="2:11" ht="15" x14ac:dyDescent="0.2">
      <c r="B343" s="37"/>
      <c r="C343" s="32"/>
      <c r="D343" s="24"/>
      <c r="E343" s="100" t="s">
        <v>893</v>
      </c>
      <c r="F343" s="22"/>
      <c r="G343" s="22"/>
      <c r="H343" s="22"/>
      <c r="I343" s="22"/>
      <c r="J343" s="22"/>
      <c r="K343" s="22"/>
    </row>
    <row r="344" spans="2:11" ht="15" x14ac:dyDescent="0.2">
      <c r="B344" s="37"/>
      <c r="C344" s="32"/>
      <c r="D344" s="24"/>
      <c r="E344" s="100" t="s">
        <v>894</v>
      </c>
      <c r="F344" s="22"/>
      <c r="G344" s="22"/>
      <c r="H344" s="22"/>
      <c r="I344" s="22"/>
      <c r="J344" s="22"/>
      <c r="K344" s="22"/>
    </row>
    <row r="345" spans="2:11" ht="15" x14ac:dyDescent="0.2">
      <c r="B345" s="37"/>
      <c r="C345" s="32"/>
      <c r="D345" s="24"/>
      <c r="E345" s="100" t="s">
        <v>895</v>
      </c>
      <c r="F345" s="22"/>
      <c r="G345" s="22"/>
      <c r="H345" s="22"/>
      <c r="I345" s="22"/>
      <c r="J345" s="22"/>
      <c r="K345" s="22"/>
    </row>
    <row r="346" spans="2:11" ht="15" x14ac:dyDescent="0.2">
      <c r="B346" s="37"/>
      <c r="C346" s="32"/>
      <c r="D346" s="24"/>
      <c r="E346" s="100" t="s">
        <v>896</v>
      </c>
      <c r="F346" s="22"/>
      <c r="G346" s="22"/>
      <c r="H346" s="22"/>
      <c r="I346" s="22"/>
      <c r="J346" s="22"/>
      <c r="K346" s="22"/>
    </row>
    <row r="347" spans="2:11" ht="15" x14ac:dyDescent="0.2">
      <c r="B347" s="37"/>
      <c r="C347" s="32"/>
      <c r="D347" s="24"/>
      <c r="E347" s="100" t="s">
        <v>897</v>
      </c>
      <c r="F347" s="22"/>
      <c r="G347" s="22"/>
      <c r="H347" s="22"/>
      <c r="I347" s="22"/>
      <c r="J347" s="22"/>
      <c r="K347" s="22"/>
    </row>
    <row r="348" spans="2:11" ht="15" x14ac:dyDescent="0.2">
      <c r="B348" s="37"/>
      <c r="C348" s="32"/>
      <c r="D348" s="24"/>
      <c r="E348" s="100" t="s">
        <v>898</v>
      </c>
      <c r="F348" s="22"/>
      <c r="G348" s="22"/>
      <c r="H348" s="22"/>
      <c r="I348" s="22"/>
      <c r="J348" s="22"/>
      <c r="K348" s="22"/>
    </row>
    <row r="349" spans="2:11" ht="15" x14ac:dyDescent="0.2">
      <c r="B349" s="37"/>
      <c r="C349" s="32"/>
      <c r="D349" s="24"/>
      <c r="E349" s="100" t="s">
        <v>899</v>
      </c>
      <c r="F349" s="22"/>
      <c r="G349" s="22"/>
      <c r="H349" s="22"/>
      <c r="I349" s="22"/>
      <c r="J349" s="22"/>
      <c r="K349" s="22"/>
    </row>
    <row r="350" spans="2:11" ht="15" x14ac:dyDescent="0.2">
      <c r="B350" s="37"/>
      <c r="C350" s="32"/>
      <c r="D350" s="24"/>
      <c r="E350" s="100" t="s">
        <v>900</v>
      </c>
      <c r="F350" s="22"/>
      <c r="G350" s="22"/>
      <c r="H350" s="22"/>
      <c r="I350" s="22"/>
      <c r="J350" s="22"/>
      <c r="K350" s="22"/>
    </row>
    <row r="351" spans="2:11" ht="15" x14ac:dyDescent="0.2">
      <c r="B351" s="37"/>
      <c r="C351" s="32"/>
      <c r="D351" s="24"/>
      <c r="E351" s="100" t="s">
        <v>901</v>
      </c>
      <c r="F351" s="22"/>
      <c r="G351" s="22"/>
      <c r="H351" s="22"/>
      <c r="I351" s="22"/>
      <c r="J351" s="22"/>
      <c r="K351" s="22"/>
    </row>
    <row r="352" spans="2:11" ht="15" x14ac:dyDescent="0.2">
      <c r="B352" s="37"/>
      <c r="C352" s="32"/>
      <c r="D352" s="24"/>
      <c r="E352" s="100" t="s">
        <v>902</v>
      </c>
      <c r="F352" s="22"/>
      <c r="G352" s="22"/>
      <c r="H352" s="22"/>
      <c r="I352" s="22"/>
      <c r="J352" s="22"/>
      <c r="K352" s="22"/>
    </row>
    <row r="353" spans="2:11" ht="15" x14ac:dyDescent="0.2">
      <c r="B353" s="37"/>
      <c r="C353" s="32"/>
      <c r="D353" s="24"/>
      <c r="E353" s="100" t="s">
        <v>903</v>
      </c>
      <c r="F353" s="22"/>
      <c r="G353" s="22"/>
      <c r="H353" s="22"/>
      <c r="I353" s="22"/>
      <c r="J353" s="22"/>
      <c r="K353" s="22"/>
    </row>
    <row r="354" spans="2:11" ht="15" x14ac:dyDescent="0.2">
      <c r="B354" s="37"/>
      <c r="C354" s="32"/>
      <c r="D354" s="24"/>
      <c r="E354" s="100" t="s">
        <v>904</v>
      </c>
      <c r="F354" s="22"/>
      <c r="G354" s="22"/>
      <c r="H354" s="22"/>
      <c r="I354" s="22"/>
      <c r="J354" s="22"/>
      <c r="K354" s="22"/>
    </row>
    <row r="355" spans="2:11" ht="15" x14ac:dyDescent="0.2">
      <c r="B355" s="37"/>
      <c r="C355" s="32"/>
      <c r="D355" s="24"/>
      <c r="E355" s="100" t="s">
        <v>905</v>
      </c>
      <c r="F355" s="22"/>
      <c r="G355" s="22"/>
      <c r="H355" s="22"/>
      <c r="I355" s="22"/>
      <c r="J355" s="22"/>
      <c r="K355" s="22"/>
    </row>
    <row r="356" spans="2:11" ht="15" x14ac:dyDescent="0.2">
      <c r="B356" s="37"/>
      <c r="C356" s="32"/>
      <c r="D356" s="24"/>
      <c r="E356" s="100" t="s">
        <v>906</v>
      </c>
      <c r="F356" s="22"/>
      <c r="G356" s="22"/>
      <c r="H356" s="22"/>
      <c r="I356" s="22"/>
      <c r="J356" s="22"/>
      <c r="K356" s="22"/>
    </row>
    <row r="357" spans="2:11" ht="15" x14ac:dyDescent="0.2">
      <c r="B357" s="37"/>
      <c r="C357" s="32"/>
      <c r="D357" s="24"/>
      <c r="E357" s="100" t="s">
        <v>907</v>
      </c>
      <c r="F357" s="22"/>
      <c r="G357" s="22"/>
      <c r="H357" s="22"/>
      <c r="I357" s="22"/>
      <c r="J357" s="22"/>
      <c r="K357" s="22"/>
    </row>
    <row r="358" spans="2:11" ht="15" x14ac:dyDescent="0.2">
      <c r="B358" s="37"/>
      <c r="C358" s="32"/>
      <c r="D358" s="24"/>
      <c r="E358" s="100" t="s">
        <v>908</v>
      </c>
      <c r="F358" s="22"/>
      <c r="G358" s="22"/>
      <c r="H358" s="22"/>
      <c r="I358" s="22"/>
      <c r="J358" s="22"/>
      <c r="K358" s="22"/>
    </row>
    <row r="359" spans="2:11" x14ac:dyDescent="0.2">
      <c r="B359" s="37"/>
    </row>
    <row r="360" spans="2:11" x14ac:dyDescent="0.2">
      <c r="B360" s="37"/>
    </row>
    <row r="361" spans="2:11" x14ac:dyDescent="0.2">
      <c r="B361" s="37"/>
    </row>
    <row r="362" spans="2:11" x14ac:dyDescent="0.2">
      <c r="B362" s="37"/>
    </row>
    <row r="363" spans="2:11" x14ac:dyDescent="0.2">
      <c r="B363" s="37"/>
    </row>
    <row r="364" spans="2:11" x14ac:dyDescent="0.2">
      <c r="B364" s="37"/>
    </row>
    <row r="365" spans="2:11" x14ac:dyDescent="0.2">
      <c r="B365" s="37"/>
    </row>
    <row r="366" spans="2:11" x14ac:dyDescent="0.2">
      <c r="B366" s="37"/>
    </row>
    <row r="367" spans="2:11" x14ac:dyDescent="0.2">
      <c r="B367" s="37"/>
    </row>
    <row r="368" spans="2:11" x14ac:dyDescent="0.2">
      <c r="B368" s="37"/>
    </row>
    <row r="369" spans="2:2" x14ac:dyDescent="0.2">
      <c r="B369" s="37"/>
    </row>
    <row r="370" spans="2:2" x14ac:dyDescent="0.2">
      <c r="B370" s="37"/>
    </row>
    <row r="371" spans="2:2" x14ac:dyDescent="0.2">
      <c r="B371" s="37"/>
    </row>
  </sheetData>
  <sheetProtection formatCells="0" formatColumns="0" formatRows="0" sort="0"/>
  <autoFilter ref="A1:IB378" xr:uid="{00000000-0009-0000-0000-000001000000}">
    <sortState xmlns:xlrd2="http://schemas.microsoft.com/office/spreadsheetml/2017/richdata2" ref="A2:IB378">
      <sortCondition ref="C1:C378"/>
    </sortState>
  </autoFilter>
  <phoneticPr fontId="11" type="noConversion"/>
  <conditionalFormatting sqref="E36:E40 E42:E62">
    <cfRule type="duplicateValues" dxfId="0" priority="1"/>
  </conditionalFormatting>
  <pageMargins left="0.7" right="0.7" top="0.78740157499999996" bottom="0.78740157499999996"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4">
        <x14:dataValidation type="list" showInputMessage="1" showErrorMessage="1" xr:uid="{00000000-0002-0000-0100-000000000000}">
          <x14:formula1>
            <xm:f>'https://iubhfs.sharepoint.com/sites/KFK-Fragen-Team/Shared Documents/Overview/MA_Template/[TEST_Template_BA_181012_en.xlsx]Tabelle2'!#REF!</xm:f>
          </x14:formula1>
          <xm:sqref>K2</xm:sqref>
        </x14:dataValidation>
        <x14:dataValidation type="list" allowBlank="1" showInputMessage="1" showErrorMessage="1" xr:uid="{00000000-0002-0000-0100-000001000000}">
          <x14:formula1>
            <xm:f>'https://iubhfs.sharepoint.com/sites/KFK-Fragen-Team/Shared Documents/Overview/MA_Template/[TEST_Template_BA_181012_en.xlsx]Tabelle2'!#REF!</xm:f>
          </x14:formula1>
          <xm:sqref>D2</xm:sqref>
        </x14:dataValidation>
        <x14:dataValidation type="list" allowBlank="1" showInputMessage="1" showErrorMessage="1" xr:uid="{00000000-0002-0000-0100-000002000000}">
          <x14:formula1>
            <xm:f>Tabelle2!$A$2:$A$5</xm:f>
          </x14:formula1>
          <xm:sqref>D3:D11</xm:sqref>
        </x14:dataValidation>
        <x14:dataValidation type="list" showInputMessage="1" showErrorMessage="1" xr:uid="{00000000-0002-0000-0100-000003000000}">
          <x14:formula1>
            <xm:f>Tabelle2!$C$2:$C$3</xm:f>
          </x14:formula1>
          <xm:sqref>J214 K215:K227 K229:K261 K3:K213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B1:L150"/>
  <sheetViews>
    <sheetView showGridLines="0" topLeftCell="H1" zoomScale="140" zoomScaleNormal="140" workbookViewId="0">
      <pane ySplit="1" topLeftCell="A45" activePane="bottomLeft" state="frozen"/>
      <selection pane="bottomLeft" activeCell="H45" sqref="H45"/>
    </sheetView>
  </sheetViews>
  <sheetFormatPr baseColWidth="10" defaultColWidth="11.5" defaultRowHeight="15" x14ac:dyDescent="0.2"/>
  <cols>
    <col min="1" max="1" width="5.83203125" customWidth="1"/>
    <col min="2" max="2" width="10.83203125" style="34"/>
    <col min="3" max="3" width="11" style="34" bestFit="1" customWidth="1"/>
    <col min="4" max="4" width="15.5" style="20" bestFit="1" customWidth="1"/>
    <col min="5" max="5" width="13.5" style="20" customWidth="1"/>
    <col min="6" max="6" width="18" style="20" customWidth="1"/>
    <col min="7" max="7" width="11.83203125" style="20" customWidth="1"/>
    <col min="8" max="8" width="81.5" style="18" customWidth="1"/>
    <col min="9" max="9" width="87" style="18" customWidth="1"/>
    <col min="10" max="10" width="23" style="19" customWidth="1"/>
    <col min="11" max="11" width="31.5" customWidth="1"/>
  </cols>
  <sheetData>
    <row r="1" spans="2:12" s="35" customFormat="1" ht="90" x14ac:dyDescent="0.2">
      <c r="B1" s="40" t="s">
        <v>1755</v>
      </c>
      <c r="C1" s="40" t="s">
        <v>1756</v>
      </c>
      <c r="D1" s="39" t="s">
        <v>909</v>
      </c>
      <c r="E1" s="39" t="s">
        <v>910</v>
      </c>
      <c r="F1" s="39" t="s">
        <v>911</v>
      </c>
      <c r="G1" s="39" t="s">
        <v>1757</v>
      </c>
      <c r="H1" s="43" t="s">
        <v>1758</v>
      </c>
      <c r="I1" s="43" t="s">
        <v>912</v>
      </c>
      <c r="J1" s="44" t="s">
        <v>1759</v>
      </c>
      <c r="K1" s="41" t="s">
        <v>1760</v>
      </c>
    </row>
    <row r="2" spans="2:12" ht="189.75" customHeight="1" x14ac:dyDescent="0.2">
      <c r="B2" s="37">
        <v>1</v>
      </c>
      <c r="C2" s="32" t="s">
        <v>1761</v>
      </c>
      <c r="D2" s="24" t="s">
        <v>1762</v>
      </c>
      <c r="E2" s="24">
        <v>6</v>
      </c>
      <c r="F2" s="24">
        <f>IF(E2=6,30,IF(E2=18,40,xxx))</f>
        <v>30</v>
      </c>
      <c r="G2" s="23" t="s">
        <v>913</v>
      </c>
      <c r="H2" s="68" t="s">
        <v>914</v>
      </c>
      <c r="I2" s="22" t="s">
        <v>1234</v>
      </c>
      <c r="J2" s="22"/>
    </row>
    <row r="3" spans="2:12" ht="108" hidden="1" customHeight="1" x14ac:dyDescent="0.2">
      <c r="B3" s="37">
        <v>1</v>
      </c>
      <c r="C3" s="32" t="s">
        <v>1763</v>
      </c>
      <c r="D3" s="24" t="s">
        <v>1764</v>
      </c>
      <c r="E3" s="24">
        <v>5</v>
      </c>
      <c r="F3" s="24" t="e">
        <f>IF(E3=6,30,IF(E3=18,40,xxx))</f>
        <v>#NAME?</v>
      </c>
      <c r="G3" s="23" t="s">
        <v>915</v>
      </c>
      <c r="H3" s="69" t="s">
        <v>916</v>
      </c>
      <c r="I3" s="22" t="s">
        <v>917</v>
      </c>
      <c r="J3" s="22"/>
      <c r="K3" s="21"/>
    </row>
    <row r="4" spans="2:12" ht="254.25" customHeight="1" x14ac:dyDescent="0.2">
      <c r="B4" s="37">
        <v>1</v>
      </c>
      <c r="C4" s="32" t="s">
        <v>1765</v>
      </c>
      <c r="D4" s="24" t="s">
        <v>918</v>
      </c>
      <c r="E4" s="24">
        <v>6</v>
      </c>
      <c r="F4" s="24"/>
      <c r="G4" s="23" t="s">
        <v>919</v>
      </c>
      <c r="H4" t="s">
        <v>1235</v>
      </c>
      <c r="I4" s="22" t="s">
        <v>1236</v>
      </c>
      <c r="J4" s="47"/>
    </row>
    <row r="5" spans="2:12" ht="119.25" customHeight="1" x14ac:dyDescent="0.2">
      <c r="B5" s="37">
        <v>1</v>
      </c>
      <c r="C5" s="32" t="s">
        <v>1766</v>
      </c>
      <c r="D5" s="24" t="s">
        <v>920</v>
      </c>
      <c r="E5" s="24">
        <v>18</v>
      </c>
      <c r="F5" s="24">
        <v>40</v>
      </c>
      <c r="G5" s="23" t="s">
        <v>921</v>
      </c>
      <c r="H5" s="22" t="s">
        <v>922</v>
      </c>
      <c r="I5" s="76" t="s">
        <v>1237</v>
      </c>
      <c r="J5" s="22"/>
      <c r="K5" s="21"/>
      <c r="L5" s="54"/>
    </row>
    <row r="6" spans="2:12" ht="409.6" x14ac:dyDescent="0.2">
      <c r="B6" s="37">
        <v>1</v>
      </c>
      <c r="C6" s="32" t="s">
        <v>1767</v>
      </c>
      <c r="D6" s="24" t="s">
        <v>1768</v>
      </c>
      <c r="E6" s="24">
        <v>18</v>
      </c>
      <c r="F6" s="24">
        <f>IF(E6=6,30,IF(E6=18,40,xxx))</f>
        <v>40</v>
      </c>
      <c r="G6" s="23" t="s">
        <v>923</v>
      </c>
      <c r="H6" s="57" t="s">
        <v>1238</v>
      </c>
      <c r="I6" s="22" t="s">
        <v>2056</v>
      </c>
      <c r="J6" s="22"/>
      <c r="K6" s="21"/>
    </row>
    <row r="7" spans="2:12" ht="150" x14ac:dyDescent="0.2">
      <c r="B7" s="37">
        <v>1</v>
      </c>
      <c r="C7" s="32" t="s">
        <v>1769</v>
      </c>
      <c r="D7" s="24" t="s">
        <v>1770</v>
      </c>
      <c r="E7" s="24">
        <v>18</v>
      </c>
      <c r="F7" s="24">
        <f>IF(E7=6,30,IF(E7=18,40,xxx))</f>
        <v>40</v>
      </c>
      <c r="G7" s="23" t="s">
        <v>924</v>
      </c>
      <c r="H7" s="22" t="s">
        <v>1239</v>
      </c>
      <c r="I7" s="22" t="s">
        <v>2057</v>
      </c>
      <c r="J7" s="22"/>
      <c r="K7" s="21"/>
    </row>
    <row r="8" spans="2:12" ht="75" x14ac:dyDescent="0.2">
      <c r="B8" s="37">
        <v>1</v>
      </c>
      <c r="C8" s="32" t="s">
        <v>1771</v>
      </c>
      <c r="D8" s="24" t="s">
        <v>1772</v>
      </c>
      <c r="E8" s="24">
        <v>6</v>
      </c>
      <c r="F8" s="24">
        <f>IF(E8=6,30,IF(E8=18,40,xxx))</f>
        <v>30</v>
      </c>
      <c r="G8" s="23" t="s">
        <v>925</v>
      </c>
      <c r="H8" s="80" t="s">
        <v>1240</v>
      </c>
      <c r="I8" s="76" t="s">
        <v>2058</v>
      </c>
      <c r="J8" s="22"/>
    </row>
    <row r="9" spans="2:12" ht="85.5" hidden="1" customHeight="1" x14ac:dyDescent="0.2">
      <c r="B9" s="37">
        <v>2</v>
      </c>
      <c r="C9" s="32" t="s">
        <v>1773</v>
      </c>
      <c r="D9" s="24" t="s">
        <v>1774</v>
      </c>
      <c r="E9" s="24">
        <v>4</v>
      </c>
      <c r="F9" s="24" t="e">
        <f>IF(E9=6,30,IF(E9=18,40,xxx))</f>
        <v>#NAME?</v>
      </c>
      <c r="G9" s="23" t="s">
        <v>926</v>
      </c>
      <c r="H9" s="69" t="s">
        <v>927</v>
      </c>
      <c r="I9" s="22" t="s">
        <v>928</v>
      </c>
      <c r="J9" s="22"/>
      <c r="K9" s="21"/>
      <c r="L9" s="54"/>
    </row>
    <row r="10" spans="2:12" ht="135" hidden="1" x14ac:dyDescent="0.2">
      <c r="B10" s="37">
        <v>2</v>
      </c>
      <c r="C10" s="32" t="s">
        <v>1775</v>
      </c>
      <c r="D10" s="24" t="s">
        <v>1776</v>
      </c>
      <c r="E10" s="24">
        <v>10</v>
      </c>
      <c r="F10" s="24" t="e">
        <f>IF(E10=6,30,IF(E10=18,40,xxx))</f>
        <v>#NAME?</v>
      </c>
      <c r="G10" s="23" t="s">
        <v>929</v>
      </c>
      <c r="H10" s="22" t="s">
        <v>930</v>
      </c>
      <c r="I10" s="22" t="s">
        <v>931</v>
      </c>
      <c r="J10" s="22"/>
      <c r="K10" s="70" t="s">
        <v>932</v>
      </c>
      <c r="L10" t="s">
        <v>933</v>
      </c>
    </row>
    <row r="11" spans="2:12" ht="105" x14ac:dyDescent="0.2">
      <c r="B11" s="37">
        <v>1</v>
      </c>
      <c r="C11" s="32" t="s">
        <v>1777</v>
      </c>
      <c r="D11" s="24" t="s">
        <v>1778</v>
      </c>
      <c r="E11" s="24">
        <v>6</v>
      </c>
      <c r="F11" s="24">
        <f>IF(E11=6,30,IF(E11=18,40,xxx))</f>
        <v>30</v>
      </c>
      <c r="G11" s="23" t="s">
        <v>934</v>
      </c>
      <c r="H11" s="22" t="s">
        <v>1241</v>
      </c>
      <c r="I11" s="22" t="s">
        <v>2059</v>
      </c>
      <c r="J11" s="22"/>
      <c r="L11" s="54"/>
    </row>
    <row r="12" spans="2:12" ht="135" x14ac:dyDescent="0.2">
      <c r="B12" s="101">
        <v>1</v>
      </c>
      <c r="C12" s="102" t="s">
        <v>1779</v>
      </c>
      <c r="D12" s="103" t="s">
        <v>1780</v>
      </c>
      <c r="E12" s="103">
        <v>6</v>
      </c>
      <c r="F12" s="103"/>
      <c r="G12" s="110" t="s">
        <v>935</v>
      </c>
      <c r="H12" s="113" t="s">
        <v>936</v>
      </c>
      <c r="I12" s="107" t="s">
        <v>937</v>
      </c>
      <c r="J12" s="22"/>
      <c r="K12" s="21"/>
    </row>
    <row r="13" spans="2:12" ht="64" x14ac:dyDescent="0.2">
      <c r="B13" s="37">
        <v>1</v>
      </c>
      <c r="C13" s="32" t="s">
        <v>1781</v>
      </c>
      <c r="D13" s="24" t="s">
        <v>1782</v>
      </c>
      <c r="E13" s="24">
        <v>18</v>
      </c>
      <c r="F13" s="24"/>
      <c r="G13" s="23" t="s">
        <v>938</v>
      </c>
      <c r="H13" s="80"/>
      <c r="I13" s="22"/>
      <c r="J13" s="95"/>
      <c r="K13" t="s">
        <v>1242</v>
      </c>
      <c r="L13" s="54"/>
    </row>
    <row r="14" spans="2:12" ht="129" hidden="1" customHeight="1" x14ac:dyDescent="0.2">
      <c r="B14" s="37">
        <v>4</v>
      </c>
      <c r="C14" s="32" t="s">
        <v>1783</v>
      </c>
      <c r="D14" s="24" t="s">
        <v>1784</v>
      </c>
      <c r="E14" s="24">
        <v>5</v>
      </c>
      <c r="F14" s="24" t="e">
        <f>IF(E14=6,30,IF(E14=18,40,xxx))</f>
        <v>#NAME?</v>
      </c>
      <c r="G14" s="23" t="s">
        <v>939</v>
      </c>
      <c r="H14" s="69" t="s">
        <v>940</v>
      </c>
      <c r="I14" s="22" t="s">
        <v>941</v>
      </c>
      <c r="J14" s="22"/>
      <c r="K14" s="21"/>
    </row>
    <row r="15" spans="2:12" ht="225" x14ac:dyDescent="0.2">
      <c r="B15" s="101">
        <v>1</v>
      </c>
      <c r="C15" s="102" t="s">
        <v>1785</v>
      </c>
      <c r="D15" s="103" t="s">
        <v>1786</v>
      </c>
      <c r="E15" s="103">
        <v>18</v>
      </c>
      <c r="F15" s="103"/>
      <c r="G15" s="110" t="s">
        <v>942</v>
      </c>
      <c r="H15" s="127" t="s">
        <v>943</v>
      </c>
      <c r="I15" s="109" t="s">
        <v>944</v>
      </c>
      <c r="J15" s="22"/>
    </row>
    <row r="16" spans="2:12" ht="142.5" hidden="1" customHeight="1" x14ac:dyDescent="0.2">
      <c r="B16" s="37">
        <v>4</v>
      </c>
      <c r="C16" s="32" t="s">
        <v>1787</v>
      </c>
      <c r="D16" s="24" t="s">
        <v>1788</v>
      </c>
      <c r="E16" s="24">
        <v>5</v>
      </c>
      <c r="F16" s="24" t="e">
        <f>IF(E16=6,30,IF(E16=18,40,xxx))</f>
        <v>#NAME?</v>
      </c>
      <c r="G16" s="23" t="s">
        <v>945</v>
      </c>
      <c r="H16" s="22" t="s">
        <v>946</v>
      </c>
      <c r="I16" s="22" t="s">
        <v>947</v>
      </c>
      <c r="J16" s="22"/>
    </row>
    <row r="17" spans="2:12" ht="157" hidden="1" customHeight="1" x14ac:dyDescent="0.2">
      <c r="B17" s="37">
        <v>5</v>
      </c>
      <c r="C17" s="32" t="s">
        <v>1789</v>
      </c>
      <c r="D17" s="24" t="s">
        <v>1790</v>
      </c>
      <c r="E17" s="37">
        <v>5</v>
      </c>
      <c r="F17" s="24" t="e">
        <f>IF(E17=6,30,IF(E17=18,40,xxx))</f>
        <v>#NAME?</v>
      </c>
      <c r="G17" s="23" t="s">
        <v>948</v>
      </c>
      <c r="H17" s="69" t="s">
        <v>949</v>
      </c>
      <c r="I17" s="22" t="s">
        <v>950</v>
      </c>
      <c r="J17" s="22"/>
      <c r="K17" s="21"/>
    </row>
    <row r="18" spans="2:12" ht="137.5" hidden="1" customHeight="1" x14ac:dyDescent="0.2">
      <c r="B18" s="37">
        <v>5</v>
      </c>
      <c r="C18" s="32" t="s">
        <v>1791</v>
      </c>
      <c r="D18" s="24" t="s">
        <v>1792</v>
      </c>
      <c r="E18" s="37">
        <v>4</v>
      </c>
      <c r="F18" s="24" t="e">
        <f>IF(E18=6,30,IF(E18=18,40,xxx))</f>
        <v>#NAME?</v>
      </c>
      <c r="G18" s="23" t="s">
        <v>951</v>
      </c>
      <c r="H18" s="22" t="s">
        <v>952</v>
      </c>
      <c r="I18" s="22" t="s">
        <v>953</v>
      </c>
      <c r="J18" s="22"/>
    </row>
    <row r="19" spans="2:12" ht="166.5" customHeight="1" x14ac:dyDescent="0.2">
      <c r="B19" s="37">
        <v>1</v>
      </c>
      <c r="C19" s="32" t="s">
        <v>1793</v>
      </c>
      <c r="D19" s="24" t="s">
        <v>1794</v>
      </c>
      <c r="E19" s="24">
        <v>18</v>
      </c>
      <c r="F19" s="24">
        <f>IF(E19=6,30,IF(E19=18,40,xxx))</f>
        <v>40</v>
      </c>
      <c r="G19" s="23" t="s">
        <v>954</v>
      </c>
      <c r="H19" s="22" t="s">
        <v>1243</v>
      </c>
      <c r="I19" s="22" t="s">
        <v>2060</v>
      </c>
      <c r="J19" s="22"/>
    </row>
    <row r="20" spans="2:12" ht="142.5" hidden="1" customHeight="1" x14ac:dyDescent="0.2">
      <c r="B20" s="37">
        <v>5</v>
      </c>
      <c r="C20" s="32" t="s">
        <v>1795</v>
      </c>
      <c r="D20" s="24" t="s">
        <v>1796</v>
      </c>
      <c r="E20" s="37">
        <v>3</v>
      </c>
      <c r="F20" s="24" t="e">
        <f>IF(E20=6,30,IF(E20=18,40,xxx))</f>
        <v>#NAME?</v>
      </c>
      <c r="G20" s="23" t="s">
        <v>955</v>
      </c>
      <c r="H20" s="69" t="s">
        <v>956</v>
      </c>
      <c r="I20" s="22" t="s">
        <v>957</v>
      </c>
      <c r="J20" s="22"/>
      <c r="K20" s="21"/>
    </row>
    <row r="21" spans="2:12" ht="141" hidden="1" customHeight="1" x14ac:dyDescent="0.2">
      <c r="B21" s="37">
        <v>5</v>
      </c>
      <c r="C21" s="32" t="s">
        <v>1797</v>
      </c>
      <c r="D21" s="24" t="s">
        <v>1798</v>
      </c>
      <c r="E21" s="37">
        <v>4</v>
      </c>
      <c r="F21" s="24" t="e">
        <f>IF(E21=6,30,IF(E21=18,40,xxx))</f>
        <v>#NAME?</v>
      </c>
      <c r="G21" s="23" t="s">
        <v>958</v>
      </c>
      <c r="H21" s="22" t="s">
        <v>959</v>
      </c>
      <c r="I21" s="22" t="s">
        <v>960</v>
      </c>
      <c r="J21" s="22"/>
      <c r="K21" s="70" t="s">
        <v>961</v>
      </c>
      <c r="L21" t="s">
        <v>1799</v>
      </c>
    </row>
    <row r="22" spans="2:12" ht="105" x14ac:dyDescent="0.2">
      <c r="B22" s="37">
        <v>2</v>
      </c>
      <c r="C22" s="32" t="s">
        <v>1800</v>
      </c>
      <c r="D22" s="24" t="s">
        <v>1801</v>
      </c>
      <c r="E22" s="24">
        <v>6</v>
      </c>
      <c r="F22" s="24"/>
      <c r="G22" s="23" t="s">
        <v>962</v>
      </c>
      <c r="H22" s="22" t="s">
        <v>1244</v>
      </c>
      <c r="I22" s="22" t="s">
        <v>2061</v>
      </c>
      <c r="J22" s="22"/>
      <c r="K22" s="21"/>
    </row>
    <row r="23" spans="2:12" ht="158.25" customHeight="1" x14ac:dyDescent="0.2">
      <c r="B23" s="37">
        <v>2</v>
      </c>
      <c r="C23" s="32" t="s">
        <v>1802</v>
      </c>
      <c r="D23" s="24" t="s">
        <v>1803</v>
      </c>
      <c r="E23" s="24">
        <v>6</v>
      </c>
      <c r="F23" s="24">
        <f>IF(E23=6,30,IF(E23=18,40,xxx))</f>
        <v>30</v>
      </c>
      <c r="G23" s="23" t="s">
        <v>963</v>
      </c>
      <c r="H23" s="22" t="s">
        <v>1246</v>
      </c>
      <c r="I23" s="22" t="s">
        <v>1245</v>
      </c>
      <c r="J23" s="22"/>
      <c r="K23" s="21"/>
    </row>
    <row r="24" spans="2:12" ht="105" x14ac:dyDescent="0.2">
      <c r="B24" s="101">
        <v>2</v>
      </c>
      <c r="C24" s="102" t="s">
        <v>1804</v>
      </c>
      <c r="D24" s="103" t="s">
        <v>1805</v>
      </c>
      <c r="E24" s="103">
        <v>6</v>
      </c>
      <c r="F24" s="103"/>
      <c r="G24" s="110" t="s">
        <v>964</v>
      </c>
      <c r="H24" s="113" t="s">
        <v>965</v>
      </c>
      <c r="I24" s="109" t="s">
        <v>966</v>
      </c>
      <c r="J24" s="22"/>
      <c r="K24" s="21"/>
    </row>
    <row r="25" spans="2:12" ht="150" x14ac:dyDescent="0.2">
      <c r="B25" s="37">
        <v>6</v>
      </c>
      <c r="C25" s="32" t="s">
        <v>1806</v>
      </c>
      <c r="D25" s="24" t="s">
        <v>1807</v>
      </c>
      <c r="E25" s="24">
        <v>6</v>
      </c>
      <c r="F25" s="24">
        <f>IF(E25=6,30,IF(E25=18,40,xxx))</f>
        <v>30</v>
      </c>
      <c r="G25" s="23" t="s">
        <v>967</v>
      </c>
      <c r="H25" s="57" t="s">
        <v>1299</v>
      </c>
      <c r="I25" s="22" t="s">
        <v>2062</v>
      </c>
      <c r="J25" s="22"/>
    </row>
    <row r="26" spans="2:12" ht="139.5" customHeight="1" x14ac:dyDescent="0.2">
      <c r="B26" s="37">
        <v>6</v>
      </c>
      <c r="C26" s="32" t="s">
        <v>1808</v>
      </c>
      <c r="D26" s="24" t="s">
        <v>1809</v>
      </c>
      <c r="E26" s="24">
        <v>6</v>
      </c>
      <c r="F26" s="24">
        <f>IF(E26=6,30,IF(E26=18,40,xxx))</f>
        <v>30</v>
      </c>
      <c r="G26" s="23" t="s">
        <v>968</v>
      </c>
      <c r="H26" s="57"/>
      <c r="I26" s="22"/>
      <c r="J26" s="22"/>
      <c r="K26" t="s">
        <v>1247</v>
      </c>
    </row>
    <row r="27" spans="2:12" ht="75" x14ac:dyDescent="0.2">
      <c r="B27" s="37">
        <v>2</v>
      </c>
      <c r="C27" s="32" t="s">
        <v>1810</v>
      </c>
      <c r="D27" s="24" t="s">
        <v>1811</v>
      </c>
      <c r="E27" s="24">
        <v>6</v>
      </c>
      <c r="F27" s="24"/>
      <c r="G27" s="23" t="s">
        <v>969</v>
      </c>
      <c r="H27" s="75" t="s">
        <v>1248</v>
      </c>
      <c r="I27" s="22" t="s">
        <v>2063</v>
      </c>
      <c r="J27" s="22"/>
      <c r="K27" s="21"/>
    </row>
    <row r="28" spans="2:12" ht="120" x14ac:dyDescent="0.2">
      <c r="B28" s="37">
        <v>2</v>
      </c>
      <c r="C28" s="32" t="s">
        <v>1812</v>
      </c>
      <c r="D28" s="24" t="s">
        <v>1813</v>
      </c>
      <c r="E28" s="24">
        <v>18</v>
      </c>
      <c r="F28" s="24"/>
      <c r="G28" s="23" t="s">
        <v>970</v>
      </c>
      <c r="H28" s="80" t="s">
        <v>2109</v>
      </c>
      <c r="I28" s="76" t="s">
        <v>2064</v>
      </c>
      <c r="J28" s="22"/>
      <c r="K28" t="s">
        <v>2065</v>
      </c>
    </row>
    <row r="29" spans="2:12" ht="300" x14ac:dyDescent="0.2">
      <c r="B29" s="37">
        <v>2</v>
      </c>
      <c r="C29" s="32" t="s">
        <v>1814</v>
      </c>
      <c r="D29" s="24" t="s">
        <v>1815</v>
      </c>
      <c r="E29" s="24">
        <f>IF(D29="leicht",6,IF(D29="mittel",6,IF(D29="schwer",18,xxx)))</f>
        <v>18</v>
      </c>
      <c r="F29" s="24">
        <f>IF(E29=6,30,IF(E29=18,40,xxx))</f>
        <v>40</v>
      </c>
      <c r="G29" s="23" t="s">
        <v>971</v>
      </c>
      <c r="H29" s="22" t="s">
        <v>2066</v>
      </c>
      <c r="I29" s="22" t="s">
        <v>1249</v>
      </c>
      <c r="J29" s="22"/>
      <c r="K29" s="21"/>
    </row>
    <row r="30" spans="2:12" ht="160" x14ac:dyDescent="0.2">
      <c r="B30" s="101">
        <v>2</v>
      </c>
      <c r="C30" s="102" t="s">
        <v>1816</v>
      </c>
      <c r="D30" s="103" t="s">
        <v>1817</v>
      </c>
      <c r="E30" s="103">
        <f>IF(D30="leicht",6,IF(D30="mittel",6,IF(D30="schwer",18,xxx)))</f>
        <v>18</v>
      </c>
      <c r="F30" s="103">
        <f>IF(E30=6,30,IF(E30=18,40,xxx))</f>
        <v>40</v>
      </c>
      <c r="G30" s="110" t="s">
        <v>972</v>
      </c>
      <c r="H30" s="113" t="s">
        <v>973</v>
      </c>
      <c r="I30" s="109" t="s">
        <v>974</v>
      </c>
      <c r="J30" s="22"/>
      <c r="K30" s="21"/>
    </row>
    <row r="31" spans="2:12" ht="285" x14ac:dyDescent="0.2">
      <c r="B31" s="37">
        <v>2</v>
      </c>
      <c r="C31" s="32" t="s">
        <v>1818</v>
      </c>
      <c r="D31" s="24" t="s">
        <v>1819</v>
      </c>
      <c r="E31" s="24">
        <f>IF(D31="leicht",6,IF(D31="mittel",6,IF(D31="schwer",18,xxx)))</f>
        <v>18</v>
      </c>
      <c r="F31" s="24">
        <f>IF(E31=6,30,IF(E31=18,40,xxx))</f>
        <v>40</v>
      </c>
      <c r="G31" s="23" t="s">
        <v>975</v>
      </c>
      <c r="H31" s="22" t="s">
        <v>2067</v>
      </c>
      <c r="I31" s="22" t="s">
        <v>2068</v>
      </c>
      <c r="J31" s="22"/>
    </row>
    <row r="32" spans="2:12" ht="193.5" customHeight="1" x14ac:dyDescent="0.2">
      <c r="B32" s="37">
        <v>2</v>
      </c>
      <c r="C32" s="32" t="s">
        <v>1820</v>
      </c>
      <c r="D32" s="24" t="s">
        <v>1821</v>
      </c>
      <c r="E32" s="24">
        <f>IF(D32="leicht",6,IF(D32="mittel",6,IF(D32="schwer",18,xxx)))</f>
        <v>18</v>
      </c>
      <c r="F32" s="24">
        <f>IF(E32=6,30,IF(E32=18,40,xxx))</f>
        <v>40</v>
      </c>
      <c r="G32" s="23" t="s">
        <v>976</v>
      </c>
      <c r="H32" s="22" t="s">
        <v>2069</v>
      </c>
      <c r="I32" s="22" t="s">
        <v>2070</v>
      </c>
      <c r="J32" s="22"/>
      <c r="K32" s="21"/>
    </row>
    <row r="33" spans="2:12" ht="79.5" hidden="1" customHeight="1" x14ac:dyDescent="0.2">
      <c r="B33" s="37">
        <v>1</v>
      </c>
      <c r="C33" s="32" t="s">
        <v>1822</v>
      </c>
      <c r="D33" s="24" t="s">
        <v>1823</v>
      </c>
      <c r="E33" s="24">
        <v>8</v>
      </c>
      <c r="F33" s="24" t="e">
        <f>IF(E33=6,30,IF(E33=18,40,xxx))</f>
        <v>#NAME?</v>
      </c>
      <c r="G33" s="23" t="s">
        <v>977</v>
      </c>
      <c r="H33" s="69" t="s">
        <v>978</v>
      </c>
      <c r="I33" s="22" t="s">
        <v>979</v>
      </c>
      <c r="J33" s="22"/>
      <c r="K33" s="21"/>
    </row>
    <row r="34" spans="2:12" ht="103" hidden="1" customHeight="1" x14ac:dyDescent="0.2">
      <c r="B34" s="37">
        <v>1</v>
      </c>
      <c r="C34" s="32" t="s">
        <v>1824</v>
      </c>
      <c r="D34" s="24" t="s">
        <v>1825</v>
      </c>
      <c r="E34" s="24">
        <v>8</v>
      </c>
      <c r="F34" s="24" t="e">
        <f>IF(E34=6,30,IF(E34=18,40,xxx))</f>
        <v>#NAME?</v>
      </c>
      <c r="G34" s="23" t="s">
        <v>980</v>
      </c>
      <c r="H34" s="69" t="s">
        <v>981</v>
      </c>
      <c r="I34" s="22" t="s">
        <v>982</v>
      </c>
      <c r="J34" s="22"/>
      <c r="K34" s="21"/>
    </row>
    <row r="35" spans="2:12" ht="255" hidden="1" x14ac:dyDescent="0.2">
      <c r="B35" s="37">
        <v>1</v>
      </c>
      <c r="C35" s="32" t="s">
        <v>1826</v>
      </c>
      <c r="D35" s="24" t="s">
        <v>1827</v>
      </c>
      <c r="E35" s="24">
        <v>14</v>
      </c>
      <c r="F35" s="24" t="e">
        <f>IF(E35=6,30,IF(E35=18,40,xxx))</f>
        <v>#NAME?</v>
      </c>
      <c r="G35" s="23" t="s">
        <v>983</v>
      </c>
      <c r="H35" s="57" t="s">
        <v>984</v>
      </c>
      <c r="I35" s="22" t="s">
        <v>985</v>
      </c>
      <c r="J35" s="22"/>
      <c r="K35" s="70" t="s">
        <v>986</v>
      </c>
      <c r="L35" t="s">
        <v>1828</v>
      </c>
    </row>
    <row r="36" spans="2:12" ht="135" hidden="1" x14ac:dyDescent="0.2">
      <c r="B36" s="37">
        <v>1</v>
      </c>
      <c r="C36" s="32" t="s">
        <v>1829</v>
      </c>
      <c r="D36" s="24" t="s">
        <v>1830</v>
      </c>
      <c r="E36" s="24">
        <v>7</v>
      </c>
      <c r="F36" s="24" t="e">
        <f>IF(E36=6,30,IF(E36=18,40,xxx))</f>
        <v>#NAME?</v>
      </c>
      <c r="G36" s="23" t="s">
        <v>987</v>
      </c>
      <c r="H36" s="22" t="s">
        <v>988</v>
      </c>
      <c r="I36" s="22" t="s">
        <v>989</v>
      </c>
      <c r="J36" s="22"/>
    </row>
    <row r="37" spans="2:12" ht="170.5" customHeight="1" x14ac:dyDescent="0.2">
      <c r="B37" s="37">
        <v>3</v>
      </c>
      <c r="C37" s="32" t="s">
        <v>1831</v>
      </c>
      <c r="D37" s="24" t="s">
        <v>1832</v>
      </c>
      <c r="E37" s="24">
        <f>IF(D37="leicht",6,IF(D37="mittel",6,IF(D37="schwer",18,xxx)))</f>
        <v>18</v>
      </c>
      <c r="F37" s="24">
        <f>IF(E37=6,30,IF(E37=18,40,xxx))</f>
        <v>40</v>
      </c>
      <c r="G37" s="23" t="s">
        <v>990</v>
      </c>
      <c r="H37" s="58" t="s">
        <v>1251</v>
      </c>
      <c r="I37" s="22" t="s">
        <v>1250</v>
      </c>
      <c r="J37" s="22"/>
      <c r="K37" s="21"/>
      <c r="L37" s="54"/>
    </row>
    <row r="38" spans="2:12" ht="120" hidden="1" customHeight="1" x14ac:dyDescent="0.2">
      <c r="B38" s="37">
        <v>2</v>
      </c>
      <c r="C38" s="32" t="s">
        <v>1833</v>
      </c>
      <c r="D38" s="24" t="s">
        <v>1834</v>
      </c>
      <c r="E38" s="24">
        <v>9</v>
      </c>
      <c r="F38" s="24" t="e">
        <f>IF(E38=6,30,IF(E38=18,40,xxx))</f>
        <v>#NAME?</v>
      </c>
      <c r="G38" s="23" t="s">
        <v>991</v>
      </c>
      <c r="H38" s="69" t="s">
        <v>992</v>
      </c>
      <c r="I38" s="22" t="s">
        <v>993</v>
      </c>
      <c r="J38" s="22"/>
      <c r="K38" s="21"/>
    </row>
    <row r="39" spans="2:12" ht="90" x14ac:dyDescent="0.2">
      <c r="B39" s="37">
        <v>2</v>
      </c>
      <c r="C39" s="32" t="s">
        <v>1835</v>
      </c>
      <c r="D39" s="24" t="s">
        <v>1836</v>
      </c>
      <c r="E39" s="24">
        <v>6</v>
      </c>
      <c r="F39" s="24">
        <f>IF(E39=6,30,IF(E39=18,40,xxx))</f>
        <v>30</v>
      </c>
      <c r="G39" s="23" t="s">
        <v>994</v>
      </c>
      <c r="H39" s="22" t="s">
        <v>1252</v>
      </c>
      <c r="I39" s="22" t="s">
        <v>1253</v>
      </c>
      <c r="J39" s="22"/>
    </row>
    <row r="40" spans="2:12" ht="215.5" hidden="1" customHeight="1" x14ac:dyDescent="0.2">
      <c r="B40" s="37">
        <v>2</v>
      </c>
      <c r="C40" s="32" t="s">
        <v>1837</v>
      </c>
      <c r="D40" s="24" t="s">
        <v>1838</v>
      </c>
      <c r="E40" s="24">
        <v>8</v>
      </c>
      <c r="F40" s="24" t="e">
        <f>IF(E40=6,30,IF(E40=18,40,xxx))</f>
        <v>#NAME?</v>
      </c>
      <c r="G40" s="23" t="s">
        <v>995</v>
      </c>
      <c r="H40" s="69" t="s">
        <v>996</v>
      </c>
      <c r="I40" s="22" t="s">
        <v>997</v>
      </c>
      <c r="J40" s="22"/>
      <c r="K40" s="21"/>
    </row>
    <row r="41" spans="2:12" ht="211.5" customHeight="1" x14ac:dyDescent="0.2">
      <c r="B41" s="37">
        <v>2</v>
      </c>
      <c r="C41" s="32" t="s">
        <v>1839</v>
      </c>
      <c r="D41" s="24" t="s">
        <v>1840</v>
      </c>
      <c r="E41" s="24">
        <v>6</v>
      </c>
      <c r="F41" s="24">
        <f>IF(E41=6,30,IF(E41=18,40,xxx))</f>
        <v>30</v>
      </c>
      <c r="G41" s="23" t="s">
        <v>998</v>
      </c>
      <c r="H41" s="22" t="s">
        <v>1255</v>
      </c>
      <c r="I41" s="22" t="s">
        <v>1254</v>
      </c>
      <c r="J41" s="22"/>
      <c r="L41" s="54"/>
    </row>
    <row r="42" spans="2:12" ht="153" customHeight="1" x14ac:dyDescent="0.2">
      <c r="B42" s="37">
        <v>2</v>
      </c>
      <c r="C42" s="32" t="s">
        <v>1841</v>
      </c>
      <c r="D42" s="24" t="s">
        <v>1842</v>
      </c>
      <c r="E42" s="24">
        <v>18</v>
      </c>
      <c r="F42" s="24"/>
      <c r="G42" s="23" t="s">
        <v>999</v>
      </c>
      <c r="H42" s="22" t="s">
        <v>1256</v>
      </c>
      <c r="I42" s="76" t="s">
        <v>2071</v>
      </c>
      <c r="J42" s="22"/>
    </row>
    <row r="43" spans="2:12" ht="165" x14ac:dyDescent="0.2">
      <c r="B43" s="37">
        <v>2</v>
      </c>
      <c r="C43" s="32" t="s">
        <v>1843</v>
      </c>
      <c r="D43" s="24" t="s">
        <v>1844</v>
      </c>
      <c r="E43" s="24">
        <v>18</v>
      </c>
      <c r="F43" s="24"/>
      <c r="G43" s="23" t="s">
        <v>1000</v>
      </c>
      <c r="H43" t="s">
        <v>1257</v>
      </c>
      <c r="I43" s="22" t="s">
        <v>2072</v>
      </c>
      <c r="J43" s="22"/>
      <c r="K43" s="21"/>
    </row>
    <row r="44" spans="2:12" ht="180" hidden="1" x14ac:dyDescent="0.2">
      <c r="B44" s="37">
        <v>3</v>
      </c>
      <c r="C44" s="32" t="s">
        <v>1845</v>
      </c>
      <c r="D44" s="24" t="s">
        <v>1846</v>
      </c>
      <c r="E44" s="24">
        <v>10</v>
      </c>
      <c r="F44" s="24" t="e">
        <f>IF(E44=6,30,IF(E44=18,40,xxx))</f>
        <v>#NAME?</v>
      </c>
      <c r="G44" s="23" t="s">
        <v>1001</v>
      </c>
      <c r="H44" s="22" t="s">
        <v>1002</v>
      </c>
      <c r="I44" s="22" t="s">
        <v>1003</v>
      </c>
      <c r="J44" s="22"/>
      <c r="K44" s="70" t="s">
        <v>1004</v>
      </c>
      <c r="L44" t="s">
        <v>1005</v>
      </c>
    </row>
    <row r="45" spans="2:12" ht="371.25" customHeight="1" x14ac:dyDescent="0.2">
      <c r="B45" s="37">
        <v>2</v>
      </c>
      <c r="C45" s="32" t="s">
        <v>1847</v>
      </c>
      <c r="D45" s="24" t="s">
        <v>1848</v>
      </c>
      <c r="E45" s="24">
        <f>IF(D45="leicht",6,IF(D45="mittel",6,IF(D45="schwer",18,xxx)))</f>
        <v>18</v>
      </c>
      <c r="F45" s="24">
        <f>IF(E45=6,30,IF(E45=18,40,xxx))</f>
        <v>40</v>
      </c>
      <c r="G45" s="23" t="s">
        <v>1006</v>
      </c>
      <c r="H45" s="22" t="s">
        <v>2073</v>
      </c>
      <c r="I45" s="22" t="s">
        <v>2074</v>
      </c>
      <c r="J45" s="22"/>
      <c r="K45" s="21"/>
      <c r="L45" s="54"/>
    </row>
    <row r="46" spans="2:12" ht="105" x14ac:dyDescent="0.2">
      <c r="B46" s="37">
        <v>3</v>
      </c>
      <c r="C46" s="32" t="s">
        <v>1849</v>
      </c>
      <c r="D46" s="24" t="s">
        <v>1850</v>
      </c>
      <c r="E46" s="24">
        <v>6</v>
      </c>
      <c r="F46" s="24">
        <f>IF(E46=6,30,IF(E46=18,40,xxx))</f>
        <v>30</v>
      </c>
      <c r="G46" s="23" t="s">
        <v>1007</v>
      </c>
      <c r="H46" s="22" t="s">
        <v>1259</v>
      </c>
      <c r="I46" s="22" t="s">
        <v>1260</v>
      </c>
      <c r="J46" s="22"/>
      <c r="L46" s="54"/>
    </row>
    <row r="47" spans="2:12" ht="165" hidden="1" x14ac:dyDescent="0.2">
      <c r="B47" s="37">
        <v>4</v>
      </c>
      <c r="C47" s="32" t="s">
        <v>1851</v>
      </c>
      <c r="D47" s="24" t="s">
        <v>1852</v>
      </c>
      <c r="E47" s="24">
        <v>5</v>
      </c>
      <c r="F47" s="24" t="e">
        <f>IF(E47=6,30,IF(E47=18,40,xxx))</f>
        <v>#NAME?</v>
      </c>
      <c r="G47" s="23" t="s">
        <v>1008</v>
      </c>
      <c r="H47" s="22" t="s">
        <v>1009</v>
      </c>
      <c r="I47" s="22" t="s">
        <v>1010</v>
      </c>
      <c r="J47" s="22"/>
      <c r="K47" s="70" t="s">
        <v>1011</v>
      </c>
      <c r="L47" s="54" t="s">
        <v>1853</v>
      </c>
    </row>
    <row r="48" spans="2:12" ht="75" x14ac:dyDescent="0.2">
      <c r="B48" s="101">
        <v>3</v>
      </c>
      <c r="C48" s="102" t="s">
        <v>1854</v>
      </c>
      <c r="D48" s="103" t="s">
        <v>1855</v>
      </c>
      <c r="E48" s="103">
        <v>6</v>
      </c>
      <c r="F48" s="103">
        <f>IF(E48=6,30,IF(E48=18,40,xxx))</f>
        <v>30</v>
      </c>
      <c r="G48" s="110" t="s">
        <v>1012</v>
      </c>
      <c r="H48" s="113" t="s">
        <v>1013</v>
      </c>
      <c r="I48" s="109" t="s">
        <v>1014</v>
      </c>
      <c r="J48" s="22"/>
      <c r="K48" s="21"/>
    </row>
    <row r="49" spans="2:12" ht="120" x14ac:dyDescent="0.2">
      <c r="B49" s="101">
        <v>3</v>
      </c>
      <c r="C49" s="102" t="s">
        <v>1856</v>
      </c>
      <c r="D49" s="103" t="s">
        <v>1857</v>
      </c>
      <c r="E49" s="103">
        <f>IF(D49="leicht",6,IF(D49="mittel",6,IF(D49="schwer",18,xxx)))</f>
        <v>6</v>
      </c>
      <c r="F49" s="103">
        <f>IF(E49=6,30,IF(E49=18,40,xxx))</f>
        <v>30</v>
      </c>
      <c r="G49" s="110" t="s">
        <v>1015</v>
      </c>
      <c r="H49" s="113" t="s">
        <v>1016</v>
      </c>
      <c r="I49" s="109" t="s">
        <v>1017</v>
      </c>
      <c r="J49" s="22"/>
      <c r="K49" s="21"/>
    </row>
    <row r="50" spans="2:12" ht="60" x14ac:dyDescent="0.2">
      <c r="B50" s="37">
        <v>3</v>
      </c>
      <c r="C50" s="32" t="s">
        <v>1858</v>
      </c>
      <c r="D50" s="24" t="s">
        <v>1859</v>
      </c>
      <c r="E50" s="24">
        <v>6</v>
      </c>
      <c r="F50" s="24"/>
      <c r="G50" s="23" t="s">
        <v>1018</v>
      </c>
      <c r="H50" t="s">
        <v>1258</v>
      </c>
      <c r="I50" s="22" t="s">
        <v>2075</v>
      </c>
      <c r="J50" s="22"/>
      <c r="K50" s="21"/>
    </row>
    <row r="51" spans="2:12" ht="270" hidden="1" x14ac:dyDescent="0.2">
      <c r="B51" s="37">
        <v>4</v>
      </c>
      <c r="C51" s="32" t="s">
        <v>1860</v>
      </c>
      <c r="D51" s="24" t="s">
        <v>1861</v>
      </c>
      <c r="E51" s="24">
        <v>5</v>
      </c>
      <c r="F51" s="24" t="e">
        <f>IF(E51=6,30,IF(E51=18,40,xxx))</f>
        <v>#NAME?</v>
      </c>
      <c r="G51" s="23" t="s">
        <v>1019</v>
      </c>
      <c r="H51" s="22" t="s">
        <v>1020</v>
      </c>
      <c r="I51" s="22" t="s">
        <v>1021</v>
      </c>
      <c r="J51" s="22"/>
      <c r="K51" s="21"/>
    </row>
    <row r="52" spans="2:12" ht="105" x14ac:dyDescent="0.2">
      <c r="B52" s="37">
        <v>3</v>
      </c>
      <c r="C52" s="32" t="s">
        <v>1862</v>
      </c>
      <c r="D52" s="24" t="s">
        <v>1863</v>
      </c>
      <c r="E52" s="24">
        <v>6</v>
      </c>
      <c r="F52" s="24">
        <f>IF(E52=6,30,IF(E52=18,40,xxx))</f>
        <v>30</v>
      </c>
      <c r="G52" s="23" t="s">
        <v>1022</v>
      </c>
      <c r="H52" s="22" t="s">
        <v>1261</v>
      </c>
      <c r="I52" s="22" t="s">
        <v>1262</v>
      </c>
      <c r="J52" s="22"/>
    </row>
    <row r="53" spans="2:12" ht="135" x14ac:dyDescent="0.2">
      <c r="B53" s="37">
        <v>3</v>
      </c>
      <c r="C53" s="32" t="s">
        <v>1864</v>
      </c>
      <c r="D53" s="24" t="s">
        <v>1865</v>
      </c>
      <c r="E53" s="24">
        <f>IF(D53="leicht",6,IF(D53="mittel",6,IF(D53="schwer",18,xxx)))</f>
        <v>18</v>
      </c>
      <c r="F53" s="24">
        <f>IF(E53=6,30,IF(E53=18,40,xxx))</f>
        <v>40</v>
      </c>
      <c r="G53" s="23" t="s">
        <v>1023</v>
      </c>
      <c r="H53" s="22" t="s">
        <v>2076</v>
      </c>
      <c r="I53" s="22" t="s">
        <v>1263</v>
      </c>
      <c r="J53" s="22"/>
      <c r="K53" s="21"/>
    </row>
    <row r="54" spans="2:12" ht="60" x14ac:dyDescent="0.2">
      <c r="B54" s="37">
        <v>3</v>
      </c>
      <c r="C54" s="32" t="s">
        <v>1866</v>
      </c>
      <c r="D54" s="24" t="s">
        <v>1867</v>
      </c>
      <c r="E54" s="24">
        <v>6</v>
      </c>
      <c r="F54" s="24">
        <f>IF(E54=6,30,IF(E54=18,40,xxx))</f>
        <v>30</v>
      </c>
      <c r="G54" s="23" t="s">
        <v>1024</v>
      </c>
      <c r="H54" s="22" t="s">
        <v>1264</v>
      </c>
      <c r="I54" s="22" t="s">
        <v>2077</v>
      </c>
      <c r="J54" s="22"/>
    </row>
    <row r="55" spans="2:12" x14ac:dyDescent="0.2">
      <c r="B55" s="37">
        <v>3</v>
      </c>
      <c r="C55" s="32" t="s">
        <v>1868</v>
      </c>
      <c r="D55" s="24" t="s">
        <v>1869</v>
      </c>
      <c r="E55" s="24">
        <f>IF(D55="leicht",6,IF(D55="mittel",6,IF(D55="schwer",18,xxx)))</f>
        <v>6</v>
      </c>
      <c r="F55" s="24">
        <f>IF(E55=6,30,IF(E55=18,40,xxx))</f>
        <v>30</v>
      </c>
      <c r="G55" s="23" t="s">
        <v>1025</v>
      </c>
      <c r="H55" s="22" t="s">
        <v>1265</v>
      </c>
      <c r="I55" s="22" t="s">
        <v>1266</v>
      </c>
      <c r="J55" s="22"/>
    </row>
    <row r="56" spans="2:12" ht="135" x14ac:dyDescent="0.2">
      <c r="B56" s="37">
        <v>3</v>
      </c>
      <c r="C56" s="32" t="s">
        <v>1870</v>
      </c>
      <c r="D56" s="24" t="s">
        <v>1871</v>
      </c>
      <c r="E56" s="24">
        <v>18</v>
      </c>
      <c r="F56" s="24"/>
      <c r="G56" s="23" t="s">
        <v>1026</v>
      </c>
      <c r="H56" s="80" t="s">
        <v>1267</v>
      </c>
      <c r="I56" s="22" t="s">
        <v>2078</v>
      </c>
      <c r="J56" s="22"/>
    </row>
    <row r="57" spans="2:12" ht="112" x14ac:dyDescent="0.2">
      <c r="B57" s="101">
        <v>3</v>
      </c>
      <c r="C57" s="102" t="s">
        <v>1872</v>
      </c>
      <c r="D57" s="103" t="s">
        <v>1873</v>
      </c>
      <c r="E57" s="103">
        <f>IF(D57="leicht",6,IF(D57="mittel",6,IF(D57="schwer",18,xxx)))</f>
        <v>18</v>
      </c>
      <c r="F57" s="103">
        <f>IF(E57=6,30,IF(E57=18,40,xxx))</f>
        <v>40</v>
      </c>
      <c r="G57" s="110" t="s">
        <v>1027</v>
      </c>
      <c r="H57" s="113" t="s">
        <v>1028</v>
      </c>
      <c r="I57" s="109" t="s">
        <v>1029</v>
      </c>
      <c r="J57" s="22"/>
      <c r="K57" s="21"/>
    </row>
    <row r="58" spans="2:12" ht="300" x14ac:dyDescent="0.2">
      <c r="B58" s="37">
        <v>3</v>
      </c>
      <c r="C58" s="32" t="s">
        <v>1874</v>
      </c>
      <c r="D58" s="24" t="s">
        <v>1875</v>
      </c>
      <c r="E58" s="24">
        <f>IF(D58="leicht",6,IF(D58="mittel",6,IF(D58="schwer",18,xxx)))</f>
        <v>18</v>
      </c>
      <c r="F58" s="24">
        <f>IF(E58=6,30,IF(E58=18,40,xxx))</f>
        <v>40</v>
      </c>
      <c r="G58" s="23" t="s">
        <v>1030</v>
      </c>
      <c r="H58" s="22" t="s">
        <v>1269</v>
      </c>
      <c r="I58" s="22" t="s">
        <v>1268</v>
      </c>
      <c r="J58" s="22"/>
      <c r="K58" s="21"/>
    </row>
    <row r="59" spans="2:12" ht="90" hidden="1" x14ac:dyDescent="0.2">
      <c r="B59" s="37">
        <v>6</v>
      </c>
      <c r="C59" s="32" t="s">
        <v>1876</v>
      </c>
      <c r="D59" s="24" t="s">
        <v>1877</v>
      </c>
      <c r="E59" s="24">
        <v>4</v>
      </c>
      <c r="F59" s="24" t="e">
        <f>IF(E59=6,30,IF(E59=18,40,xxx))</f>
        <v>#NAME?</v>
      </c>
      <c r="G59" s="23" t="s">
        <v>1031</v>
      </c>
      <c r="H59" s="71" t="s">
        <v>1032</v>
      </c>
      <c r="I59" s="22" t="s">
        <v>1033</v>
      </c>
      <c r="J59" s="22"/>
      <c r="K59" s="21"/>
    </row>
    <row r="60" spans="2:12" ht="272" x14ac:dyDescent="0.2">
      <c r="B60" s="101">
        <v>3</v>
      </c>
      <c r="C60" s="102" t="s">
        <v>1878</v>
      </c>
      <c r="D60" s="103" t="s">
        <v>1879</v>
      </c>
      <c r="E60" s="103">
        <f>IF(D60="leicht",6,IF(D60="mittel",6,IF(D60="schwer",18,xxx)))</f>
        <v>18</v>
      </c>
      <c r="F60" s="103">
        <f>IF(E60=6,30,IF(E60=18,40,xxx))</f>
        <v>40</v>
      </c>
      <c r="G60" s="110" t="s">
        <v>1034</v>
      </c>
      <c r="H60" s="113" t="s">
        <v>1035</v>
      </c>
      <c r="I60" s="109" t="s">
        <v>1036</v>
      </c>
      <c r="K60" s="22" t="s">
        <v>1037</v>
      </c>
      <c r="L60" s="79"/>
    </row>
    <row r="61" spans="2:12" ht="87" hidden="1" customHeight="1" x14ac:dyDescent="0.2">
      <c r="B61" s="37">
        <v>6</v>
      </c>
      <c r="C61" s="32" t="s">
        <v>1880</v>
      </c>
      <c r="D61" s="24" t="s">
        <v>1881</v>
      </c>
      <c r="E61" s="24">
        <v>4</v>
      </c>
      <c r="F61" s="24" t="e">
        <f>IF(E61=6,30,IF(E61=18,40,xxx))</f>
        <v>#NAME?</v>
      </c>
      <c r="G61" s="23" t="s">
        <v>1038</v>
      </c>
      <c r="H61" s="71" t="s">
        <v>1039</v>
      </c>
      <c r="I61" s="22" t="s">
        <v>1040</v>
      </c>
      <c r="J61" s="22"/>
      <c r="K61" s="21"/>
    </row>
    <row r="62" spans="2:12" ht="105" x14ac:dyDescent="0.2">
      <c r="B62" s="101">
        <v>3</v>
      </c>
      <c r="C62" s="102" t="s">
        <v>1882</v>
      </c>
      <c r="D62" s="103" t="s">
        <v>1883</v>
      </c>
      <c r="E62" s="103">
        <v>6</v>
      </c>
      <c r="F62" s="103"/>
      <c r="G62" s="110" t="s">
        <v>1041</v>
      </c>
      <c r="H62" s="113" t="s">
        <v>1042</v>
      </c>
      <c r="I62" s="109" t="s">
        <v>1043</v>
      </c>
      <c r="J62" s="22"/>
      <c r="K62" s="21"/>
    </row>
    <row r="63" spans="2:12" ht="150" x14ac:dyDescent="0.2">
      <c r="B63" s="37">
        <v>3</v>
      </c>
      <c r="C63" s="32" t="s">
        <v>1884</v>
      </c>
      <c r="D63" s="24" t="s">
        <v>1885</v>
      </c>
      <c r="E63" s="24">
        <v>6</v>
      </c>
      <c r="F63" s="24"/>
      <c r="G63" s="23" t="s">
        <v>1044</v>
      </c>
      <c r="H63" s="22" t="s">
        <v>1045</v>
      </c>
      <c r="I63" s="22" t="s">
        <v>2079</v>
      </c>
      <c r="J63" s="22"/>
      <c r="K63" s="21"/>
    </row>
    <row r="64" spans="2:12" ht="150" x14ac:dyDescent="0.2">
      <c r="B64" s="37">
        <v>3</v>
      </c>
      <c r="C64" s="32" t="s">
        <v>1886</v>
      </c>
      <c r="D64" s="24" t="s">
        <v>1887</v>
      </c>
      <c r="E64" s="24">
        <v>18</v>
      </c>
      <c r="F64" s="24"/>
      <c r="G64" s="23">
        <v>4</v>
      </c>
      <c r="H64" s="22" t="s">
        <v>2080</v>
      </c>
      <c r="I64" s="22" t="s">
        <v>2081</v>
      </c>
      <c r="J64" s="22"/>
    </row>
    <row r="65" spans="2:12" ht="179.5" hidden="1" customHeight="1" x14ac:dyDescent="0.2">
      <c r="B65" s="37">
        <v>1</v>
      </c>
      <c r="C65" s="32" t="s">
        <v>1888</v>
      </c>
      <c r="D65" s="24" t="s">
        <v>1889</v>
      </c>
      <c r="E65" s="24">
        <v>5</v>
      </c>
      <c r="F65" s="24" t="e">
        <f>IF(E65=6,30,IF(E65=18,40,xxx))</f>
        <v>#NAME?</v>
      </c>
      <c r="G65" s="23" t="s">
        <v>1046</v>
      </c>
      <c r="H65" s="69" t="s">
        <v>1047</v>
      </c>
      <c r="I65" s="22" t="s">
        <v>1048</v>
      </c>
      <c r="J65" s="22"/>
      <c r="K65" s="21"/>
    </row>
    <row r="66" spans="2:12" ht="179.5" hidden="1" customHeight="1" x14ac:dyDescent="0.2">
      <c r="B66" s="37">
        <v>1</v>
      </c>
      <c r="C66" s="32" t="s">
        <v>1890</v>
      </c>
      <c r="D66" s="24" t="s">
        <v>1891</v>
      </c>
      <c r="E66" s="24">
        <v>5</v>
      </c>
      <c r="F66" s="24" t="e">
        <f>IF(E66=6,30,IF(E66=18,40,xxx))</f>
        <v>#NAME?</v>
      </c>
      <c r="G66" s="23" t="s">
        <v>1049</v>
      </c>
      <c r="H66" s="57" t="s">
        <v>1050</v>
      </c>
      <c r="I66" s="22" t="s">
        <v>1051</v>
      </c>
      <c r="J66" s="22"/>
      <c r="K66" s="21"/>
    </row>
    <row r="67" spans="2:12" ht="172" hidden="1" customHeight="1" x14ac:dyDescent="0.2">
      <c r="B67" s="37">
        <v>1</v>
      </c>
      <c r="C67" s="32" t="s">
        <v>1892</v>
      </c>
      <c r="D67" s="24" t="s">
        <v>1893</v>
      </c>
      <c r="E67" s="24">
        <v>10</v>
      </c>
      <c r="F67" s="24" t="e">
        <f>IF(E67=6,30,IF(E67=18,40,xxx))</f>
        <v>#NAME?</v>
      </c>
      <c r="G67" s="23" t="s">
        <v>1052</v>
      </c>
      <c r="H67" s="22" t="s">
        <v>1053</v>
      </c>
      <c r="I67" s="22" t="s">
        <v>1054</v>
      </c>
      <c r="J67" s="22"/>
      <c r="K67" s="21"/>
    </row>
    <row r="68" spans="2:12" ht="255" x14ac:dyDescent="0.2">
      <c r="B68" s="37">
        <v>3</v>
      </c>
      <c r="C68" s="32" t="s">
        <v>1894</v>
      </c>
      <c r="D68" s="24" t="s">
        <v>1895</v>
      </c>
      <c r="E68" s="24">
        <v>18</v>
      </c>
      <c r="F68" s="24"/>
      <c r="G68" s="23" t="s">
        <v>1055</v>
      </c>
      <c r="H68" s="72" t="s">
        <v>1270</v>
      </c>
      <c r="I68" s="22" t="s">
        <v>2082</v>
      </c>
      <c r="J68" s="22"/>
    </row>
    <row r="69" spans="2:12" ht="16" x14ac:dyDescent="0.2">
      <c r="B69" s="37">
        <v>1</v>
      </c>
      <c r="C69" s="32" t="s">
        <v>1896</v>
      </c>
      <c r="D69" s="24" t="s">
        <v>1897</v>
      </c>
      <c r="E69" s="24">
        <v>18</v>
      </c>
      <c r="F69" s="24">
        <f>IF(E69=6,30,IF(E69=18,40,xxx))</f>
        <v>40</v>
      </c>
      <c r="G69" s="23" t="s">
        <v>1056</v>
      </c>
      <c r="H69" s="72"/>
      <c r="I69" s="22"/>
      <c r="J69" s="22"/>
      <c r="K69" s="94" t="s">
        <v>1271</v>
      </c>
    </row>
    <row r="70" spans="2:12" ht="240" x14ac:dyDescent="0.2">
      <c r="B70" s="37">
        <v>4</v>
      </c>
      <c r="C70" s="32" t="s">
        <v>1898</v>
      </c>
      <c r="D70" s="24" t="s">
        <v>1899</v>
      </c>
      <c r="E70" s="24">
        <v>18</v>
      </c>
      <c r="F70" s="24">
        <f>IF(E70=6,30,IF(E70=18,40,xxx))</f>
        <v>40</v>
      </c>
      <c r="G70" s="23" t="s">
        <v>1057</v>
      </c>
      <c r="H70" s="22" t="s">
        <v>2083</v>
      </c>
      <c r="I70" s="76" t="s">
        <v>2084</v>
      </c>
      <c r="J70" s="22"/>
      <c r="K70" s="21"/>
    </row>
    <row r="71" spans="2:12" ht="120" x14ac:dyDescent="0.2">
      <c r="B71" s="101">
        <v>4</v>
      </c>
      <c r="C71" s="102" t="s">
        <v>1900</v>
      </c>
      <c r="D71" s="103" t="s">
        <v>1901</v>
      </c>
      <c r="E71" s="103">
        <v>6</v>
      </c>
      <c r="F71" s="103"/>
      <c r="G71" s="110" t="s">
        <v>1058</v>
      </c>
      <c r="H71" s="113" t="s">
        <v>1059</v>
      </c>
      <c r="I71" s="109" t="s">
        <v>1060</v>
      </c>
      <c r="J71" s="22"/>
      <c r="K71" s="21"/>
    </row>
    <row r="72" spans="2:12" ht="170.5" customHeight="1" x14ac:dyDescent="0.2">
      <c r="B72" s="37">
        <v>4</v>
      </c>
      <c r="C72" s="32" t="s">
        <v>1902</v>
      </c>
      <c r="D72" s="24" t="s">
        <v>1903</v>
      </c>
      <c r="E72" s="24">
        <v>18</v>
      </c>
      <c r="F72" s="24">
        <f>IF(E72=6,30,IF(E72=18,40,xxx))</f>
        <v>40</v>
      </c>
      <c r="G72" s="23" t="s">
        <v>1061</v>
      </c>
      <c r="H72" s="22"/>
      <c r="I72" s="22"/>
      <c r="J72" s="22"/>
      <c r="K72" s="94" t="s">
        <v>1904</v>
      </c>
    </row>
    <row r="73" spans="2:12" ht="300" hidden="1" x14ac:dyDescent="0.2">
      <c r="B73" s="37">
        <v>2</v>
      </c>
      <c r="C73" s="32" t="s">
        <v>1905</v>
      </c>
      <c r="D73" s="24" t="s">
        <v>1906</v>
      </c>
      <c r="E73" s="24">
        <v>10</v>
      </c>
      <c r="F73" s="24" t="e">
        <f>IF(E73=6,30,IF(E73=18,40,xxx))</f>
        <v>#NAME?</v>
      </c>
      <c r="G73" s="23" t="s">
        <v>1062</v>
      </c>
      <c r="H73" s="22" t="s">
        <v>1063</v>
      </c>
      <c r="I73" s="96" t="s">
        <v>1064</v>
      </c>
      <c r="J73" s="22"/>
      <c r="K73" s="70" t="s">
        <v>1065</v>
      </c>
      <c r="L73" t="s">
        <v>1066</v>
      </c>
    </row>
    <row r="74" spans="2:12" ht="120" x14ac:dyDescent="0.2">
      <c r="B74" s="37">
        <v>4</v>
      </c>
      <c r="C74" s="32" t="s">
        <v>1907</v>
      </c>
      <c r="D74" s="24" t="s">
        <v>1908</v>
      </c>
      <c r="E74" s="24">
        <v>6</v>
      </c>
      <c r="F74" s="24"/>
      <c r="G74" s="23" t="s">
        <v>1067</v>
      </c>
      <c r="H74" s="58" t="s">
        <v>1272</v>
      </c>
      <c r="I74" s="22" t="s">
        <v>2085</v>
      </c>
      <c r="J74" s="22"/>
      <c r="K74" s="21"/>
    </row>
    <row r="75" spans="2:12" ht="165" x14ac:dyDescent="0.2">
      <c r="B75" s="37">
        <v>2</v>
      </c>
      <c r="C75" s="32" t="s">
        <v>1909</v>
      </c>
      <c r="D75" s="24" t="s">
        <v>1910</v>
      </c>
      <c r="E75" s="24">
        <v>18</v>
      </c>
      <c r="F75" s="24">
        <f>IF(E75=6,30,IF(E75=18,40,xxx))</f>
        <v>40</v>
      </c>
      <c r="G75" s="23" t="s">
        <v>1068</v>
      </c>
      <c r="H75" s="22" t="s">
        <v>1273</v>
      </c>
      <c r="I75" s="22" t="s">
        <v>1274</v>
      </c>
      <c r="J75" s="22"/>
    </row>
    <row r="76" spans="2:12" ht="225" x14ac:dyDescent="0.2">
      <c r="B76" s="37">
        <v>4</v>
      </c>
      <c r="C76" s="32" t="s">
        <v>1911</v>
      </c>
      <c r="D76" s="24" t="s">
        <v>1912</v>
      </c>
      <c r="E76" s="24">
        <v>6</v>
      </c>
      <c r="F76" s="24">
        <v>30</v>
      </c>
      <c r="G76" s="23" t="s">
        <v>1069</v>
      </c>
      <c r="H76" s="22" t="s">
        <v>1070</v>
      </c>
      <c r="I76" s="22" t="s">
        <v>2086</v>
      </c>
      <c r="J76" s="22"/>
    </row>
    <row r="77" spans="2:12" ht="75" x14ac:dyDescent="0.2">
      <c r="B77" s="37">
        <v>4</v>
      </c>
      <c r="C77" s="32" t="s">
        <v>1913</v>
      </c>
      <c r="D77" s="24" t="s">
        <v>1914</v>
      </c>
      <c r="E77" s="24">
        <v>6</v>
      </c>
      <c r="F77" s="24">
        <f>IF(E77=6,30,IF(E77=18,40,xxx))</f>
        <v>30</v>
      </c>
      <c r="G77" s="23" t="s">
        <v>1071</v>
      </c>
      <c r="H77" s="22" t="s">
        <v>1275</v>
      </c>
      <c r="I77" s="22" t="s">
        <v>1276</v>
      </c>
      <c r="J77" s="22"/>
      <c r="L77" s="64"/>
    </row>
    <row r="78" spans="2:12" ht="126" hidden="1" customHeight="1" x14ac:dyDescent="0.2">
      <c r="B78" s="37">
        <v>3</v>
      </c>
      <c r="C78" s="32" t="s">
        <v>1915</v>
      </c>
      <c r="D78" s="24" t="s">
        <v>1916</v>
      </c>
      <c r="E78" s="24"/>
      <c r="F78" s="24" t="e">
        <f>IF(E78=6,30,IF(E78=18,40,xxx))</f>
        <v>#NAME?</v>
      </c>
      <c r="G78" s="23" t="s">
        <v>1072</v>
      </c>
      <c r="H78" s="22" t="s">
        <v>1073</v>
      </c>
      <c r="I78" s="22" t="s">
        <v>1074</v>
      </c>
      <c r="J78" s="22"/>
      <c r="K78" s="70" t="s">
        <v>1075</v>
      </c>
      <c r="L78" t="s">
        <v>1917</v>
      </c>
    </row>
    <row r="79" spans="2:12" ht="195" hidden="1" x14ac:dyDescent="0.2">
      <c r="B79" s="37">
        <v>3</v>
      </c>
      <c r="C79" s="32" t="s">
        <v>1918</v>
      </c>
      <c r="D79" s="24" t="s">
        <v>1919</v>
      </c>
      <c r="E79" s="24">
        <v>5</v>
      </c>
      <c r="F79" s="24" t="e">
        <f>IF(E79=6,30,IF(E79=18,40,xxx))</f>
        <v>#NAME?</v>
      </c>
      <c r="G79" s="23" t="s">
        <v>1076</v>
      </c>
      <c r="H79" s="22" t="s">
        <v>1077</v>
      </c>
      <c r="I79" s="22" t="s">
        <v>1078</v>
      </c>
      <c r="J79" s="22"/>
    </row>
    <row r="80" spans="2:12" ht="90" x14ac:dyDescent="0.2">
      <c r="B80" s="101">
        <v>4</v>
      </c>
      <c r="C80" s="102" t="s">
        <v>1920</v>
      </c>
      <c r="D80" s="103" t="s">
        <v>1921</v>
      </c>
      <c r="E80" s="103">
        <v>6</v>
      </c>
      <c r="F80" s="103">
        <f>IF(E80=6,30,IF(E80=18,40,xxx))</f>
        <v>30</v>
      </c>
      <c r="G80" s="110" t="s">
        <v>1079</v>
      </c>
      <c r="H80" s="128" t="s">
        <v>1080</v>
      </c>
      <c r="I80" s="109" t="s">
        <v>1081</v>
      </c>
      <c r="J80" s="22"/>
      <c r="K80" s="21"/>
    </row>
    <row r="81" spans="2:12" ht="120" x14ac:dyDescent="0.2">
      <c r="B81" s="101">
        <v>4</v>
      </c>
      <c r="C81" s="102" t="s">
        <v>1922</v>
      </c>
      <c r="D81" s="103" t="s">
        <v>1923</v>
      </c>
      <c r="E81" s="103">
        <v>6</v>
      </c>
      <c r="F81" s="103">
        <f>IF(E81=6,30,IF(E81=18,40,xxx))</f>
        <v>30</v>
      </c>
      <c r="G81" s="110" t="s">
        <v>1082</v>
      </c>
      <c r="H81" s="127" t="s">
        <v>1083</v>
      </c>
      <c r="I81" s="109" t="s">
        <v>1084</v>
      </c>
      <c r="J81" s="22"/>
      <c r="K81" s="21"/>
    </row>
    <row r="82" spans="2:12" ht="75" x14ac:dyDescent="0.2">
      <c r="B82" s="37">
        <v>4</v>
      </c>
      <c r="C82" s="32" t="s">
        <v>1924</v>
      </c>
      <c r="D82" s="24" t="s">
        <v>1925</v>
      </c>
      <c r="E82" s="24">
        <v>6</v>
      </c>
      <c r="F82" s="24"/>
      <c r="G82" s="23" t="s">
        <v>1085</v>
      </c>
      <c r="H82" s="22" t="s">
        <v>1277</v>
      </c>
      <c r="I82" s="22" t="s">
        <v>2087</v>
      </c>
      <c r="J82" s="22"/>
    </row>
    <row r="83" spans="2:12" ht="409.6" x14ac:dyDescent="0.2">
      <c r="B83" s="37">
        <v>4</v>
      </c>
      <c r="C83" s="32" t="s">
        <v>1926</v>
      </c>
      <c r="D83" s="24" t="s">
        <v>1927</v>
      </c>
      <c r="E83" s="24">
        <v>18</v>
      </c>
      <c r="F83" s="24"/>
      <c r="G83" s="23" t="s">
        <v>1086</v>
      </c>
      <c r="H83" s="22" t="s">
        <v>1278</v>
      </c>
      <c r="I83" s="22" t="s">
        <v>2088</v>
      </c>
      <c r="J83" s="22"/>
    </row>
    <row r="84" spans="2:12" ht="225" x14ac:dyDescent="0.2">
      <c r="B84" s="101">
        <v>4</v>
      </c>
      <c r="C84" s="102" t="s">
        <v>1928</v>
      </c>
      <c r="D84" s="103" t="s">
        <v>1929</v>
      </c>
      <c r="E84" s="103">
        <v>18</v>
      </c>
      <c r="F84" s="103"/>
      <c r="G84" s="110" t="s">
        <v>1087</v>
      </c>
      <c r="H84" s="113" t="s">
        <v>1088</v>
      </c>
      <c r="I84" s="109" t="s">
        <v>1089</v>
      </c>
      <c r="J84" s="22"/>
      <c r="K84" s="21"/>
    </row>
    <row r="85" spans="2:12" ht="180" x14ac:dyDescent="0.2">
      <c r="B85" s="101">
        <v>4</v>
      </c>
      <c r="C85" s="102" t="s">
        <v>1930</v>
      </c>
      <c r="D85" s="103" t="s">
        <v>1931</v>
      </c>
      <c r="E85" s="103">
        <v>18</v>
      </c>
      <c r="F85" s="103"/>
      <c r="G85" s="110" t="s">
        <v>1090</v>
      </c>
      <c r="H85" s="113" t="s">
        <v>1091</v>
      </c>
      <c r="I85" s="109" t="s">
        <v>1092</v>
      </c>
      <c r="J85" s="22"/>
      <c r="K85" s="21"/>
    </row>
    <row r="86" spans="2:12" ht="178.5" hidden="1" customHeight="1" x14ac:dyDescent="0.2">
      <c r="B86" s="37">
        <v>4</v>
      </c>
      <c r="C86" s="32" t="s">
        <v>1932</v>
      </c>
      <c r="D86" s="24" t="s">
        <v>1933</v>
      </c>
      <c r="E86" s="24"/>
      <c r="F86" s="24" t="e">
        <f>IF(E86=6,30,IF(E86=18,40,xxx))</f>
        <v>#NAME?</v>
      </c>
      <c r="G86" s="23" t="s">
        <v>1093</v>
      </c>
      <c r="H86" s="22" t="s">
        <v>1094</v>
      </c>
      <c r="I86" s="22" t="s">
        <v>1095</v>
      </c>
      <c r="J86" s="22"/>
      <c r="K86" s="70" t="s">
        <v>1096</v>
      </c>
      <c r="L86" t="s">
        <v>1934</v>
      </c>
    </row>
    <row r="87" spans="2:12" ht="276" customHeight="1" x14ac:dyDescent="0.2">
      <c r="B87" s="37">
        <v>4</v>
      </c>
      <c r="C87" s="32" t="s">
        <v>1935</v>
      </c>
      <c r="D87" s="24" t="s">
        <v>1936</v>
      </c>
      <c r="E87" s="24">
        <v>6</v>
      </c>
      <c r="F87" s="24"/>
      <c r="G87" s="23" t="s">
        <v>1097</v>
      </c>
      <c r="H87" s="22" t="s">
        <v>2089</v>
      </c>
      <c r="I87" s="22" t="s">
        <v>1279</v>
      </c>
      <c r="J87" s="22"/>
      <c r="K87" s="21"/>
    </row>
    <row r="88" spans="2:12" ht="129" customHeight="1" x14ac:dyDescent="0.2">
      <c r="B88" s="37">
        <v>5</v>
      </c>
      <c r="C88" s="32" t="s">
        <v>1937</v>
      </c>
      <c r="D88" s="24" t="s">
        <v>1938</v>
      </c>
      <c r="E88" s="37">
        <v>18</v>
      </c>
      <c r="F88" s="24">
        <f>IF(E88=6,30,IF(E88=18,40,xxx))</f>
        <v>40</v>
      </c>
      <c r="G88" s="23" t="s">
        <v>1098</v>
      </c>
      <c r="H88" s="22"/>
      <c r="I88" s="22"/>
      <c r="J88" s="22"/>
      <c r="K88" s="70" t="s">
        <v>1280</v>
      </c>
    </row>
    <row r="89" spans="2:12" ht="130.5" customHeight="1" x14ac:dyDescent="0.2">
      <c r="B89" s="37">
        <v>5</v>
      </c>
      <c r="C89" s="32" t="s">
        <v>1939</v>
      </c>
      <c r="D89" s="24" t="s">
        <v>1940</v>
      </c>
      <c r="E89" s="37">
        <v>18</v>
      </c>
      <c r="F89" s="24">
        <f>IF(E89=6,30,IF(E89=18,40,xxx))</f>
        <v>40</v>
      </c>
      <c r="G89" s="23" t="s">
        <v>1099</v>
      </c>
      <c r="H89" s="22" t="s">
        <v>1281</v>
      </c>
      <c r="I89" s="22" t="s">
        <v>2090</v>
      </c>
      <c r="J89" s="22"/>
    </row>
    <row r="90" spans="2:12" ht="322.5" customHeight="1" x14ac:dyDescent="0.2">
      <c r="B90" s="37">
        <v>5</v>
      </c>
      <c r="C90" s="32" t="s">
        <v>1941</v>
      </c>
      <c r="D90" s="24" t="s">
        <v>1942</v>
      </c>
      <c r="E90" s="37">
        <v>18</v>
      </c>
      <c r="F90" s="24">
        <f>IF(E90=6,30,IF(E90=18,40,xxx))</f>
        <v>40</v>
      </c>
      <c r="G90" s="23" t="s">
        <v>1100</v>
      </c>
      <c r="H90" s="22" t="s">
        <v>1282</v>
      </c>
      <c r="I90" s="22" t="s">
        <v>2091</v>
      </c>
      <c r="J90" s="22"/>
    </row>
    <row r="91" spans="2:12" ht="409.6" x14ac:dyDescent="0.2">
      <c r="B91" s="37">
        <v>4</v>
      </c>
      <c r="C91" s="32" t="s">
        <v>1943</v>
      </c>
      <c r="D91" s="24" t="s">
        <v>1944</v>
      </c>
      <c r="E91" s="24">
        <v>18</v>
      </c>
      <c r="F91" s="24"/>
      <c r="G91" s="23" t="s">
        <v>1101</v>
      </c>
      <c r="H91" s="22" t="s">
        <v>1283</v>
      </c>
      <c r="I91" s="22" t="s">
        <v>1284</v>
      </c>
      <c r="J91" s="22"/>
      <c r="K91" s="21"/>
    </row>
    <row r="92" spans="2:12" ht="314" x14ac:dyDescent="0.2">
      <c r="B92" s="37">
        <v>6</v>
      </c>
      <c r="C92" s="32" t="s">
        <v>1945</v>
      </c>
      <c r="D92" s="24" t="s">
        <v>1946</v>
      </c>
      <c r="E92" s="24">
        <v>18</v>
      </c>
      <c r="F92" s="24">
        <f>IF(E92=6,30,IF(E92=18,40,xxx))</f>
        <v>40</v>
      </c>
      <c r="G92" s="23" t="s">
        <v>1102</v>
      </c>
      <c r="H92" s="57" t="s">
        <v>1285</v>
      </c>
      <c r="I92" s="22" t="s">
        <v>2092</v>
      </c>
      <c r="J92" s="95" t="s">
        <v>1103</v>
      </c>
    </row>
    <row r="93" spans="2:12" ht="135" x14ac:dyDescent="0.2">
      <c r="B93" s="37">
        <v>4</v>
      </c>
      <c r="C93" s="32" t="s">
        <v>1947</v>
      </c>
      <c r="D93" s="24" t="s">
        <v>1948</v>
      </c>
      <c r="E93" s="24">
        <v>6</v>
      </c>
      <c r="F93" s="24"/>
      <c r="G93" s="23" t="s">
        <v>1104</v>
      </c>
      <c r="H93" s="22" t="s">
        <v>1286</v>
      </c>
      <c r="I93" s="22" t="s">
        <v>1287</v>
      </c>
      <c r="J93" s="22"/>
      <c r="K93" s="21"/>
      <c r="L93" s="64"/>
    </row>
    <row r="94" spans="2:12" ht="105" x14ac:dyDescent="0.2">
      <c r="B94" s="37">
        <v>5</v>
      </c>
      <c r="C94" s="32" t="s">
        <v>1949</v>
      </c>
      <c r="D94" s="24" t="s">
        <v>1950</v>
      </c>
      <c r="E94" s="24">
        <v>6</v>
      </c>
      <c r="F94" s="24"/>
      <c r="G94" s="23" t="s">
        <v>1105</v>
      </c>
      <c r="H94" s="22" t="s">
        <v>1288</v>
      </c>
      <c r="I94" s="22" t="s">
        <v>2093</v>
      </c>
      <c r="J94" s="22"/>
      <c r="K94" s="21"/>
    </row>
    <row r="95" spans="2:12" ht="16" x14ac:dyDescent="0.2">
      <c r="B95" s="37">
        <v>5</v>
      </c>
      <c r="C95" s="32" t="s">
        <v>1951</v>
      </c>
      <c r="D95" s="24" t="s">
        <v>1952</v>
      </c>
      <c r="E95" s="37">
        <v>6</v>
      </c>
      <c r="F95" s="24">
        <f>IF(E95=6,30,IF(E95=18,40,xxx))</f>
        <v>30</v>
      </c>
      <c r="G95" s="23" t="s">
        <v>1106</v>
      </c>
      <c r="H95" s="22"/>
      <c r="I95" s="22"/>
      <c r="J95" s="22"/>
      <c r="K95" s="70" t="s">
        <v>1953</v>
      </c>
    </row>
    <row r="96" spans="2:12" ht="328" x14ac:dyDescent="0.2">
      <c r="B96" s="37">
        <v>5</v>
      </c>
      <c r="C96" s="32" t="s">
        <v>1954</v>
      </c>
      <c r="D96" s="24" t="s">
        <v>1955</v>
      </c>
      <c r="E96" s="24">
        <v>18</v>
      </c>
      <c r="F96" s="24"/>
      <c r="G96" s="23" t="s">
        <v>1107</v>
      </c>
      <c r="H96" s="22" t="s">
        <v>1289</v>
      </c>
      <c r="I96" s="22" t="s">
        <v>2094</v>
      </c>
      <c r="J96" s="22"/>
      <c r="K96" s="21"/>
    </row>
    <row r="97" spans="2:12" ht="105" x14ac:dyDescent="0.2">
      <c r="B97" s="37">
        <v>5</v>
      </c>
      <c r="C97" s="32" t="s">
        <v>1956</v>
      </c>
      <c r="D97" s="24" t="s">
        <v>1957</v>
      </c>
      <c r="E97" s="24">
        <v>6</v>
      </c>
      <c r="F97" s="24"/>
      <c r="G97" s="23" t="s">
        <v>1108</v>
      </c>
      <c r="H97" s="22" t="s">
        <v>1290</v>
      </c>
      <c r="I97" s="22" t="s">
        <v>1291</v>
      </c>
      <c r="J97" s="22"/>
    </row>
    <row r="98" spans="2:12" ht="144" customHeight="1" x14ac:dyDescent="0.2">
      <c r="B98" s="37">
        <v>6</v>
      </c>
      <c r="C98" s="32" t="s">
        <v>1958</v>
      </c>
      <c r="D98" s="24" t="s">
        <v>1959</v>
      </c>
      <c r="E98" s="24">
        <v>18</v>
      </c>
      <c r="F98" s="24">
        <f>IF(E98=6,30,IF(E98=18,40,xxx))</f>
        <v>40</v>
      </c>
      <c r="G98" s="23" t="s">
        <v>1109</v>
      </c>
      <c r="H98" s="57" t="s">
        <v>1292</v>
      </c>
      <c r="I98" s="22" t="s">
        <v>2095</v>
      </c>
      <c r="J98" s="22"/>
      <c r="K98" s="70" t="s">
        <v>1110</v>
      </c>
      <c r="L98" t="s">
        <v>1111</v>
      </c>
    </row>
    <row r="99" spans="2:12" ht="165" x14ac:dyDescent="0.2">
      <c r="B99" s="101">
        <v>5</v>
      </c>
      <c r="C99" s="102" t="s">
        <v>1960</v>
      </c>
      <c r="D99" s="103" t="s">
        <v>1961</v>
      </c>
      <c r="E99" s="101">
        <v>6</v>
      </c>
      <c r="F99" s="103">
        <f>IF(E99=6,30,IF(E99=18,40,xxx))</f>
        <v>30</v>
      </c>
      <c r="G99" s="110" t="s">
        <v>1112</v>
      </c>
      <c r="H99" s="113" t="s">
        <v>1113</v>
      </c>
      <c r="I99" s="109" t="s">
        <v>1114</v>
      </c>
      <c r="J99" s="22"/>
      <c r="K99" s="21"/>
    </row>
    <row r="100" spans="2:12" ht="208" x14ac:dyDescent="0.2">
      <c r="B100" s="101">
        <v>5</v>
      </c>
      <c r="C100" s="102" t="s">
        <v>1962</v>
      </c>
      <c r="D100" s="103" t="s">
        <v>1963</v>
      </c>
      <c r="E100" s="103">
        <v>10</v>
      </c>
      <c r="F100" s="103"/>
      <c r="G100" s="110" t="s">
        <v>1115</v>
      </c>
      <c r="H100" s="113" t="s">
        <v>1116</v>
      </c>
      <c r="I100" s="109" t="s">
        <v>1117</v>
      </c>
      <c r="J100" s="22"/>
      <c r="K100" s="21"/>
    </row>
    <row r="101" spans="2:12" ht="120" x14ac:dyDescent="0.2">
      <c r="B101" s="37">
        <v>5</v>
      </c>
      <c r="C101" s="32" t="s">
        <v>1964</v>
      </c>
      <c r="D101" s="24" t="s">
        <v>1965</v>
      </c>
      <c r="E101" s="24">
        <v>18</v>
      </c>
      <c r="F101" s="24"/>
      <c r="G101" s="23" t="s">
        <v>1118</v>
      </c>
      <c r="H101" s="22" t="s">
        <v>2096</v>
      </c>
      <c r="I101" s="22" t="s">
        <v>2097</v>
      </c>
      <c r="J101" s="22"/>
      <c r="K101" s="21"/>
    </row>
    <row r="102" spans="2:12" ht="105" x14ac:dyDescent="0.2">
      <c r="B102" s="37">
        <v>5</v>
      </c>
      <c r="C102" s="32" t="s">
        <v>1966</v>
      </c>
      <c r="D102" s="24" t="s">
        <v>1967</v>
      </c>
      <c r="E102" s="24">
        <v>6</v>
      </c>
      <c r="F102" s="24"/>
      <c r="G102" s="23" t="s">
        <v>1119</v>
      </c>
      <c r="H102" s="22" t="s">
        <v>1293</v>
      </c>
      <c r="I102" s="22" t="s">
        <v>2098</v>
      </c>
      <c r="J102" s="22"/>
      <c r="K102" s="21"/>
    </row>
    <row r="103" spans="2:12" ht="165" x14ac:dyDescent="0.2">
      <c r="B103" s="101">
        <v>5</v>
      </c>
      <c r="C103" s="102" t="s">
        <v>1968</v>
      </c>
      <c r="D103" s="103" t="s">
        <v>1969</v>
      </c>
      <c r="E103" s="101">
        <v>6</v>
      </c>
      <c r="F103" s="103">
        <f>IF(E103=6,30,IF(E103=18,40,xxx))</f>
        <v>30</v>
      </c>
      <c r="G103" s="110" t="s">
        <v>1120</v>
      </c>
      <c r="H103" s="113" t="s">
        <v>1121</v>
      </c>
      <c r="I103" s="109" t="s">
        <v>1122</v>
      </c>
      <c r="J103" s="22"/>
      <c r="K103" s="21"/>
    </row>
    <row r="104" spans="2:12" ht="314" x14ac:dyDescent="0.2">
      <c r="B104" s="101">
        <v>5</v>
      </c>
      <c r="C104" s="102" t="s">
        <v>1970</v>
      </c>
      <c r="D104" s="103" t="s">
        <v>1971</v>
      </c>
      <c r="E104" s="103">
        <v>18</v>
      </c>
      <c r="F104" s="103"/>
      <c r="G104" s="110" t="s">
        <v>1123</v>
      </c>
      <c r="H104" s="113" t="s">
        <v>1124</v>
      </c>
      <c r="I104" s="109" t="s">
        <v>1125</v>
      </c>
      <c r="J104" s="22"/>
      <c r="K104" s="21"/>
    </row>
    <row r="105" spans="2:12" ht="195" x14ac:dyDescent="0.2">
      <c r="B105" s="37">
        <v>5</v>
      </c>
      <c r="C105" s="32" t="s">
        <v>1972</v>
      </c>
      <c r="D105" s="24" t="s">
        <v>1973</v>
      </c>
      <c r="E105" s="24">
        <v>18</v>
      </c>
      <c r="F105" s="24"/>
      <c r="G105" s="23" t="s">
        <v>1126</v>
      </c>
      <c r="H105" s="22" t="s">
        <v>2099</v>
      </c>
      <c r="I105" s="22" t="s">
        <v>1294</v>
      </c>
      <c r="J105" s="22"/>
      <c r="K105" s="21"/>
    </row>
    <row r="106" spans="2:12" ht="195" x14ac:dyDescent="0.2">
      <c r="B106" s="37">
        <v>5</v>
      </c>
      <c r="C106" s="32" t="s">
        <v>1974</v>
      </c>
      <c r="D106" s="24" t="s">
        <v>1975</v>
      </c>
      <c r="E106" s="24">
        <v>18</v>
      </c>
      <c r="F106" s="24"/>
      <c r="G106" s="23" t="s">
        <v>1127</v>
      </c>
      <c r="H106" s="22" t="s">
        <v>2100</v>
      </c>
      <c r="I106" s="22" t="s">
        <v>1295</v>
      </c>
      <c r="J106" s="22"/>
      <c r="K106" s="21"/>
    </row>
    <row r="107" spans="2:12" ht="180" x14ac:dyDescent="0.2">
      <c r="B107" s="37">
        <v>5</v>
      </c>
      <c r="C107" s="32" t="s">
        <v>1976</v>
      </c>
      <c r="D107" s="24" t="s">
        <v>1977</v>
      </c>
      <c r="E107" s="24">
        <v>18</v>
      </c>
      <c r="F107" s="24"/>
      <c r="G107" s="23" t="s">
        <v>1128</v>
      </c>
      <c r="H107" s="22" t="s">
        <v>1296</v>
      </c>
      <c r="I107" s="22" t="s">
        <v>2101</v>
      </c>
      <c r="J107" s="22"/>
    </row>
    <row r="108" spans="2:12" ht="75" x14ac:dyDescent="0.2">
      <c r="B108" s="101">
        <v>6</v>
      </c>
      <c r="C108" s="102" t="s">
        <v>1978</v>
      </c>
      <c r="D108" s="103" t="s">
        <v>1979</v>
      </c>
      <c r="E108" s="103">
        <v>6</v>
      </c>
      <c r="F108" s="103"/>
      <c r="G108" s="110" t="s">
        <v>1129</v>
      </c>
      <c r="H108" s="113" t="s">
        <v>1130</v>
      </c>
      <c r="I108" s="109" t="s">
        <v>1131</v>
      </c>
      <c r="J108" s="22"/>
      <c r="K108" s="21"/>
    </row>
    <row r="109" spans="2:12" ht="75" x14ac:dyDescent="0.2">
      <c r="B109" s="37">
        <v>6</v>
      </c>
      <c r="C109" s="32" t="s">
        <v>1980</v>
      </c>
      <c r="D109" s="24" t="s">
        <v>1981</v>
      </c>
      <c r="E109" s="24">
        <v>6</v>
      </c>
      <c r="F109" s="24"/>
      <c r="G109" s="23" t="s">
        <v>1132</v>
      </c>
      <c r="H109" s="22" t="s">
        <v>1297</v>
      </c>
      <c r="I109" s="22" t="s">
        <v>1298</v>
      </c>
      <c r="J109" s="22"/>
    </row>
    <row r="110" spans="2:12" ht="45" x14ac:dyDescent="0.2">
      <c r="B110" s="101">
        <v>6</v>
      </c>
      <c r="C110" s="102" t="s">
        <v>1982</v>
      </c>
      <c r="D110" s="103" t="s">
        <v>1983</v>
      </c>
      <c r="E110" s="103">
        <v>6</v>
      </c>
      <c r="F110" s="103">
        <f>IF(E110=6,30,IF(E110=18,40,xxx))</f>
        <v>30</v>
      </c>
      <c r="G110" s="110" t="s">
        <v>1133</v>
      </c>
      <c r="H110" s="113" t="s">
        <v>1134</v>
      </c>
      <c r="I110" s="109" t="s">
        <v>1135</v>
      </c>
      <c r="J110" s="22"/>
      <c r="K110" s="21"/>
    </row>
    <row r="111" spans="2:12" ht="105" x14ac:dyDescent="0.2">
      <c r="B111" s="37">
        <v>6</v>
      </c>
      <c r="C111" s="32" t="s">
        <v>1984</v>
      </c>
      <c r="D111" s="24" t="s">
        <v>1985</v>
      </c>
      <c r="E111" s="24">
        <v>6</v>
      </c>
      <c r="F111" s="24"/>
      <c r="G111" s="23" t="s">
        <v>1136</v>
      </c>
      <c r="H111" s="22" t="s">
        <v>1300</v>
      </c>
      <c r="I111" s="22" t="s">
        <v>2102</v>
      </c>
      <c r="J111" s="22"/>
      <c r="K111" s="21"/>
    </row>
    <row r="112" spans="2:12" ht="32" x14ac:dyDescent="0.2">
      <c r="B112" s="37">
        <v>6</v>
      </c>
      <c r="C112" s="32" t="s">
        <v>1986</v>
      </c>
      <c r="D112" s="24" t="s">
        <v>1987</v>
      </c>
      <c r="E112" s="24">
        <v>18</v>
      </c>
      <c r="F112" s="24">
        <f>IF(E112=6,30,IF(E112=18,40,xxx))</f>
        <v>40</v>
      </c>
      <c r="G112" s="23" t="s">
        <v>1137</v>
      </c>
      <c r="H112" s="22"/>
      <c r="I112" s="96"/>
      <c r="J112" s="22"/>
      <c r="K112" s="70" t="s">
        <v>1301</v>
      </c>
    </row>
    <row r="113" spans="2:11" ht="32" x14ac:dyDescent="0.2">
      <c r="B113" s="37">
        <v>6</v>
      </c>
      <c r="C113" s="32" t="s">
        <v>1988</v>
      </c>
      <c r="D113" s="24" t="s">
        <v>1989</v>
      </c>
      <c r="E113" s="24">
        <v>18</v>
      </c>
      <c r="F113" s="24">
        <f>IF(E113=6,30,IF(E113=18,40,xxx))</f>
        <v>40</v>
      </c>
      <c r="G113" s="23" t="s">
        <v>1138</v>
      </c>
      <c r="H113" s="56"/>
      <c r="I113" s="22"/>
      <c r="J113" s="22"/>
      <c r="K113" s="70" t="s">
        <v>1990</v>
      </c>
    </row>
    <row r="114" spans="2:11" ht="160" x14ac:dyDescent="0.2">
      <c r="B114" s="101">
        <v>6</v>
      </c>
      <c r="C114" s="102" t="s">
        <v>1991</v>
      </c>
      <c r="D114" s="103" t="s">
        <v>1992</v>
      </c>
      <c r="E114" s="103">
        <v>18</v>
      </c>
      <c r="F114" s="103"/>
      <c r="G114" s="110" t="s">
        <v>1139</v>
      </c>
      <c r="H114" s="113" t="s">
        <v>1140</v>
      </c>
      <c r="I114" s="109" t="s">
        <v>1141</v>
      </c>
      <c r="J114" s="22"/>
      <c r="K114" s="21"/>
    </row>
    <row r="115" spans="2:11" ht="150" x14ac:dyDescent="0.2">
      <c r="B115" s="37">
        <v>6</v>
      </c>
      <c r="C115" s="32" t="s">
        <v>1993</v>
      </c>
      <c r="D115" s="24" t="s">
        <v>1994</v>
      </c>
      <c r="E115" s="24">
        <v>18</v>
      </c>
      <c r="F115" s="24">
        <f>IF(E115=6,30,IF(E115=18,40,xxx))</f>
        <v>40</v>
      </c>
      <c r="G115" s="23" t="s">
        <v>1142</v>
      </c>
      <c r="H115" s="57" t="s">
        <v>2103</v>
      </c>
      <c r="I115" s="22" t="s">
        <v>2104</v>
      </c>
      <c r="J115" s="22"/>
    </row>
    <row r="116" spans="2:11" ht="195" x14ac:dyDescent="0.2">
      <c r="B116" s="37">
        <v>6</v>
      </c>
      <c r="C116" s="32" t="s">
        <v>1995</v>
      </c>
      <c r="D116" s="24" t="s">
        <v>1996</v>
      </c>
      <c r="E116" s="24">
        <v>6</v>
      </c>
      <c r="F116" s="24">
        <f>IF(E116=6,30,IF(E116=18,40,xxx))</f>
        <v>30</v>
      </c>
      <c r="G116" s="23" t="s">
        <v>1143</v>
      </c>
      <c r="H116" s="57" t="s">
        <v>1144</v>
      </c>
      <c r="I116" s="22" t="s">
        <v>2105</v>
      </c>
      <c r="J116" s="22"/>
      <c r="K116" s="21"/>
    </row>
    <row r="117" spans="2:11" ht="270" x14ac:dyDescent="0.2">
      <c r="B117" s="101">
        <v>6</v>
      </c>
      <c r="C117" s="102" t="s">
        <v>1997</v>
      </c>
      <c r="D117" s="103" t="s">
        <v>1998</v>
      </c>
      <c r="E117" s="103">
        <v>18</v>
      </c>
      <c r="F117" s="103"/>
      <c r="G117" s="110" t="s">
        <v>1145</v>
      </c>
      <c r="H117" s="113" t="s">
        <v>1146</v>
      </c>
      <c r="I117" s="109" t="s">
        <v>1147</v>
      </c>
      <c r="J117" s="22"/>
      <c r="K117" s="21"/>
    </row>
    <row r="118" spans="2:11" ht="90" x14ac:dyDescent="0.2">
      <c r="B118" s="37">
        <v>6</v>
      </c>
      <c r="C118" s="32" t="s">
        <v>1999</v>
      </c>
      <c r="D118" s="24" t="s">
        <v>2000</v>
      </c>
      <c r="E118" s="24">
        <v>18</v>
      </c>
      <c r="F118" s="24"/>
      <c r="G118" s="23" t="s">
        <v>1148</v>
      </c>
      <c r="H118" s="61" t="s">
        <v>2106</v>
      </c>
      <c r="I118" s="22" t="s">
        <v>1302</v>
      </c>
      <c r="J118" s="22"/>
    </row>
    <row r="119" spans="2:11" ht="195" x14ac:dyDescent="0.2">
      <c r="B119" s="37">
        <v>6</v>
      </c>
      <c r="C119" s="32" t="s">
        <v>2001</v>
      </c>
      <c r="D119" s="24" t="s">
        <v>2002</v>
      </c>
      <c r="E119" s="24">
        <v>18</v>
      </c>
      <c r="F119" s="24"/>
      <c r="G119" s="23" t="s">
        <v>1149</v>
      </c>
      <c r="H119" s="22" t="s">
        <v>2107</v>
      </c>
      <c r="I119" s="22" t="s">
        <v>1303</v>
      </c>
      <c r="J119" s="22"/>
      <c r="K119" s="21"/>
    </row>
    <row r="120" spans="2:11" ht="75" x14ac:dyDescent="0.2">
      <c r="B120" s="37">
        <v>6</v>
      </c>
      <c r="C120" s="32" t="s">
        <v>2003</v>
      </c>
      <c r="D120" s="24" t="s">
        <v>2004</v>
      </c>
      <c r="E120" s="24">
        <v>6</v>
      </c>
      <c r="F120" s="24"/>
      <c r="G120" s="23" t="s">
        <v>1150</v>
      </c>
      <c r="H120" s="22" t="s">
        <v>1304</v>
      </c>
      <c r="I120" s="22" t="s">
        <v>1305</v>
      </c>
      <c r="J120" s="22"/>
      <c r="K120" s="21"/>
    </row>
    <row r="121" spans="2:11" ht="225" x14ac:dyDescent="0.2">
      <c r="B121" s="37">
        <v>6</v>
      </c>
      <c r="C121" s="32" t="s">
        <v>2005</v>
      </c>
      <c r="D121" s="24" t="s">
        <v>2006</v>
      </c>
      <c r="E121" s="24">
        <v>18</v>
      </c>
      <c r="F121" s="24">
        <f>IF(E121=6,30,IF(E121=18,40,xxx))</f>
        <v>40</v>
      </c>
      <c r="G121" s="23" t="s">
        <v>1151</v>
      </c>
      <c r="H121" s="57" t="s">
        <v>1306</v>
      </c>
      <c r="I121" s="22" t="s">
        <v>2108</v>
      </c>
      <c r="J121" s="22"/>
    </row>
    <row r="122" spans="2:11" x14ac:dyDescent="0.2">
      <c r="B122" s="37"/>
      <c r="C122" s="32"/>
      <c r="D122" s="24"/>
      <c r="E122" s="24"/>
      <c r="F122" s="24"/>
      <c r="G122" s="23"/>
      <c r="H122" s="22"/>
      <c r="I122" s="22"/>
      <c r="J122" s="22"/>
      <c r="K122" s="21"/>
    </row>
    <row r="123" spans="2:11" x14ac:dyDescent="0.2">
      <c r="B123" s="37"/>
      <c r="C123" s="32"/>
      <c r="D123" s="24"/>
      <c r="E123" s="24"/>
      <c r="F123" s="24"/>
      <c r="G123" s="23"/>
      <c r="H123" s="57"/>
      <c r="I123" s="22"/>
      <c r="J123" s="22"/>
      <c r="K123" s="21"/>
    </row>
    <row r="124" spans="2:11" x14ac:dyDescent="0.2">
      <c r="B124" s="37"/>
      <c r="C124" s="32"/>
      <c r="D124" s="24"/>
      <c r="E124" s="24"/>
      <c r="F124" s="24"/>
      <c r="G124" s="23"/>
      <c r="H124" s="61"/>
      <c r="I124" s="22"/>
      <c r="J124" s="22"/>
      <c r="K124" s="21"/>
    </row>
    <row r="125" spans="2:11" x14ac:dyDescent="0.2">
      <c r="B125" s="37"/>
      <c r="C125" s="32"/>
      <c r="D125" s="24"/>
      <c r="E125" s="37"/>
      <c r="F125" s="24"/>
      <c r="G125" s="23"/>
      <c r="H125" s="22"/>
      <c r="I125" s="22"/>
      <c r="J125" s="22"/>
      <c r="K125" s="21"/>
    </row>
    <row r="126" spans="2:11" x14ac:dyDescent="0.2">
      <c r="B126" s="37"/>
      <c r="C126" s="32"/>
      <c r="D126" s="24"/>
      <c r="E126" s="24"/>
      <c r="F126" s="24"/>
      <c r="G126" s="23"/>
      <c r="H126" s="22"/>
      <c r="I126" s="22"/>
      <c r="J126" s="22"/>
      <c r="K126" s="21"/>
    </row>
    <row r="127" spans="2:11" x14ac:dyDescent="0.2">
      <c r="B127" s="37"/>
      <c r="C127" s="32"/>
      <c r="D127" s="24"/>
      <c r="E127" s="24"/>
      <c r="F127" s="24"/>
      <c r="G127" s="23"/>
      <c r="H127" s="22"/>
      <c r="I127" s="22"/>
      <c r="J127" s="22"/>
      <c r="K127" s="21"/>
    </row>
    <row r="128" spans="2:11" x14ac:dyDescent="0.2">
      <c r="B128" s="37"/>
      <c r="C128" s="32"/>
      <c r="D128" s="24"/>
      <c r="E128" s="24"/>
      <c r="F128" s="24"/>
      <c r="G128" s="23"/>
      <c r="H128" s="22"/>
      <c r="I128" s="22"/>
      <c r="J128" s="22"/>
      <c r="K128" s="21"/>
    </row>
    <row r="129" spans="2:11" x14ac:dyDescent="0.2">
      <c r="B129" s="37"/>
      <c r="C129" s="32"/>
      <c r="D129" s="24"/>
      <c r="E129" s="37"/>
      <c r="F129" s="24"/>
      <c r="G129" s="23"/>
      <c r="H129" s="22"/>
      <c r="I129" s="22"/>
      <c r="J129" s="22"/>
      <c r="K129" s="21"/>
    </row>
    <row r="130" spans="2:11" x14ac:dyDescent="0.2">
      <c r="B130" s="37"/>
      <c r="C130" s="32"/>
      <c r="D130" s="24"/>
      <c r="E130" s="37"/>
      <c r="F130" s="24"/>
      <c r="G130" s="23"/>
      <c r="H130" s="22"/>
      <c r="I130" s="22"/>
      <c r="J130" s="22"/>
      <c r="K130" s="21"/>
    </row>
    <row r="131" spans="2:11" x14ac:dyDescent="0.2">
      <c r="B131" s="37"/>
      <c r="C131" s="32"/>
      <c r="D131" s="24"/>
      <c r="E131" s="37"/>
      <c r="F131" s="24"/>
      <c r="G131" s="23"/>
      <c r="H131" s="22"/>
      <c r="I131" s="22"/>
      <c r="J131" s="22"/>
      <c r="K131" s="21"/>
    </row>
    <row r="132" spans="2:11" x14ac:dyDescent="0.2">
      <c r="B132" s="37"/>
      <c r="C132" s="32"/>
      <c r="D132" s="24"/>
      <c r="E132" s="24"/>
      <c r="F132" s="24"/>
      <c r="G132" s="23"/>
      <c r="H132" s="22"/>
      <c r="I132" s="22"/>
      <c r="J132" s="22"/>
      <c r="K132" s="21"/>
    </row>
    <row r="133" spans="2:11" x14ac:dyDescent="0.2">
      <c r="B133" s="37"/>
      <c r="C133" s="32"/>
      <c r="D133" s="24"/>
      <c r="E133" s="24"/>
      <c r="F133" s="24"/>
      <c r="G133" s="23"/>
      <c r="H133" s="22"/>
      <c r="I133" s="22"/>
      <c r="J133" s="22"/>
      <c r="K133" s="21"/>
    </row>
    <row r="134" spans="2:11" hidden="1" x14ac:dyDescent="0.2">
      <c r="B134" s="37"/>
      <c r="C134" s="32"/>
      <c r="D134" s="24"/>
      <c r="E134" s="24" t="e">
        <f>IF(D134="leicht",6,IF(D134="mittel",6,IF(D134="schwer",18,xxx)))</f>
        <v>#NAME?</v>
      </c>
      <c r="F134" s="24" t="e">
        <f>IF(E134=6,30,IF(E134=18,40,xxx))</f>
        <v>#NAME?</v>
      </c>
      <c r="G134" s="23" t="s">
        <v>2007</v>
      </c>
      <c r="H134" s="22"/>
      <c r="I134" s="22"/>
      <c r="J134" s="22"/>
      <c r="K134" s="21"/>
    </row>
    <row r="135" spans="2:11" hidden="1" x14ac:dyDescent="0.2">
      <c r="B135" s="37"/>
      <c r="C135" s="32"/>
      <c r="D135" s="24"/>
      <c r="E135" s="24" t="e">
        <f>IF(D135="leicht",6,IF(D135="mittel",6,IF(D135="schwer",18,xxx)))</f>
        <v>#NAME?</v>
      </c>
      <c r="F135" s="24" t="e">
        <f>IF(E135=6,30,IF(E135=18,40,xxx))</f>
        <v>#NAME?</v>
      </c>
      <c r="G135" s="23" t="s">
        <v>2008</v>
      </c>
      <c r="H135" s="22"/>
      <c r="I135" s="22"/>
      <c r="J135" s="22"/>
      <c r="K135" s="21"/>
    </row>
    <row r="136" spans="2:11" hidden="1" x14ac:dyDescent="0.2">
      <c r="B136" s="37"/>
      <c r="C136" s="32"/>
      <c r="D136" s="24"/>
      <c r="E136" s="24" t="e">
        <f>IF(D136="leicht",6,IF(D136="mittel",6,IF(D136="schwer",18,xxx)))</f>
        <v>#NAME?</v>
      </c>
      <c r="F136" s="24" t="e">
        <f>IF(E136=6,30,IF(E136=18,40,xxx))</f>
        <v>#NAME?</v>
      </c>
      <c r="G136" s="23" t="s">
        <v>2009</v>
      </c>
      <c r="H136" s="22"/>
      <c r="I136" s="22"/>
      <c r="J136" s="22"/>
      <c r="K136" s="21"/>
    </row>
    <row r="137" spans="2:11" hidden="1" x14ac:dyDescent="0.2">
      <c r="B137" s="37"/>
      <c r="C137" s="32"/>
      <c r="D137" s="24"/>
      <c r="E137" s="24" t="e">
        <f>IF(D137="leicht",6,IF(D137="mittel",6,IF(D137="schwer",18,xxx)))</f>
        <v>#NAME?</v>
      </c>
      <c r="F137" s="24" t="e">
        <f>IF(E137=6,30,IF(E137=18,40,xxx))</f>
        <v>#NAME?</v>
      </c>
      <c r="G137" s="23" t="s">
        <v>2010</v>
      </c>
      <c r="H137" s="22"/>
      <c r="I137" s="22"/>
      <c r="J137" s="22"/>
      <c r="K137" s="21"/>
    </row>
    <row r="138" spans="2:11" hidden="1" x14ac:dyDescent="0.2">
      <c r="B138" s="37"/>
      <c r="C138" s="32"/>
      <c r="D138" s="24"/>
      <c r="E138" s="24" t="e">
        <f>IF(D138="leicht",6,IF(D138="mittel",6,IF(D138="schwer",18,xxx)))</f>
        <v>#NAME?</v>
      </c>
      <c r="F138" s="24" t="e">
        <f>IF(E138=6,30,IF(E138=18,40,xxx))</f>
        <v>#NAME?</v>
      </c>
      <c r="G138" s="23" t="s">
        <v>2011</v>
      </c>
      <c r="H138" s="22"/>
      <c r="I138" s="22"/>
      <c r="J138" s="22"/>
      <c r="K138" s="21"/>
    </row>
    <row r="139" spans="2:11" hidden="1" x14ac:dyDescent="0.2">
      <c r="B139" s="37"/>
      <c r="C139" s="32"/>
      <c r="D139" s="24"/>
      <c r="E139" s="24" t="e">
        <f>IF(D139="leicht",6,IF(D139="mittel",6,IF(D139="schwer",18,xxx)))</f>
        <v>#NAME?</v>
      </c>
      <c r="F139" s="24" t="e">
        <f>IF(E139=6,30,IF(E139=18,40,xxx))</f>
        <v>#NAME?</v>
      </c>
      <c r="G139" s="23" t="s">
        <v>1152</v>
      </c>
      <c r="H139" s="22"/>
      <c r="I139" s="22"/>
      <c r="J139" s="22"/>
      <c r="K139" s="21"/>
    </row>
    <row r="140" spans="2:11" hidden="1" x14ac:dyDescent="0.2">
      <c r="B140" s="37"/>
      <c r="C140" s="32"/>
      <c r="D140" s="24"/>
      <c r="E140" s="24" t="e">
        <f>IF(D140="leicht",6,IF(D140="mittel",6,IF(D140="schwer",18,xxx)))</f>
        <v>#NAME?</v>
      </c>
      <c r="F140" s="24" t="e">
        <f>IF(E140=6,30,IF(E140=18,40,xxx))</f>
        <v>#NAME?</v>
      </c>
      <c r="G140" s="23" t="s">
        <v>1153</v>
      </c>
      <c r="H140" s="22"/>
      <c r="I140" s="22"/>
      <c r="J140" s="22"/>
      <c r="K140" s="21"/>
    </row>
    <row r="141" spans="2:11" hidden="1" x14ac:dyDescent="0.2">
      <c r="B141" s="37"/>
      <c r="C141" s="32"/>
      <c r="D141" s="24"/>
      <c r="E141" s="24" t="e">
        <f>IF(D141="leicht",6,IF(D141="mittel",6,IF(D141="schwer",18,xxx)))</f>
        <v>#NAME?</v>
      </c>
      <c r="F141" s="24" t="e">
        <f>IF(E141=6,30,IF(E141=18,40,xxx))</f>
        <v>#NAME?</v>
      </c>
      <c r="G141" s="23" t="s">
        <v>1154</v>
      </c>
      <c r="H141" s="22"/>
      <c r="I141" s="22"/>
      <c r="J141" s="22"/>
      <c r="K141" s="21"/>
    </row>
    <row r="142" spans="2:11" hidden="1" x14ac:dyDescent="0.2">
      <c r="B142" s="37"/>
      <c r="C142" s="32"/>
      <c r="D142" s="24"/>
      <c r="E142" s="24" t="e">
        <f>IF(D142="leicht",6,IF(D142="mittel",6,IF(D142="schwer",18,xxx)))</f>
        <v>#NAME?</v>
      </c>
      <c r="F142" s="24" t="e">
        <f>IF(E142=6,30,IF(E142=18,40,xxx))</f>
        <v>#NAME?</v>
      </c>
      <c r="G142" s="23" t="s">
        <v>1155</v>
      </c>
      <c r="H142" s="22"/>
      <c r="I142" s="22"/>
      <c r="J142" s="22"/>
      <c r="K142" s="21"/>
    </row>
    <row r="143" spans="2:11" hidden="1" x14ac:dyDescent="0.2">
      <c r="B143" s="37"/>
      <c r="C143" s="32"/>
      <c r="D143" s="24"/>
      <c r="E143" s="24" t="e">
        <f>IF(D143="leicht",6,IF(D143="mittel",6,IF(D143="schwer",18,xxx)))</f>
        <v>#NAME?</v>
      </c>
      <c r="F143" s="24" t="e">
        <f>IF(E143=6,30,IF(E143=18,40,xxx))</f>
        <v>#NAME?</v>
      </c>
      <c r="G143" s="23" t="s">
        <v>1156</v>
      </c>
      <c r="H143" s="22"/>
      <c r="I143" s="22"/>
      <c r="J143" s="22"/>
      <c r="K143" s="21"/>
    </row>
    <row r="144" spans="2:11" hidden="1" x14ac:dyDescent="0.2">
      <c r="B144" s="37"/>
      <c r="C144" s="32"/>
      <c r="D144" s="24"/>
      <c r="E144" s="24" t="e">
        <f>IF(D144="leicht",6,IF(D144="mittel",6,IF(D144="schwer",18,xxx)))</f>
        <v>#NAME?</v>
      </c>
      <c r="F144" s="24" t="e">
        <f>IF(E144=6,30,IF(E144=18,40,xxx))</f>
        <v>#NAME?</v>
      </c>
      <c r="G144" s="23" t="s">
        <v>1157</v>
      </c>
      <c r="H144" s="22"/>
      <c r="I144" s="22"/>
      <c r="J144" s="22"/>
      <c r="K144" s="21"/>
    </row>
    <row r="145" spans="2:11" hidden="1" x14ac:dyDescent="0.2">
      <c r="B145" s="37"/>
      <c r="C145" s="32"/>
      <c r="D145" s="24"/>
      <c r="E145" s="24" t="e">
        <f>IF(D145="leicht",6,IF(D145="mittel",6,IF(D145="schwer",18,xxx)))</f>
        <v>#NAME?</v>
      </c>
      <c r="F145" s="24" t="e">
        <f>IF(E145=6,30,IF(E145=18,40,xxx))</f>
        <v>#NAME?</v>
      </c>
      <c r="G145" s="23" t="s">
        <v>1158</v>
      </c>
      <c r="H145" s="22"/>
      <c r="I145" s="22"/>
      <c r="J145" s="22"/>
      <c r="K145" s="21"/>
    </row>
    <row r="146" spans="2:11" x14ac:dyDescent="0.2">
      <c r="C146" s="32"/>
      <c r="D146" s="24"/>
    </row>
    <row r="147" spans="2:11" x14ac:dyDescent="0.2">
      <c r="H147" s="77"/>
    </row>
    <row r="148" spans="2:11" x14ac:dyDescent="0.2">
      <c r="H148" s="78"/>
    </row>
    <row r="149" spans="2:11" x14ac:dyDescent="0.2">
      <c r="H149" s="77"/>
    </row>
    <row r="150" spans="2:11" x14ac:dyDescent="0.2">
      <c r="H150" s="77"/>
    </row>
  </sheetData>
  <sheetProtection formatCells="0" formatColumns="0" formatRows="0" sort="0"/>
  <autoFilter ref="B1:K145" xr:uid="{00000000-0009-0000-0000-000002000000}">
    <filterColumn colId="4">
      <filters blank="1">
        <filter val="30"/>
        <filter val="40"/>
      </filters>
    </filterColumn>
    <sortState xmlns:xlrd2="http://schemas.microsoft.com/office/spreadsheetml/2017/richdata2" ref="B2:K145">
      <sortCondition ref="C1:C145"/>
    </sortState>
  </autoFilter>
  <phoneticPr fontId="11" type="noConversion"/>
  <dataValidations count="1">
    <dataValidation showInputMessage="1" showErrorMessage="1" sqref="K60 J14:J59 J1:J12 J61:J91 J93:J1048576" xr:uid="{00000000-0002-0000-02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Tabelle2!$A$2:$A$5</xm:f>
          </x14:formula1>
          <xm:sqref>D119:D145 D4:D25 D28:D31 D33:D61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G21" sqref="G21"/>
    </sheetView>
  </sheetViews>
  <sheetFormatPr baseColWidth="10" defaultColWidth="11.5" defaultRowHeight="15" x14ac:dyDescent="0.2"/>
  <cols>
    <col min="2" max="2" width="20.83203125" bestFit="1" customWidth="1"/>
  </cols>
  <sheetData>
    <row r="1" spans="1:5" ht="32" x14ac:dyDescent="0.2">
      <c r="A1" t="s">
        <v>1159</v>
      </c>
      <c r="C1" t="s">
        <v>1160</v>
      </c>
    </row>
    <row r="3" spans="1:5" ht="16" x14ac:dyDescent="0.2">
      <c r="A3" t="s">
        <v>2012</v>
      </c>
      <c r="C3" t="s">
        <v>1161</v>
      </c>
    </row>
    <row r="4" spans="1:5" ht="16" x14ac:dyDescent="0.2">
      <c r="A4" t="s">
        <v>2013</v>
      </c>
      <c r="C4" t="s">
        <v>1162</v>
      </c>
    </row>
    <row r="5" spans="1:5" ht="16" x14ac:dyDescent="0.2">
      <c r="A5" t="s">
        <v>2014</v>
      </c>
    </row>
    <row r="7" spans="1:5" ht="16" x14ac:dyDescent="0.2">
      <c r="B7" t="s">
        <v>1163</v>
      </c>
      <c r="C7" t="s">
        <v>1164</v>
      </c>
      <c r="D7" t="s">
        <v>1165</v>
      </c>
      <c r="E7" t="s">
        <v>1166</v>
      </c>
    </row>
    <row r="8" spans="1:5" x14ac:dyDescent="0.2">
      <c r="A8">
        <v>3</v>
      </c>
      <c r="B8" s="25">
        <f>SUM(C8:E8)</f>
        <v>63</v>
      </c>
      <c r="C8" s="26">
        <v>27</v>
      </c>
      <c r="D8" s="26">
        <v>18</v>
      </c>
      <c r="E8" s="26">
        <v>18</v>
      </c>
    </row>
    <row r="9" spans="1:5" x14ac:dyDescent="0.2">
      <c r="A9">
        <v>4</v>
      </c>
      <c r="B9" s="25">
        <f t="shared" ref="B9:B17" si="0">SUM(C9:E9)</f>
        <v>49</v>
      </c>
      <c r="C9" s="26">
        <v>21</v>
      </c>
      <c r="D9" s="26">
        <v>14</v>
      </c>
      <c r="E9" s="26">
        <v>14</v>
      </c>
    </row>
    <row r="10" spans="1:5" x14ac:dyDescent="0.2">
      <c r="A10">
        <v>5</v>
      </c>
      <c r="B10" s="25">
        <f t="shared" si="0"/>
        <v>39</v>
      </c>
      <c r="C10" s="26">
        <v>17</v>
      </c>
      <c r="D10" s="26">
        <v>11</v>
      </c>
      <c r="E10" s="26">
        <v>11</v>
      </c>
    </row>
    <row r="11" spans="1:5" x14ac:dyDescent="0.2">
      <c r="A11">
        <v>6</v>
      </c>
      <c r="B11" s="25">
        <f t="shared" si="0"/>
        <v>32</v>
      </c>
      <c r="C11" s="26">
        <v>14</v>
      </c>
      <c r="D11" s="26">
        <v>9</v>
      </c>
      <c r="E11" s="26">
        <v>9</v>
      </c>
    </row>
    <row r="12" spans="1:5" x14ac:dyDescent="0.2">
      <c r="A12">
        <v>7</v>
      </c>
      <c r="B12" s="25">
        <f t="shared" si="0"/>
        <v>28</v>
      </c>
      <c r="C12" s="26">
        <v>12</v>
      </c>
      <c r="D12" s="26">
        <v>8</v>
      </c>
      <c r="E12" s="26">
        <v>8</v>
      </c>
    </row>
    <row r="13" spans="1:5" x14ac:dyDescent="0.2">
      <c r="A13">
        <v>8</v>
      </c>
      <c r="B13" s="25">
        <f t="shared" si="0"/>
        <v>25</v>
      </c>
      <c r="C13" s="26">
        <v>11</v>
      </c>
      <c r="D13" s="26">
        <v>7</v>
      </c>
      <c r="E13" s="26">
        <v>7</v>
      </c>
    </row>
    <row r="14" spans="1:5" x14ac:dyDescent="0.2">
      <c r="A14">
        <v>9</v>
      </c>
      <c r="B14" s="25">
        <f t="shared" si="0"/>
        <v>21</v>
      </c>
      <c r="C14" s="26">
        <v>9</v>
      </c>
      <c r="D14" s="26">
        <v>6</v>
      </c>
      <c r="E14" s="26">
        <v>6</v>
      </c>
    </row>
    <row r="15" spans="1:5" x14ac:dyDescent="0.2">
      <c r="A15">
        <v>10</v>
      </c>
      <c r="B15" s="25">
        <f t="shared" si="0"/>
        <v>21</v>
      </c>
      <c r="C15" s="26">
        <v>9</v>
      </c>
      <c r="D15" s="26">
        <v>6</v>
      </c>
      <c r="E15" s="26">
        <v>6</v>
      </c>
    </row>
    <row r="16" spans="1:5" x14ac:dyDescent="0.2">
      <c r="A16">
        <v>11</v>
      </c>
      <c r="B16" s="25">
        <f t="shared" si="0"/>
        <v>18</v>
      </c>
      <c r="C16" s="26">
        <v>8</v>
      </c>
      <c r="D16" s="26">
        <v>5</v>
      </c>
      <c r="E16" s="26">
        <v>5</v>
      </c>
    </row>
    <row r="17" spans="1:5" x14ac:dyDescent="0.2">
      <c r="A17">
        <v>12</v>
      </c>
      <c r="B17" s="27">
        <f t="shared" si="0"/>
        <v>17</v>
      </c>
      <c r="C17" s="28">
        <v>7</v>
      </c>
      <c r="D17" s="28">
        <v>5</v>
      </c>
      <c r="E17" s="28">
        <v>5</v>
      </c>
    </row>
    <row r="19" spans="1:5" ht="16" x14ac:dyDescent="0.2">
      <c r="B19" t="s">
        <v>1167</v>
      </c>
      <c r="C19" t="s">
        <v>1168</v>
      </c>
      <c r="D19" t="s">
        <v>1169</v>
      </c>
      <c r="E19" t="s">
        <v>1170</v>
      </c>
    </row>
    <row r="20" spans="1:5" x14ac:dyDescent="0.2">
      <c r="A20">
        <v>3</v>
      </c>
      <c r="B20" s="29">
        <f>SUM(C20:E20)</f>
        <v>40</v>
      </c>
      <c r="C20" s="26">
        <v>10</v>
      </c>
      <c r="D20" s="26">
        <v>10</v>
      </c>
      <c r="E20" s="26">
        <v>20</v>
      </c>
    </row>
    <row r="21" spans="1:5" x14ac:dyDescent="0.2">
      <c r="A21">
        <v>4</v>
      </c>
      <c r="B21" s="29">
        <f t="shared" ref="B21:B29" si="1">SUM(C21:E21)</f>
        <v>30</v>
      </c>
      <c r="C21" s="26">
        <v>8</v>
      </c>
      <c r="D21" s="26">
        <v>8</v>
      </c>
      <c r="E21" s="26">
        <v>14</v>
      </c>
    </row>
    <row r="22" spans="1:5" x14ac:dyDescent="0.2">
      <c r="A22">
        <v>5</v>
      </c>
      <c r="B22" s="29">
        <f t="shared" si="1"/>
        <v>24</v>
      </c>
      <c r="C22" s="26">
        <v>6</v>
      </c>
      <c r="D22" s="26">
        <v>6</v>
      </c>
      <c r="E22" s="26">
        <v>12</v>
      </c>
    </row>
    <row r="23" spans="1:5" x14ac:dyDescent="0.2">
      <c r="A23">
        <v>6</v>
      </c>
      <c r="B23" s="29">
        <f t="shared" si="1"/>
        <v>20</v>
      </c>
      <c r="C23" s="26">
        <v>5</v>
      </c>
      <c r="D23" s="26">
        <v>5</v>
      </c>
      <c r="E23" s="26">
        <v>10</v>
      </c>
    </row>
    <row r="24" spans="1:5" x14ac:dyDescent="0.2">
      <c r="A24">
        <v>7</v>
      </c>
      <c r="B24" s="29">
        <f t="shared" si="1"/>
        <v>17</v>
      </c>
      <c r="C24" s="26">
        <v>4</v>
      </c>
      <c r="D24" s="26">
        <v>4</v>
      </c>
      <c r="E24" s="26">
        <v>9</v>
      </c>
    </row>
    <row r="25" spans="1:5" x14ac:dyDescent="0.2">
      <c r="A25">
        <v>8</v>
      </c>
      <c r="B25" s="29">
        <f t="shared" si="1"/>
        <v>15</v>
      </c>
      <c r="C25" s="26">
        <v>4</v>
      </c>
      <c r="D25" s="26">
        <v>4</v>
      </c>
      <c r="E25" s="26">
        <v>7</v>
      </c>
    </row>
    <row r="26" spans="1:5" x14ac:dyDescent="0.2">
      <c r="A26">
        <v>9</v>
      </c>
      <c r="B26" s="29">
        <f t="shared" si="1"/>
        <v>13</v>
      </c>
      <c r="C26" s="26">
        <v>3</v>
      </c>
      <c r="D26" s="26">
        <v>3</v>
      </c>
      <c r="E26" s="26">
        <v>7</v>
      </c>
    </row>
    <row r="27" spans="1:5" x14ac:dyDescent="0.2">
      <c r="A27">
        <v>10</v>
      </c>
      <c r="B27" s="29">
        <f t="shared" si="1"/>
        <v>12</v>
      </c>
      <c r="C27" s="26">
        <v>3</v>
      </c>
      <c r="D27" s="26">
        <v>3</v>
      </c>
      <c r="E27" s="26">
        <v>6</v>
      </c>
    </row>
    <row r="28" spans="1:5" x14ac:dyDescent="0.2">
      <c r="A28">
        <v>11</v>
      </c>
      <c r="B28" s="29">
        <f t="shared" si="1"/>
        <v>11</v>
      </c>
      <c r="C28" s="26">
        <v>3</v>
      </c>
      <c r="D28" s="26">
        <v>3</v>
      </c>
      <c r="E28" s="26">
        <v>5</v>
      </c>
    </row>
    <row r="29" spans="1:5" x14ac:dyDescent="0.2">
      <c r="A29">
        <v>12</v>
      </c>
      <c r="B29" s="30">
        <f t="shared" si="1"/>
        <v>10</v>
      </c>
      <c r="C29" s="28">
        <v>2</v>
      </c>
      <c r="D29" s="28">
        <v>3</v>
      </c>
      <c r="E29" s="28">
        <v>5</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D3361337D1D124F8EFF61296DD2F5A6" ma:contentTypeVersion="14" ma:contentTypeDescription="Create a new document." ma:contentTypeScope="" ma:versionID="faf97da5891a054cea59a388af00d8dd">
  <xsd:schema xmlns:xsd="http://www.w3.org/2001/XMLSchema" xmlns:xs="http://www.w3.org/2001/XMLSchema" xmlns:p="http://schemas.microsoft.com/office/2006/metadata/properties" xmlns:ns3="a736309b-7e94-4418-985f-9ec9704d3e4c" xmlns:ns4="a74fb7e7-a05f-44a7-8fe6-c95a7b3d8960" targetNamespace="http://schemas.microsoft.com/office/2006/metadata/properties" ma:root="true" ma:fieldsID="53e64ae93dbba14e3c1aab1bfeb23bf8" ns3:_="" ns4:_="">
    <xsd:import namespace="a736309b-7e94-4418-985f-9ec9704d3e4c"/>
    <xsd:import namespace="a74fb7e7-a05f-44a7-8fe6-c95a7b3d896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36309b-7e94-4418-985f-9ec9704d3e4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4fb7e7-a05f-44a7-8fe6-c95a7b3d896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E39397-3680-4813-BF25-D62C489359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36309b-7e94-4418-985f-9ec9704d3e4c"/>
    <ds:schemaRef ds:uri="a74fb7e7-a05f-44a7-8fe6-c95a7b3d89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5155E6-C288-4CFC-B2FA-F715B5D6A588}">
  <ds:schemaRefs>
    <ds:schemaRef ds:uri="http://schemas.microsoft.com/sharepoint/v3/contenttype/forms"/>
  </ds:schemaRefs>
</ds:datastoreItem>
</file>

<file path=customXml/itemProps3.xml><?xml version="1.0" encoding="utf-8"?>
<ds:datastoreItem xmlns:ds="http://schemas.openxmlformats.org/officeDocument/2006/customXml" ds:itemID="{70602858-19F3-4430-B512-1C6BFD9296B2}">
  <ds:schemaRefs>
    <ds:schemaRef ds:uri="http://purl.org/dc/elements/1.1/"/>
    <ds:schemaRef ds:uri="a74fb7e7-a05f-44a7-8fe6-c95a7b3d8960"/>
    <ds:schemaRef ds:uri="http://www.w3.org/XML/1998/namespace"/>
    <ds:schemaRef ds:uri="http://purl.org/dc/dcmityp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a736309b-7e94-4418-985f-9ec9704d3e4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Übersicht</vt:lpstr>
      <vt:lpstr>Multiple Choice</vt:lpstr>
      <vt:lpstr>Offene Fragen</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cp:lastModifiedBy>
  <cp:revision/>
  <dcterms:created xsi:type="dcterms:W3CDTF">2015-01-30T14:58:41Z</dcterms:created>
  <dcterms:modified xsi:type="dcterms:W3CDTF">2023-04-26T14:12:28Z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0x0101001D3361337D1D124F8EFF61296DD2F5A6</vt:lpwstr>
  </property>
</Properties>
</file>