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esktop/ALE/13572/"/>
    </mc:Choice>
  </mc:AlternateContent>
  <xr:revisionPtr revIDLastSave="0" documentId="8_{FC97080D-64AA-DD4E-93FA-65675A7125BE}" xr6:coauthVersionLast="47" xr6:coauthVersionMax="47" xr10:uidLastSave="{00000000-0000-0000-0000-000000000000}"/>
  <bookViews>
    <workbookView xWindow="20" yWindow="740" windowWidth="29400" windowHeight="17040" activeTab="1"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2" l="1"/>
  <c r="E64" i="2"/>
  <c r="E63" i="2"/>
  <c r="E2" i="2"/>
  <c r="F2"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B29" i="3"/>
  <c r="B28" i="3"/>
  <c r="B27" i="3"/>
  <c r="B26" i="3"/>
  <c r="B25" i="3"/>
  <c r="B24" i="3"/>
  <c r="B23" i="3"/>
  <c r="B22" i="3"/>
  <c r="B21" i="3"/>
  <c r="B20" i="3"/>
  <c r="B17" i="3"/>
  <c r="B16" i="3"/>
  <c r="B15" i="3"/>
  <c r="B14" i="3"/>
  <c r="B13" i="3"/>
  <c r="B12" i="3"/>
  <c r="B11" i="3"/>
  <c r="B10" i="3"/>
  <c r="B9" i="3"/>
  <c r="B8" i="3"/>
  <c r="B9" i="4"/>
  <c r="B13" i="4" s="1"/>
  <c r="B19" i="4" s="1"/>
  <c r="B17" i="4"/>
  <c r="B16" i="4"/>
  <c r="B15" i="4"/>
  <c r="B14" i="4"/>
  <c r="B18" i="4" s="1"/>
  <c r="A49" i="4"/>
  <c r="A48" i="4"/>
  <c r="A47" i="4"/>
  <c r="A33" i="4"/>
  <c r="F33" i="4" s="1"/>
  <c r="E22" i="4"/>
  <c r="E38" i="4" s="1"/>
  <c r="G24" i="4"/>
  <c r="G40" i="4" s="1"/>
  <c r="G23" i="4"/>
  <c r="G39" i="4" s="1"/>
  <c r="G22" i="4"/>
  <c r="F24" i="4"/>
  <c r="F40" i="4" s="1"/>
  <c r="F23" i="4"/>
  <c r="F39" i="4" s="1"/>
  <c r="F22" i="4"/>
  <c r="F38" i="4" s="1"/>
  <c r="E24" i="4"/>
  <c r="E40" i="4" s="1"/>
  <c r="E23" i="4"/>
  <c r="E39" i="4" s="1"/>
  <c r="A32" i="4"/>
  <c r="G32" i="4" s="1"/>
  <c r="B12" i="4"/>
  <c r="D48" i="4"/>
  <c r="A31" i="4"/>
  <c r="C31" i="4" s="1"/>
  <c r="E31" i="4"/>
  <c r="E47" i="4"/>
  <c r="A46" i="4"/>
  <c r="A45" i="4"/>
  <c r="A44" i="4"/>
  <c r="A43" i="4"/>
  <c r="A42" i="4"/>
  <c r="A41" i="4"/>
  <c r="D24" i="4"/>
  <c r="D40" i="4" s="1"/>
  <c r="D23" i="4"/>
  <c r="D39" i="4" s="1"/>
  <c r="D22" i="4"/>
  <c r="D38" i="4" s="1"/>
  <c r="C24" i="4"/>
  <c r="C40" i="4" s="1"/>
  <c r="C23" i="4"/>
  <c r="C22" i="4"/>
  <c r="A30" i="4"/>
  <c r="E30" i="4"/>
  <c r="A29" i="4"/>
  <c r="D29" i="4" s="1"/>
  <c r="D45" i="4" s="1"/>
  <c r="B29" i="4"/>
  <c r="B45" i="4" s="1"/>
  <c r="A28" i="4"/>
  <c r="E28" i="4"/>
  <c r="E44" i="4" s="1"/>
  <c r="A27" i="4"/>
  <c r="B27" i="4" s="1"/>
  <c r="B43" i="4" s="1"/>
  <c r="A26" i="4"/>
  <c r="D26" i="4"/>
  <c r="D42" i="4" s="1"/>
  <c r="A25" i="4"/>
  <c r="E25" i="4" s="1"/>
  <c r="E41" i="4" s="1"/>
  <c r="C25" i="4"/>
  <c r="C41" i="4" s="1"/>
  <c r="B11" i="4"/>
  <c r="B10" i="4"/>
  <c r="B23" i="4"/>
  <c r="B22" i="4"/>
  <c r="B24" i="4"/>
  <c r="B40" i="4" s="1"/>
  <c r="F27" i="4"/>
  <c r="F43" i="4" s="1"/>
  <c r="B32" i="4"/>
  <c r="B48" i="4"/>
  <c r="D30" i="4"/>
  <c r="B30" i="4"/>
  <c r="C30" i="4"/>
  <c r="F30" i="4"/>
  <c r="G30" i="4"/>
  <c r="C32" i="4"/>
  <c r="C26" i="4"/>
  <c r="C42" i="4" s="1"/>
  <c r="F48" i="4"/>
  <c r="F46" i="4"/>
  <c r="E48" i="4"/>
  <c r="E29" i="4"/>
  <c r="E45" i="4" s="1"/>
  <c r="C27" i="4"/>
  <c r="C43" i="4" s="1"/>
  <c r="D46" i="4"/>
  <c r="G27" i="4"/>
  <c r="G43" i="4" s="1"/>
  <c r="E46" i="4"/>
  <c r="B46" i="4"/>
  <c r="F31" i="4"/>
  <c r="F47" i="4"/>
  <c r="C48" i="4"/>
  <c r="F49" i="4"/>
  <c r="G46" i="4"/>
  <c r="G28" i="4"/>
  <c r="G44" i="4" s="1"/>
  <c r="G48" i="4"/>
  <c r="C33" i="4"/>
  <c r="C49" i="4"/>
  <c r="D28" i="4"/>
  <c r="D44" i="4" s="1"/>
  <c r="D33" i="4"/>
  <c r="D49" i="4"/>
  <c r="D47" i="4"/>
  <c r="F26" i="4"/>
  <c r="F42" i="4" s="1"/>
  <c r="G33" i="4"/>
  <c r="G49" i="4"/>
  <c r="B31" i="4"/>
  <c r="B47" i="4"/>
  <c r="C28" i="4"/>
  <c r="C44" i="4" s="1"/>
  <c r="F28" i="4"/>
  <c r="F44" i="4" s="1"/>
  <c r="B25" i="4"/>
  <c r="B41" i="4" s="1"/>
  <c r="G25" i="4"/>
  <c r="G41" i="4" s="1"/>
  <c r="C47" i="4"/>
  <c r="B28" i="4"/>
  <c r="B44" i="4" s="1"/>
  <c r="G26" i="4"/>
  <c r="G42" i="4" s="1"/>
  <c r="B26" i="4"/>
  <c r="B42" i="4" s="1"/>
  <c r="G47" i="4"/>
  <c r="E26" i="4"/>
  <c r="E42" i="4" s="1"/>
  <c r="F25" i="4"/>
  <c r="F41" i="4" s="1"/>
  <c r="E27" i="4"/>
  <c r="E43" i="4" s="1"/>
  <c r="D25" i="4"/>
  <c r="D41" i="4" s="1"/>
  <c r="B33" i="4"/>
  <c r="C46" i="4"/>
  <c r="E33" i="4"/>
  <c r="E49" i="4"/>
  <c r="F29" i="4"/>
  <c r="F45" i="4" s="1"/>
  <c r="B49" i="4"/>
  <c r="D31" i="4" l="1"/>
  <c r="G31" i="4"/>
  <c r="D27" i="4"/>
  <c r="D43" i="4" s="1"/>
  <c r="G29" i="4"/>
  <c r="G45" i="4" s="1"/>
  <c r="E32" i="4"/>
  <c r="B38" i="4"/>
  <c r="B50" i="4" s="1"/>
  <c r="C38" i="4"/>
  <c r="C50" i="4" s="1"/>
  <c r="C29" i="4"/>
  <c r="C45" i="4" s="1"/>
  <c r="B39" i="4"/>
  <c r="C39" i="4"/>
  <c r="D32" i="4"/>
  <c r="F32" i="4"/>
  <c r="D50" i="4"/>
  <c r="D34" i="4"/>
  <c r="B34" i="4"/>
  <c r="G34" i="4"/>
  <c r="E34" i="4"/>
  <c r="F50" i="4"/>
  <c r="E50" i="4"/>
  <c r="F34" i="4"/>
  <c r="G38" i="4"/>
  <c r="G50" i="4" s="1"/>
  <c r="C34" i="4" l="1"/>
  <c r="H34" i="4"/>
  <c r="H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<sst xmlns="http://schemas.openxmlformats.org/spreadsheetml/2006/main" count="925" uniqueCount="925">
  <si>
    <r>
      <rPr>
        <b/>
        <sz val="10"/>
        <color theme="0"/>
        <rFont val="Calibri"/>
        <family val="2"/>
        <scheme val="minor"/>
      </rPr>
      <t>Modulkürzel</t>
    </r>
  </si>
  <si>
    <r>
      <rPr>
        <b/>
        <sz val="10"/>
        <color theme="0"/>
        <rFont val="Calibri"/>
        <family val="2"/>
        <scheme val="minor"/>
      </rPr>
      <t>Kurskürzel</t>
    </r>
  </si>
  <si>
    <r>
      <rPr>
        <b/>
        <sz val="10"/>
        <color theme="0"/>
        <rFont val="Calibri"/>
        <family val="2"/>
        <scheme val="minor"/>
      </rPr>
      <t>Kursname</t>
    </r>
  </si>
  <si>
    <r>
      <rPr>
        <b/>
        <sz val="10"/>
        <color theme="0"/>
        <rFont val="Calibri"/>
        <family val="2"/>
        <scheme val="minor"/>
      </rPr>
      <t>Anzahl Lektionen</t>
    </r>
  </si>
  <si>
    <r>
      <rPr>
        <b/>
        <sz val="10"/>
        <color theme="0"/>
        <rFont val="Calibri"/>
        <family val="2"/>
        <scheme val="minor"/>
      </rPr>
      <t>Autor</t>
    </r>
  </si>
  <si>
    <r>
      <rPr>
        <b/>
        <sz val="10"/>
        <color theme="0"/>
        <rFont val="Calibri"/>
        <family val="2"/>
        <scheme val="minor"/>
      </rPr>
      <t>Klausurdauer in Minuten</t>
    </r>
  </si>
  <si>
    <r>
      <rPr>
        <b/>
        <sz val="10"/>
        <color theme="0"/>
        <rFont val="Calibri"/>
        <family val="2"/>
        <scheme val="minor"/>
      </rPr>
      <t>Kommentar</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</si>
  <si>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</si>
  <si>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</si>
  <si>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</si>
  <si>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</si>
  <si>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</si>
  <si>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</si>
  <si>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</si>
  <si>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</si>
  <si>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</si>
  <si>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</si>
  <si>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</si>
  <si>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Bereits erstellt</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</si>
  <si>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</si>
  <si>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</si>
  <si>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</si>
  <si>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</si>
  <si>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</si>
  <si>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</si>
  <si>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</si>
  <si>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</si>
  <si>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</si>
  <si>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</si>
  <si>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Gesamt</t>
    </r>
  </si>
  <si>
    <r>
      <rPr>
        <b/>
        <sz val="10"/>
        <color theme="1"/>
        <rFont val="Calibri"/>
        <family val="2"/>
        <scheme val="minor"/>
      </rPr>
      <t>Noch zu erstellen</t>
    </r>
  </si>
  <si>
    <r>
      <rPr>
        <b/>
        <sz val="10"/>
        <rFont val="Calibri"/>
        <family val="2"/>
        <scheme val="minor"/>
      </rPr>
      <t>Lektion</t>
    </r>
  </si>
  <si>
    <r>
      <rPr>
        <b/>
        <sz val="10"/>
        <rFont val="Calibri"/>
        <family val="2"/>
        <scheme val="minor"/>
      </rPr>
      <t>Unterlektion</t>
    </r>
  </si>
  <si>
    <r>
      <rPr>
        <b/>
        <sz val="10"/>
        <rFont val="Calibri"/>
        <family val="2"/>
        <scheme val="minor"/>
      </rPr>
      <t>Schwierigkeitsgrad</t>
    </r>
  </si>
  <si>
    <r>
      <rPr>
        <b/>
        <sz val="10"/>
        <rFont val="Calibri"/>
        <family val="2"/>
        <scheme val="minor"/>
      </rPr>
      <t>Fragenkürzel</t>
    </r>
  </si>
  <si>
    <r>
      <rPr>
        <b/>
        <sz val="10"/>
        <color theme="1"/>
        <rFont val="Calibri"/>
        <family val="2"/>
        <scheme val="minor"/>
      </rPr>
      <t>Fragetext</t>
    </r>
  </si>
  <si>
    <r>
      <rPr>
        <b/>
        <sz val="10"/>
        <color theme="0"/>
        <rFont val="Calibri"/>
        <family val="2"/>
        <scheme val="minor"/>
      </rPr>
      <t>Richtige Antwort</t>
    </r>
  </si>
  <si>
    <r>
      <rPr>
        <b/>
        <sz val="10"/>
        <color theme="1"/>
        <rFont val="Calibri"/>
        <family val="2"/>
        <scheme val="minor"/>
      </rPr>
      <t>Falsche Antwort</t>
    </r>
  </si>
  <si>
    <r>
      <rPr>
        <b/>
        <sz val="10"/>
        <color theme="0"/>
        <rFont val="Calibri"/>
        <family val="2"/>
        <scheme val="minor"/>
      </rPr>
      <t xml:space="preserve">Bild? =&gt; ggf. </t>
    </r>
    <r>
      <rPr>
        <b/>
        <sz val="10"/>
        <color theme="0"/>
        <rFont val="Calibri"/>
        <family val="2"/>
        <scheme val="minor"/>
      </rPr>
      <t>"Ja" eintragen</t>
    </r>
    <r>
      <rPr>
        <sz val="10"/>
        <color theme="0"/>
        <rFont val="Calibri"/>
        <family val="2"/>
        <scheme val="minor"/>
      </rPr>
      <t xml:space="preserve">
</t>
    </r>
    <r>
      <rPr>
        <b/>
        <sz val="10"/>
        <color theme="0"/>
        <rFont val="Calibri"/>
        <family val="2"/>
        <scheme val="minor"/>
      </rPr>
      <t>=&gt; Bitte die Infos auf "Übersicht" beachten!</t>
    </r>
  </si>
  <si>
    <r>
      <rPr>
        <b/>
        <sz val="10"/>
        <color theme="1"/>
        <rFont val="Calibri"/>
        <family val="2"/>
        <scheme val="minor"/>
      </rPr>
      <t>Kommentar fachliche:r Prüfer:in / Auditor:in</t>
    </r>
  </si>
  <si>
    <r>
      <rPr>
        <sz val="10"/>
        <rFont val="Calibri"/>
        <family val="2"/>
        <scheme val="minor"/>
      </rPr>
      <t>leicht</t>
    </r>
  </si>
  <si>
    <r>
      <rPr>
        <b/>
        <sz val="10"/>
        <rFont val="Calibri"/>
        <family val="2"/>
        <scheme val="minor"/>
      </rPr>
      <t>Punkte (automa-tisch)</t>
    </r>
  </si>
  <si>
    <r>
      <rPr>
        <b/>
        <sz val="10"/>
        <rFont val="Calibri"/>
        <family val="2"/>
        <scheme val="minor"/>
      </rPr>
      <t>Zeilen</t>
    </r>
  </si>
  <si>
    <r>
      <rPr>
        <b/>
        <sz val="10"/>
        <rFont val="Calibri"/>
        <family val="2"/>
        <scheme val="minor"/>
      </rPr>
      <t>Fragenkürzel (automatisch)</t>
    </r>
  </si>
  <si>
    <r>
      <rPr>
        <b/>
        <sz val="10"/>
        <color theme="1"/>
        <rFont val="Calibri"/>
        <family val="2"/>
        <scheme val="minor"/>
      </rPr>
      <t>Musterlösung</t>
    </r>
  </si>
  <si>
    <r>
      <rPr>
        <sz val="11"/>
        <color theme="1"/>
        <rFont val="Calibri"/>
        <family val="2"/>
        <scheme val="minor"/>
      </rPr>
      <t>Bild</t>
    </r>
  </si>
  <si>
    <r>
      <rPr>
        <sz val="10"/>
        <color theme="1"/>
        <rFont val="Calibri"/>
        <family val="2"/>
        <scheme val="minor"/>
      </rPr>
      <t>Ja</t>
    </r>
  </si>
  <si>
    <r>
      <rPr>
        <sz val="10"/>
        <color theme="1"/>
        <rFont val="Calibri"/>
        <family val="2"/>
        <scheme val="minor"/>
      </rPr>
      <t>mittel</t>
    </r>
  </si>
  <si>
    <r>
      <rPr>
        <sz val="11"/>
        <color theme="1"/>
        <rFont val="Calibri"/>
        <family val="2"/>
        <scheme val="minor"/>
      </rPr>
      <t>Nein</t>
    </r>
  </si>
  <si>
    <r>
      <rPr>
        <sz val="10"/>
        <color theme="1"/>
        <rFont val="Calibri"/>
        <family val="2"/>
        <scheme val="minor"/>
      </rPr>
      <t>schwer</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</si>
  <si>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</si>
  <si>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</si>
  <si>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</si>
  <si>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</si>
  <si>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</si>
  <si>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</si>
  <si>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</si>
  <si>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</si>
  <si>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rFont val="Calibri"/>
        <family val="2"/>
        <scheme val="minor"/>
      </rPr>
      <t>Der Standard sollte das 5-GHz-Band unterstützen (was nicht bei allen 802.11-Standards der Fall ist) (2). Darüber hinaus sollten die verfügbare Datenrate (1) und die Interoperabilität mit vorhandenen Geräten (1) berücksichtigt werden. Der/die Studierende muss mindestens zwei mögliche Standards angeben (je 1P): 802.11a, IEEE 802.11n, IEEE802.11ac oder IEEE 802.11ax.</t>
    </r>
  </si>
  <si>
    <r>
      <rPr>
        <sz val="10"/>
        <color theme="1"/>
        <rFont val="Calibri"/>
        <family val="2"/>
        <scheme val="minor"/>
      </rPr>
      <t>In einer Blumenauktionshalle müssen alle Blumenwagen gezählt werden, die bestimmte Bereiche passieren. Jeder Wagen ist mit einer ID ausgestattet. Außerdem gibt es viele andere Hindernisse und Menschen, die sich hier bewegen. Nennen Sie die beiden Drahtlostechnologien, die für dieses Szenario in Frage kommen, und erläutern Sie kurz jede von ihnen. Ermitteln Sie zwischen diesen beiden Optionen, welche für die Zählwagen auf der Blumenauktion am besten geeignet ist, und erläutern Sie, warum.</t>
    </r>
  </si>
  <si>
    <r>
      <rPr>
        <sz val="10"/>
        <color theme="1"/>
        <rFont val="Calibri"/>
        <family val="2"/>
        <scheme val="minor"/>
      </rPr>
      <t>In diesem Szenario sind die idealen drahtlosen Technologien RFID (1) und NFC. (1) NFC funktioniert nur unter LOS-Bedingungen (1) und über kurze Entfernungen (1). Die RFID-Technologie hingegen deckt größere Entfernungen ab (1) und funktioniert auch unter NLOS-Bedingungen (1). Daher ist RFID in diesem Fall die geeignete Technologie, da es viele Hindernisse gibt, die die LOS-Kommunikation behindern (2).</t>
    </r>
  </si>
  <si>
    <r>
      <rPr>
        <sz val="10"/>
        <color theme="1"/>
        <rFont val="Calibri"/>
        <family val="2"/>
        <scheme val="minor"/>
      </rPr>
      <t>Es ist bekannt, dass ein mit WEP-Verschlüsselung geschütztes IEEE-802.11-Netzwerk durch das Abhören einer bestimmten Anzahl von Paketen geknackt werden kann. Das liegt daran, dass der RC4-Algorithmus verlangt, niemals denselben Verschlüsselungsschlüssel zu verwenden. Wenn die 24 Bits des Verschlüsselungsschlüssels des RC4-Algorithmus bei jeder Paketübertragung geändert werden, erläutern Sie, wie viele Sekunden es dauern würde, die WEP-Verschlüsselung zu knacken, wenn Sie Pakete von 60 Byte mit einer Datenrate von 1 Mbit/s übertragen würden. Der Einfachheit halber nehmen wir an, dass die gesamte Zeit nur für die Übertragung von Datenpaketen verwendet wird und nicht für andere Pakete.</t>
    </r>
  </si>
  <si>
    <r>
      <rPr>
        <sz val="10"/>
        <color theme="1"/>
        <rFont val="Calibri"/>
        <family val="2"/>
        <scheme val="minor"/>
      </rPr>
      <t>Wenn nur 24 Bits des Chiffrierschlüssels geändert werden, beginnt sich der Chiffrierschlüssel nach 2^24 Paketen zu wiederholen (2). 1 Paket wird 480 Mikrosekunden lang übertragen (2). Nach dem Sniffing von Paketen in der Luft für (2^24*480 Mikrosekunden =) 8053 Sekunden im Durchschnitt (1) kann der RC4-Verschlüsselungsschlüssel geknackt werden. (3)</t>
    </r>
  </si>
  <si>
    <r>
      <rPr>
        <sz val="10"/>
        <color theme="1"/>
        <rFont val="Calibri"/>
        <family val="2"/>
        <scheme val="minor"/>
      </rPr>
      <t>Sie untersuchen ein IEEE 802.11 Netzwerk und stellen fest, dass Beacons immer zu bestimmten Zeitpunkten gesendet werden. Besteht die Möglichkeit, dass die Beacons mit anderen Paketen im Netzwerk kollidieren, da sie keinem Back-off-Mechanismus folgen? (Gehen Sie davon aus, dass jeder Knoten im Netzwerk den AP hören kann und umgekehrt). Geben Sie Ihre Antwort an und begründen Sie sie, indem Sie die verschiedenen Möglichkeiten erläutern.</t>
    </r>
  </si>
  <si>
    <r>
      <rPr>
        <sz val="10"/>
        <color theme="1"/>
        <rFont val="Calibri"/>
        <family val="2"/>
        <scheme val="minor"/>
      </rPr>
      <t>Beacon-Pakete folgen keinem Back-Off-Mechanismus. Wenn ein Knoten die Kanäle gehört hat, bevor sie übertragen werden, muss er die DIFS-Zeit (2) abwarten. Wenn der AP mit der Beacon-Übertragung beginnt, wird der Kanal belegt und der Knoten bemerkt dies und verschiebt seine Übertragung (2). Wenn der Knoten einen Backoff durchführt und der AP mit der Beacon-Übertragung begonnen hat, verschiebt der Endknoten seinen Backoff, bis die Beacon-Übertragung abgeschlossen ist (2). Wenn ein Knoten gerade eine Übertragung durchführt, wird der AP dies bemerken und die Beacon-Übertragung bis zum Ende der Knotenübertragungen verzögern (2). Unter der Annahme, dass jeder Knoten im Netzwerk jeden anderen hört, gibt es also keine Möglichkeit, dass ein Beacon kollidiert (2).</t>
    </r>
  </si>
  <si>
    <r>
      <rPr>
        <sz val="10"/>
        <color theme="1"/>
        <rFont val="Calibri"/>
        <family val="2"/>
        <scheme val="minor"/>
      </rPr>
      <t>Definieren Sie kurz Vertraulichkeit und Nachrichtenintegrität im Hinblick auf sichere Kommunikation.</t>
    </r>
  </si>
  <si>
    <r>
      <rPr>
        <sz val="10"/>
        <color theme="1"/>
        <rFont val="Calibri"/>
        <family val="2"/>
        <scheme val="minor"/>
      </rPr>
      <t>Nennen Sie den Zweck der Sicherungsschicht und beschreiben Sie die Funktionen der Sicherungsschicht des OSI-Modells und ihrer beiden Unterteilungen.</t>
    </r>
  </si>
  <si>
    <r>
      <rPr>
        <sz val="10"/>
        <color theme="1"/>
        <rFont val="Calibri"/>
        <family val="2"/>
        <scheme val="minor"/>
      </rPr>
      <t>Die Sicherungsschicht transportiert Daten zwischen zwei benachbarten Knotenpunkten. (1) Sie ist unterteilt in die Unterschicht Medium Access Control (MAC) (1), die definiert, wie Knoten auf das Übertragungsmedium zugreifen (2), und die Unterschicht Logical Link Control (LLC) (1), die Verkapselungsfunktionen (1) und Mechanismen für Netzwerk-Datagramme (2) bereitstellt.</t>
    </r>
  </si>
  <si>
    <r>
      <rPr>
        <sz val="10"/>
        <color theme="1"/>
        <rFont val="Calibri"/>
        <family val="2"/>
        <scheme val="minor"/>
      </rPr>
      <t>0111 (2 Pkt.) 1011 (2 Pkt.) 1110 (2 Pkt.) 1001 (2 Pkt.) 0011 (2 Pkt.)</t>
    </r>
  </si>
  <si>
    <r>
      <rPr>
        <sz val="10"/>
        <color theme="1"/>
        <rFont val="Calibri"/>
        <family val="2"/>
        <scheme val="minor"/>
      </rPr>
      <t>Sie müssen die folgende Bitfolge senden: 0101 1001 1100 0111 0001. Kodieren Sie diese Informationen mit den in der Abbildung gezeigten Block-Codes. Bild einfügen.</t>
    </r>
  </si>
  <si>
    <r>
      <rPr>
        <sz val="10"/>
        <color theme="1"/>
        <rFont val="Calibri"/>
        <family val="2"/>
        <scheme val="minor"/>
      </rPr>
      <t>Beschreiben Sie die beiden Unterschiede zwischen kabelgebundenen und drahtlosen Übertragungskanälen.</t>
    </r>
  </si>
  <si>
    <r>
      <rPr>
        <sz val="10"/>
        <color theme="1"/>
        <rFont val="Calibri"/>
        <family val="2"/>
        <scheme val="minor"/>
      </rPr>
      <t>Der kabelgebundene Übertragungskanal ist vorhersehbar und stationär (1,5) und wird in der Regel nicht durch äußere Faktoren gestört (1,5), während der drahtlose Kanal unvorhersehbar ist (1,5) und durch andere Signale im selben Frequenzband gestört werden kann. (1.5)</t>
    </r>
  </si>
  <si>
    <r>
      <rPr>
        <sz val="10"/>
        <color theme="1"/>
        <rFont val="Calibri"/>
        <family val="2"/>
        <scheme val="minor"/>
      </rPr>
      <t>Definieren Sie kurz eine Wellenlänge.</t>
    </r>
  </si>
  <si>
    <r>
      <rPr>
        <sz val="10"/>
        <color theme="1"/>
        <rFont val="Calibri"/>
        <family val="2"/>
        <scheme val="minor"/>
      </rPr>
      <t>Beschreiben Sie die wichtigsten Unterschiede zwischen ASK, FSK und PSK.</t>
    </r>
  </si>
  <si>
    <r>
      <rPr>
        <sz val="10"/>
        <color theme="1"/>
        <rFont val="Calibri"/>
        <family val="2"/>
        <scheme val="minor"/>
      </rPr>
      <t>Bei ASK ändert sich die Amplitude des Trägersignals in Abhängigkeit vom Modulationssignal (3). Bei FSK ändert sich die Frequenz des Trägersignals in Abhängigkeit vom Modulationssignal (2). Bei PSK ändert sich die Phase des Trägersignals in Abhängigkeit vom Modulationssignal (3).</t>
    </r>
  </si>
  <si>
    <r>
      <rPr>
        <sz val="10"/>
        <color theme="1"/>
        <rFont val="Calibri"/>
        <family val="2"/>
        <scheme val="minor"/>
      </rPr>
      <t>Kontinuierlich übertragene ähnliche Bits können für den Empfänger ein Problem darstellen, da er den Anfang jedes Bits nicht erkennen kann. Erklären Sie, wie dies im Falle der Manchester-Kodierung verhindert wird?</t>
    </r>
  </si>
  <si>
    <r>
      <rPr>
        <sz val="10"/>
        <color theme="1"/>
        <rFont val="Calibri"/>
        <family val="2"/>
        <scheme val="minor"/>
      </rPr>
      <t>Für jedes übertragene Bit gibt es im Falle der Manchester-Kodierung einen einzigen Signalübergang. (2) So erkennt der Empfänger die Übertragung von kontinuierlichen (2) ähnlichen Bits, die mit der Manchester-Kodierung kodiert wurden, indem er die Anzahl (2) der Signalübergänge erkennt. (2)</t>
    </r>
  </si>
  <si>
    <r>
      <rPr>
        <sz val="10"/>
        <color theme="1"/>
        <rFont val="Calibri"/>
        <family val="2"/>
        <scheme val="minor"/>
      </rPr>
      <t>Die empfangene Leistung hängt von den Eigenschaften des Senders (3), von den Kanaleigenschaften und der Entfernung zwischen Sender und Empfänger (3), aber auch von den Empfängereigenschaften (2) ab. Der Haupteinfluss des Empfängers auf die Empfangsleistung ist die Antennenverstärkung des Empfängers. Daher sollten Sie eine Antenne mit höherer Antennenverstärkung im 2,4-GHz-Band wählen.(2)</t>
    </r>
  </si>
  <si>
    <r>
      <rPr>
        <sz val="10"/>
        <color theme="1"/>
        <rFont val="Calibri"/>
        <family val="2"/>
        <scheme val="minor"/>
      </rPr>
      <t>Beschreiben Sie, wie die Manchester-Kodierung erreicht wird.</t>
    </r>
  </si>
  <si>
    <r>
      <rPr>
        <sz val="10"/>
        <color theme="1"/>
        <rFont val="Calibri"/>
        <family val="2"/>
        <scheme val="minor"/>
      </rPr>
      <t>Die Manchester-Kodierung wird durch XOR-Verknüpfung des kodierten NRZ-Signals (2) mit einem Taktsignal (2) mit doppelter Bitrate (2) erreicht.</t>
    </r>
  </si>
  <si>
    <r>
      <rPr>
        <sz val="10"/>
        <color theme="1"/>
        <rFont val="Calibri"/>
        <family val="2"/>
        <scheme val="minor"/>
      </rPr>
      <t>Erklären Sie, warum sich OFDM-Unterträger nicht gegenseitig stören.</t>
    </r>
  </si>
  <si>
    <r>
      <rPr>
        <sz val="10"/>
        <color theme="1"/>
        <rFont val="Calibri"/>
        <family val="2"/>
        <scheme val="minor"/>
      </rPr>
      <t>Jeder Unterträger ist orthogonal zu jedem anderen (3). Im Frequenzbereich bedeutet dies, dass jeder Unterträger Null ist, wenn der andere den höchsten Wert hat (3). Auf diese Weise werden Intersymbolinterferenzen vermieden, indem jedes Symbol auf einem anderen Unterträger übertragen wird (2).</t>
    </r>
  </si>
  <si>
    <r>
      <rPr>
        <sz val="10"/>
        <color theme="1"/>
        <rFont val="Calibri"/>
        <family val="2"/>
        <scheme val="minor"/>
      </rPr>
      <t>Sie sollen ein Kommunikationssystem entwerfen, bei dem mehrere Geräte parallel auf den Kanal zugreifen können. Für diese Anwendung ist das OFDMA-Multiplexverfahren am besten geeignet. Erklären Sie, wofür OFDM steht und was OFDMA ist?</t>
    </r>
  </si>
  <si>
    <r>
      <rPr>
        <sz val="10"/>
        <color theme="1"/>
        <rFont val="Calibri"/>
        <family val="2"/>
        <scheme val="minor"/>
      </rPr>
      <t>Sie haben einen neuen Ansatz für ein paketbasiertes Routing-Protokoll entwickelt und möchten diesen standardisieren. Erläutern Sie, an welches Normungsgremium Sie sich wenden würden und warum.</t>
    </r>
  </si>
  <si>
    <r>
      <rPr>
        <sz val="10"/>
        <color theme="1"/>
        <rFont val="Calibri"/>
        <family val="2"/>
        <scheme val="minor"/>
      </rPr>
      <t>Die Internet Engineering Task Force (IETF) ist ein Normungsgremium, das sich mit der Entwicklung technischer Spezifikationen für Internet-Technologien befasst. (3) Da die IETF nach einem offenen Standardisierungsansatz arbeitet, kann ich als Einzelperson an einem neuen Standardisierungsprozess bei der IETF teilnehmen oder ihn sogar initiieren. (3)</t>
    </r>
  </si>
  <si>
    <r>
      <rPr>
        <sz val="10"/>
        <color theme="1"/>
        <rFont val="Calibri"/>
        <family val="2"/>
        <scheme val="minor"/>
      </rPr>
      <t>Um den in der IPX-Technologie verwendeten Routing-Mechanismus zu verstehen, sollte man in der Lage sein, den IPX-Header zu verstehen. Listen Sie die sechs Felder auf, die in einem IPX-Header enthalten sind.</t>
    </r>
  </si>
  <si>
    <r>
      <rPr>
        <sz val="10"/>
        <color theme="1"/>
        <rFont val="Calibri"/>
        <family val="2"/>
        <scheme val="minor"/>
      </rPr>
      <t>Der IPX-Header setzt sich zusammen aus: Prüfsummenfeld (1), Längenfeld (1), Kontrollfeld (1), Typfeld (1), Zieladressfeld (2), Quelladressfeld (2).</t>
    </r>
  </si>
  <si>
    <r>
      <rPr>
        <sz val="10"/>
        <color theme="1"/>
        <rFont val="Calibri"/>
        <family val="2"/>
        <scheme val="minor"/>
      </rPr>
      <t>Der erste Schritt im LTE-Netz besteht darin, das UE beim Netz zu authentifizieren und den Stammschlüssel bereitzustellen, aus dem das UE alle hierarchischen Schlüssel generiert. Erläutern Sie, wie die Netzwerkauthentifizierung des UE abläuft, welcher Mechanismus zur Aushandlung des Stammschlüssels verwendet wird und welche anderen Schlüssel aus dem Stammschlüssel generiert werden.</t>
    </r>
  </si>
  <si>
    <r>
      <rPr>
        <sz val="10"/>
        <color theme="1"/>
        <rFont val="Calibri"/>
        <family val="2"/>
        <scheme val="minor"/>
      </rPr>
      <t xml:space="preserve">Die Netzauthentifizierung des UE erfolgt über den UMTS-Mechanismus für Authentifizierung und Schlüsselvereinbarung (Authentication and Key Agreement, AKA) (2). Die Authentifizierung des UE wird mit dem MME ausgehandelt, in dem sich der symmetrische Authentifizierungsnetzwerkschlüssel befindet. AKA gibt den Stammschlüssel an, aus dem der Hierarchieschlüssel generiert wird
(2). Die folgenden Schlüssel werden aus dem Stammschlüssel generiert: der RRC-Signalisierungsintegritätsschutzschlüssel (2), der RRC-Signalisierungschiffrierschlüssel zur Verschlüsselung der Signalisierungsnachrichten (2) und der Chiffrierschlüssel für die Benutzerebene (2).
</t>
    </r>
  </si>
  <si>
    <r>
      <rPr>
        <sz val="10"/>
        <color theme="1"/>
        <rFont val="Calibri"/>
        <family val="2"/>
        <scheme val="minor"/>
      </rPr>
      <t>Das 5G-Netz ist die neueste Generation des Mobilfunknetzes. Das 5G-Netz unterscheidet sich in vielerlei Hinsicht von der vorherigen Generation des Mobilfunknetzes, LTE. Nennen und erläutern Sie zwei Hauptunterschiede zwischen 5G und LTE.</t>
    </r>
  </si>
  <si>
    <r>
      <rPr>
        <sz val="10"/>
        <color theme="1"/>
        <rFont val="Calibri"/>
        <family val="2"/>
        <scheme val="minor"/>
      </rPr>
      <t>In einer Fabrikumgebung verwenden einige Geräte die PROFINET-Technologie zur Kommunikation. Erklären Sie, was ein PROFINET-Netzwerk ist und welche Arten von Geräten erforderlich sind, um ein PROFINET-Netzwerk in einer industriellen Umgebung aufzubauen.</t>
    </r>
  </si>
  <si>
    <r>
      <rPr>
        <sz val="10"/>
        <color theme="1"/>
        <rFont val="Calibri"/>
        <family val="2"/>
        <scheme val="minor"/>
      </rPr>
      <t>Das PROFINET Netzwerk beschreibt drei Arten von Geräten: PROFINET-Geräte (1), PROFINET-Controller (1) und PROFINET-Supervisor (1). Da wir in industriellen Umgebungen mindestens einen E/A-Sensorblock benötigen, benötigen wir auch mindestens ein PROFINET-Gerät (2). Um ein solches PROFINET-Gerät zu verwalten und zu steuern, benötigen wir mindestens einen PROFINET-Controller (2). Ein PROFINET-Supervisor wird nicht wirklich benötigt, da er nicht an der Echtzeitkommunikation teilnimmt (2). Ein funktionierendes PROFINET-Netzwerk besteht also aus einem einzigen PROFINET-Gerät und einem einzigen PROFINET-Controller (1).</t>
    </r>
  </si>
  <si>
    <r>
      <rPr>
        <sz val="10"/>
        <color theme="1"/>
        <rFont val="Calibri"/>
        <family val="2"/>
        <scheme val="minor"/>
      </rPr>
      <t>OFDM ist eine Modulationstechnik, bei der verschiedene Daten desselben Ursprungs auf verschiedene Unterträger moduliert werden (3), während OFDMA eine Kanalzugriffstechnik ist, die zur Kombination mehrerer Übertragungen von verschiedenen Knoten in Frequenzressourceneinheiten verwendet wird. (3)</t>
    </r>
  </si>
  <si>
    <r>
      <rPr>
        <sz val="10"/>
        <color theme="1"/>
        <rFont val="Calibri"/>
        <family val="2"/>
        <scheme val="minor"/>
      </rPr>
      <t>Erklären Sie die beiden Hauptunterschiede zwischen OFDM und OFDMA.</t>
    </r>
  </si>
  <si>
    <r>
      <rPr>
        <sz val="10"/>
        <color theme="1"/>
        <rFont val="Calibri"/>
        <family val="2"/>
        <scheme val="minor"/>
      </rPr>
      <t>Erläutern Sie, was ein Transportprotokoll ist, und erklären Sie in Anbetracht der IPx-Adresszusammensetzung, ob es einen Bedarf für Transportprotokolle zusätzlich zu IPx gibt?</t>
    </r>
  </si>
  <si>
    <r>
      <rPr>
        <sz val="10"/>
        <color theme="1"/>
        <rFont val="Calibri"/>
        <family val="2"/>
        <scheme val="minor"/>
      </rPr>
      <t>Das Transportprotokoll stellt eine Verbindung zwischen Prozessen in zwei verschiedenen Hosts her (2). In der IPx-Adresse wird ein Teil der Oktette (die letzten 2 Oktette der Adresse) für die Bestimmung der Socket-ID verwendet, die Teil der Verbindungen zwischen Prozessen ist (2). Aber auch wenn die Socket-ID Teil des IPx-Headers ist, müssen andere Besonderheiten des Transportprotokolls (2), wie z. B. Stau- und Flusskontrolle, im Transportprotokoll (2) implementiert werden.</t>
    </r>
  </si>
  <si>
    <r>
      <rPr>
        <sz val="10"/>
        <color theme="1"/>
        <rFont val="Calibri"/>
        <family val="2"/>
        <scheme val="minor"/>
      </rPr>
      <t>Nennen Sie die drei Funktionsblöcke des gNB in 5G-Netzen.</t>
    </r>
  </si>
  <si>
    <r>
      <rPr>
        <sz val="10"/>
        <color theme="1"/>
        <rFont val="Calibri"/>
        <family val="2"/>
        <scheme val="minor"/>
      </rPr>
      <t>Zentrale gNB-Einheit (2), verteilte gNB-Einheit (2) und Remote Radio Head (RRH) (2)</t>
    </r>
  </si>
  <si>
    <r>
      <rPr>
        <sz val="10"/>
        <color theme="1"/>
        <rFont val="Calibri"/>
        <family val="2"/>
        <scheme val="minor"/>
      </rPr>
      <t>Nennen Sie die drei Betriebsmodi von 5G-Campusnetzen.</t>
    </r>
  </si>
  <si>
    <r>
      <rPr>
        <sz val="10"/>
        <color theme="1"/>
        <rFont val="Calibri"/>
        <family val="2"/>
        <scheme val="minor"/>
      </rPr>
      <t>Private Standalone-5G-Campusnetze (2) Virtualisiert im öffentlichen 5G-MNO-Netz (2) Hybride Integration zwischen dem 5G-Campusnetz und dem MNO-Netz (2)</t>
    </r>
  </si>
  <si>
    <r>
      <rPr>
        <sz val="10"/>
        <color theme="1"/>
        <rFont val="Calibri"/>
        <family val="2"/>
        <scheme val="minor"/>
      </rPr>
      <t>Sie sollen ein Mobilfunknetz für ein Gebiet entwerfen. Sie entscheiden sich für einen Wiederverwendungsfaktor von 4 von 7 Zellen. Erläutern Sie, wie hoch die Gesamtkapazität des Netzes in genutzten Kanälen sein wird, wenn die Gesamtzahl der dem Betreiber zugewiesenen Kanäle 70 beträgt.</t>
    </r>
  </si>
  <si>
    <r>
      <rPr>
        <sz val="10"/>
        <color theme="1"/>
        <rFont val="Calibri"/>
        <family val="2"/>
        <scheme val="minor"/>
      </rPr>
      <t>Jede Zelle wird in diesem Fall 70/7 = 10 disjunkte Kanäle (3) verwenden. Die Gesamtanzahl der verschiedenen Kanäle, die für eine Replikation der Zellenorganisation verwendet werden, beträgt 70 (2). Die Gesamtkapazität der im Netzwerk verwendeten Kanäle ist der Wiederverwendungsfaktor multipliziert mit der Gesamtzahl der eindeutigen Kanäle, die bei der einmaligen Replikation der Zellenorganisation verwendet werden, also insgesamt 4*70 = 280 eindeutige Kanäle (3).</t>
    </r>
  </si>
  <si>
    <r>
      <rPr>
        <sz val="10"/>
        <color theme="1"/>
        <rFont val="Calibri"/>
        <family val="2"/>
        <scheme val="minor"/>
      </rPr>
      <t>Von Ihrem Mobiltelefon aus kommunizieren Sie mit einem Festnetzanschluss. Sie verwenden das LTE-Mobilfunknetz. Listen Sie alle Netzwerkelemente auf, die der Datenverkehr während dieses Anrufs durchläuft, bis er das Mobilfunknetz verlässt.</t>
    </r>
  </si>
  <si>
    <r>
      <rPr>
        <sz val="10"/>
        <color theme="1"/>
        <rFont val="Calibri"/>
        <family val="2"/>
        <scheme val="minor"/>
      </rPr>
      <t>Der Anruf wird geht vom UE aus (2). Das Funksignal wird vom eNodeB empfangen (2). Dann wird der Anruf an den bedienenden GW (S-GW) weitergeleitet (2). Vom S-GW wird der Verkehr zum Paketdaten-Gateway (P-GW) (2) geleitet und verlässt von dort aus das Mobilfunknetz.</t>
    </r>
  </si>
  <si>
    <r>
      <rPr>
        <sz val="10"/>
        <color theme="1"/>
        <rFont val="Calibri"/>
        <family val="2"/>
        <scheme val="minor"/>
      </rPr>
      <t>ja</t>
    </r>
  </si>
  <si>
    <r>
      <rPr>
        <sz val="10"/>
        <color theme="1"/>
        <rFont val="Calibri"/>
        <family val="2"/>
        <scheme val="minor"/>
      </rPr>
      <t>Im SDN-Netzwerk in der Abbildung werden die folgenden Regeln in jedem Router für jeden Port angewendet. Erläutern Sie bei einer Zwei-Wege-Kommunikation von Host 1 zu Host 2 den Weg jedes Pakets, indem Sie die Route in Form der einzelnen durchlaufenen Knoten angeben. Bild einfügen.</t>
    </r>
  </si>
  <si>
    <r>
      <rPr>
        <sz val="10"/>
        <color theme="1"/>
        <rFont val="Calibri"/>
        <family val="2"/>
        <scheme val="minor"/>
      </rPr>
      <t>Das Paket von Host 1 zu Host 2 nimmt den Weg über R1 zu R2 (3), dann von R2 zu R3 (3). Da die Ports R13 und R31 nur Pakete von Host 1 an Host 2 (1) verwerfen, wird die Antwort über R3 an R1 (3) gesendet, da sie nicht verworfen werden.</t>
    </r>
  </si>
  <si>
    <r>
      <rPr>
        <sz val="10"/>
        <color theme="1"/>
        <rFont val="Calibri"/>
        <family val="2"/>
        <scheme val="minor"/>
      </rPr>
      <t>Erklären, wie die SDN-Steuerungsebene aus der Sicht des Informationsaustauschs über die Southbound- und Northbound-Schnittstellen der Steuerung funktioniert.</t>
    </r>
  </si>
  <si>
    <r>
      <rPr>
        <sz val="10"/>
        <color theme="1"/>
        <rFont val="Calibri"/>
        <family val="2"/>
        <scheme val="minor"/>
      </rPr>
      <t>Eine Netzwerkanwendung, die für das Routing, die Zugangskontrolle und den Lastausgleich verantwortlich ist, weist die Controller-Logik an, bestimmte Flussregeln für jeden Netzwerkagenten im Netzwerk über die Northbound-Schnittstelle (3) zu erstellen. Der SDN-Controller leitet die Flussregeln über die Southbound-Schnittstelle an die SDN-Agenten weiter und erhält die Bestätigung für die Anwendung der Regeln (3). Im Gegenzug sammeln die SDN-Agenten Überwachungsinformationen über jeden Fluss und leiten diese Informationen an den SDN-Controller in seiner Southbound-Schnittstelle weiter (2).</t>
    </r>
  </si>
  <si>
    <r>
      <rPr>
        <sz val="10"/>
        <color theme="1"/>
        <rFont val="Calibri"/>
        <family val="2"/>
        <scheme val="minor"/>
      </rPr>
      <t>Erklären Sie, wie sich digitale Signaturen von Verschlüsselungen unterscheiden.</t>
    </r>
  </si>
  <si>
    <r>
      <rPr>
        <sz val="10"/>
        <color theme="1"/>
        <rFont val="Calibri"/>
        <family val="2"/>
        <scheme val="minor"/>
      </rPr>
      <t>Während die Verschlüsselung den Inhalt einer Nachricht so verändert, dass nur autorisierte Parteien den Inhalt der Nachricht verstehen können (3), verändert die digitale Signatur den Inhalt der Nachricht nicht (1), sondern fügt der Nachricht einen zusätzlichen Inhalt hinzu, der beweisen kann, dass die Nachricht original und unverändert ist (2).</t>
    </r>
  </si>
  <si>
    <r>
      <rPr>
        <sz val="10"/>
        <color theme="1"/>
        <rFont val="Calibri"/>
        <family val="2"/>
        <scheme val="minor"/>
      </rPr>
      <t>Erklären Sie die drei Hauptkategorien der Hardwaresicherheit.</t>
    </r>
  </si>
  <si>
    <r>
      <rPr>
        <sz val="10"/>
        <color theme="1"/>
        <rFont val="Calibri"/>
        <family val="2"/>
        <scheme val="minor"/>
      </rPr>
      <t>Hardwaresicherheit umfasst Entwürfe zum Schutz der Hardware in einem Gerät, wie z. B.: integrierte Schaltungen (ICs) aller Art (2), Leiterplatten (PCBs) (2) und passive Bauelemente (Spulen, Kondensatoren und Widerstände) (2).</t>
    </r>
  </si>
  <si>
    <r>
      <rPr>
        <sz val="10"/>
        <color theme="1"/>
        <rFont val="Calibri"/>
        <family val="2"/>
        <scheme val="minor"/>
      </rPr>
      <t>Erklären Sie die beiden Hauptunterschiede zwischen Hardwaresicherheit und Hardwarevertrauen.</t>
    </r>
  </si>
  <si>
    <r>
      <rPr>
        <sz val="10"/>
        <color theme="1"/>
        <rFont val="Calibri"/>
        <family val="2"/>
        <scheme val="minor"/>
      </rPr>
      <t>Hardwaresicherheit bezieht sich auf das Vorhandensein von Schwachstellen in der Hardware (3), während sich Hardwarevertrauen auf nicht vertrauenswürdige Partner bezieht, die an irgendeiner Phase der Hardwareproduktion beteiligt sind (3).</t>
    </r>
  </si>
  <si>
    <r>
      <rPr>
        <sz val="10"/>
        <color theme="1"/>
        <rFont val="Calibri"/>
        <family val="2"/>
        <scheme val="minor"/>
      </rPr>
      <t>Erklären Sie, warum Hardware in der Vergangenheit als vertrauenswürdig und sicher galt, was sich geändert hat und wie sich diese Änderung auf die aktuelle Situation ausgewirkt hat.</t>
    </r>
  </si>
  <si>
    <r>
      <rPr>
        <sz val="10"/>
        <color theme="1"/>
        <rFont val="Calibri"/>
        <family val="2"/>
        <scheme val="minor"/>
      </rPr>
      <t>In der Vergangenheit galt die Hardware aufgrund der Art des Produktionsprozesses als vertrauenswürdig und sicher (2). Solange die Hardware von ein und demselben Unternehmen entwickelt (2) und hergestellt (2) wurde, galt sie als vertrauenswürdig.
Da das Design und die Produktion der Chips jedoch nicht mehr gekoppelt sind, hat dies Auswirkungen auf die Authentizität der Hardware (2).</t>
    </r>
  </si>
  <si>
    <r>
      <rPr>
        <sz val="10"/>
        <color theme="1"/>
        <rFont val="Calibri"/>
        <family val="2"/>
        <scheme val="minor"/>
      </rPr>
      <t>Sie müssen die geeignete Hardware für den Einsatz in einem industriellen Szenario auswählen. Die Anwendungen, die in diesem Szenario ausgeführt werden, benötigen keine hohe Rechenleistung, die wichtigste Einschränkung ist der Formfaktor der Geräte. Erklären Sie, welche Geräte Sie in Betracht ziehen würden und warum.</t>
    </r>
  </si>
  <si>
    <r>
      <rPr>
        <sz val="10"/>
        <color theme="1"/>
        <rFont val="Calibri"/>
        <family val="2"/>
        <scheme val="minor"/>
      </rPr>
      <t>Da der Formfaktor eine wichtige Voraussetzung ist und keine hohe Rechenleistung benötigt wird, würde ich ein eingebettetes Gerät wählen (3). Ein eingebettetes Gerät ist in hohem Maße auf den jeweiligen Anwendungsfall zugeschnitten und weist eine geringe Größe auf, obwohl die Verarbeitungsleistung bei eingebetteten Geräten nicht mehr so gering ist (3). Die Verwendung eines Allzweckgeräts (z. B. eines PCs) nimmt dagegen mehr Platz im Szenario ein, auch wenn es möglicherweise eine höhere Verarbeitungsleistung bietet (2).</t>
    </r>
  </si>
  <si>
    <r>
      <rPr>
        <sz val="10"/>
        <color theme="1"/>
        <rFont val="Calibri"/>
        <family val="2"/>
        <scheme val="minor"/>
      </rPr>
      <t>Die Anforderungen an die Sicherheit von IoT-Geräten lassen sich in drei Hauptgruppen einteilen. Führen Sie die einzelnen Anforderungsstufen und ihre Merkmale und Funktionen auf und erläutern Sie diese.</t>
    </r>
  </si>
  <si>
    <r>
      <rPr>
        <sz val="10"/>
        <color theme="1"/>
        <rFont val="Calibri"/>
        <family val="2"/>
        <scheme val="minor"/>
      </rPr>
      <t>Die Sicherheitsanforderungen für IoT-Geräte sind in drei Ebenen unterteilt: Sicherheit auf der Informationsebene (1), Sicherheit auf der Zugriffsebene (1) und Sicherheit auf der Funktionsebene (1). Die Sicherheit auf der Informationsebene bezieht sich auf die Integrität, Anonymität und den Datenschutz von Informationen, die über IoT-Geräte ausgetauscht oder in diesen gespeichert werden (2). Die Sicherheit auf Zugriffsebene befasst sich mit der Zugriffskontrolle von IoT-Geräten und umfasst Mechanismen zur Zugriffskontrolle und Authentifizierung (2).
Die Sicherheit auf Funktionsebene gewährleistet die Funktionalität des Geräts (1) und umfasst Ausfallsicherheits- und Selbstorganisationsmechanismen (2).</t>
    </r>
  </si>
  <si>
    <r>
      <rPr>
        <sz val="10"/>
        <color theme="1"/>
        <rFont val="Calibri"/>
        <family val="2"/>
        <scheme val="minor"/>
      </rPr>
      <t>Nennen Sie ein Beispiel für die Auswirkungen auf die Sicherheit, die sich in einer industriellen Umgebung ergeben können, wenn nicht vertrauenswürdige Hardware verwendet wird.</t>
    </r>
  </si>
  <si>
    <r>
      <rPr>
        <sz val="10"/>
        <color theme="1"/>
        <rFont val="Calibri"/>
        <family val="2"/>
        <scheme val="minor"/>
      </rPr>
      <t>Nicht vertrauenswürdige Hardware kann die Sicherheit in einer kritischen Umgebung beeinträchtigen. Ein solcher Fall ist die sicherheitskritische drahtlose Kommunikation zwischen einer Stopptaste und einem Roboterarm (2). Wenn das Funk-Frontend aus nicht vertrauenswürdigen Quellen stammt, kann es unerwünschte Interferenzen auf anderen Kanälen als dem für die Kommunikation verwendeten Kanal verursachen (2). Diese unerwünschten Interferenzen in anderen Kanälen können die Kommunikation in zweierlei Hinsicht beeinträchtigen: indem sie die laufende Kommunikation unzuverlässig machen (2) und indem sie eine andere laufende Kommunikation stören (2).</t>
    </r>
  </si>
  <si>
    <r>
      <rPr>
        <sz val="10"/>
        <color theme="1"/>
        <rFont val="Calibri"/>
        <family val="2"/>
        <scheme val="minor"/>
      </rPr>
      <t>Definieren Sie eine Hardware-Sicherheitsbedrohung.</t>
    </r>
  </si>
  <si>
    <r>
      <rPr>
        <sz val="10"/>
        <color theme="1"/>
        <rFont val="Calibri"/>
        <family val="2"/>
        <scheme val="minor"/>
      </rPr>
      <t>Eine Bedrohung ist eine Reihe von Hardware-Umständen, die ein hohes Potenzial für Informationsverluste oder Informationslecks (2), Leistungseinbußen (2) oder eine Verringerung der Benutzerfreundlichkeit (2) aufweisen.</t>
    </r>
  </si>
  <si>
    <r>
      <rPr>
        <sz val="10"/>
        <color theme="1"/>
        <rFont val="Calibri"/>
        <family val="2"/>
        <scheme val="minor"/>
      </rPr>
      <t>Nennen Sie die fünf Klassifizierungsgruppen von Angriffsvektoren, die gegen mobile Endgeräte eingesetzt werden.</t>
    </r>
  </si>
  <si>
    <r>
      <rPr>
        <sz val="10"/>
        <color theme="1"/>
        <rFont val="Calibri"/>
        <family val="2"/>
        <scheme val="minor"/>
      </rPr>
      <t>Angriffsvektoren gegen mobile Endgeräte werden wie folgt klassifiziert: Angriffsvektoren für mobile Anwendungen (2), Angriffsvektoren für Kommunikationsteile (1), Angriffsvektoren für die Authentifizierung (1), Angriffsvektoren für den Kommunikationsstack (1) und physische Angriffsvektoren (1).</t>
    </r>
  </si>
  <si>
    <r>
      <rPr>
        <sz val="10"/>
        <color theme="1"/>
        <rFont val="Calibri"/>
        <family val="2"/>
        <scheme val="minor"/>
      </rPr>
      <t>Drei Hauptgruppen von Angriffsvektoren gegen das 5G-Netz sind: Angriffsvektoren gegen SDN (2), Angriffsvektoren gegen MEC (2) und Angriffsvektoren gegen NFV/VNF (2).</t>
    </r>
  </si>
  <si>
    <r>
      <rPr>
        <sz val="10"/>
        <color theme="1"/>
        <rFont val="Calibri"/>
        <family val="2"/>
        <scheme val="minor"/>
      </rPr>
      <t>Ein Ladeadapter für ein Smartphone liefert eine höhere Spannung als erwartet. Erläutern Sie unter der Annahme, dass dies absichtlich geschehen ist, wie sich dies auf das Gerät auswirkt, um welche Art von Angriff es sich handelt und wie diese Situation verhindert werden kann.</t>
    </r>
  </si>
  <si>
    <r>
      <rPr>
        <sz val="10"/>
        <color theme="1"/>
        <rFont val="Calibri"/>
        <family val="2"/>
        <scheme val="minor"/>
      </rPr>
      <t>Ein sicheres Passwort besteht aus einer Kombination von Buchstaben und Zahlen. Erklären Sie mathematisch, warum die Erweiterung eines Passworts, das nur aus Zahlen besteht, durch Buchstaben das Knacken des Passworts erschwert.</t>
    </r>
  </si>
  <si>
    <r>
      <rPr>
        <sz val="10"/>
        <color theme="1"/>
        <rFont val="Calibri"/>
        <family val="2"/>
        <scheme val="minor"/>
      </rPr>
      <t>Die Stärke des Passworts hängt vom Suchraum der Symbole ab, die zum Schreiben des Passworts verwendet werden (2). Die Formel, um alle möglichen Teilmengen von n Elementen aus einer Menge mit k Elementen zu finden, lautet: k!/[n!(k-n)!] (2). Je höher der Suchraum, desto höher der Zähler und desto niedriger der Nenner der Formel, also desto höher die Anzahl der Möglichkeiten (3). Indem Sie zusätzlich zu den Zahlen auch Buchstaben einbeziehen, wird das Passwort länger und somit wird das n! im Nenner größer, wodurch sich die Gesamtzahl der Möglichkeiten erhöht (3).</t>
    </r>
  </si>
  <si>
    <r>
      <rPr>
        <sz val="10"/>
        <color theme="1"/>
        <rFont val="Calibri"/>
        <family val="2"/>
        <scheme val="minor"/>
      </rPr>
      <t>Sie haben ein Passwort, das Buchstaben und Zahlen enthält. Ermitteln Sie die Differenz aller Permutationen eines Passworts, das 8 Zeichen lang ist, im Vergleich zu einem, das 10 Zeichen lang ist. Wir gehen hier davon aus, dass die Buchstaben des englischen Alphabets verwendet werden.</t>
    </r>
  </si>
  <si>
    <r>
      <rPr>
        <sz val="10"/>
        <color theme="1"/>
        <rFont val="Calibri"/>
        <family val="2"/>
        <scheme val="minor"/>
      </rPr>
      <t>Die Differenz der gesamten Permutationen beträgt 1,8*10^14. (10)</t>
    </r>
  </si>
  <si>
    <r>
      <rPr>
        <sz val="10"/>
        <color theme="1"/>
        <rFont val="Calibri"/>
        <family val="2"/>
        <scheme val="minor"/>
      </rPr>
      <t>Erklären Sie die beiden Möglichkeiten, wie ein SIM-Austausch-Angriff durchgeführt werden kann.</t>
    </r>
  </si>
  <si>
    <r>
      <rPr>
        <sz val="10"/>
        <color theme="1"/>
        <rFont val="Calibri"/>
        <family val="2"/>
        <scheme val="minor"/>
      </rPr>
      <t>Der SIM-Austausch-Angriff kann entweder durch den Austausch der SIM-Karte im UE (3) oder durch die Übernahme der ISDN der SIM-Karte und deren Zuweisung an eine andere SIM-Karte (3) erfolgen.</t>
    </r>
  </si>
  <si>
    <r>
      <rPr>
        <sz val="10"/>
        <color theme="1"/>
        <rFont val="Calibri"/>
        <family val="2"/>
        <scheme val="minor"/>
      </rPr>
      <t>Nennen und erklären Sie kurz drei Arten von Angriffen auf VNF.</t>
    </r>
  </si>
  <si>
    <r>
      <rPr>
        <sz val="10"/>
        <color theme="1"/>
        <rFont val="Calibri"/>
        <family val="2"/>
        <scheme val="minor"/>
      </rPr>
      <t>Erklären Sie, wofür AIS steht und wie es in Protokollen für die Luft- und Seefahrt verwendet wird.</t>
    </r>
  </si>
  <si>
    <r>
      <rPr>
        <sz val="10"/>
        <color theme="1"/>
        <rFont val="Calibri"/>
        <family val="2"/>
        <scheme val="minor"/>
      </rPr>
      <t>AIS steht für Automatic Identification System (2). Es dient dem Austausch von Informationen zwischen Schiffen, wie Position (1), Kurs (1) und Geschwindigkeit (1).</t>
    </r>
  </si>
  <si>
    <r>
      <rPr>
        <sz val="10"/>
        <color theme="1"/>
        <rFont val="Calibri"/>
        <family val="2"/>
        <scheme val="minor"/>
      </rPr>
      <t>Nennen Sie die drei Hauptfunktionsblöcke von DECT.</t>
    </r>
  </si>
  <si>
    <r>
      <rPr>
        <sz val="10"/>
        <color theme="1"/>
        <rFont val="Calibri"/>
        <family val="2"/>
        <scheme val="minor"/>
      </rPr>
      <t>Schnurloser Controller (CC) (2) , Basisstation (2) und tragbares Mobilteil (2)</t>
    </r>
  </si>
  <si>
    <r>
      <rPr>
        <sz val="10"/>
        <color theme="1"/>
        <rFont val="Calibri"/>
        <family val="2"/>
        <scheme val="minor"/>
      </rPr>
      <t>Sie sollen ein Satellitensystem für eine Sprachanwendung auswählen, die eine Kommunikationslatenz von 10 ms in eine Richtung erfordert. Erläutern Sie, welches Satellitensystem für diese Situation am besten geeignet ist, und geben Sie ein Beispiel für die erreichte Kommunikationslatenz, die Sie von diesem System erwarten würden.</t>
    </r>
  </si>
  <si>
    <r>
      <rPr>
        <sz val="10"/>
        <color theme="1"/>
        <rFont val="Calibri"/>
        <family val="2"/>
        <scheme val="minor"/>
      </rPr>
      <t>LEO-Satelliten sind ideal (2). Der Hauptfaktor für die Kommunikationslatenz in Satellitensystemen ist die Ausbreitungsverzögerung. Je niedriger der Satellit ist, desto geringer ist die Kommunikationslatenz (3). Bei LEO-Satelliten liegt die Ausbreitungsverzögerung also im Bereich von 8 ms (2500 km/300000 km/s). (3)</t>
    </r>
  </si>
  <si>
    <r>
      <rPr>
        <sz val="10"/>
        <color theme="1"/>
        <rFont val="Calibri"/>
        <family val="2"/>
        <scheme val="minor"/>
      </rPr>
      <t>Sie haben eine Anwendung, bei der Sie Sensoren auf einer landwirtschaftlich genutzten Fläche verteilen müssen. Ihre Sensoren messen die Bodentemperatur alle 2 Stunden. Erklären Sie, welche zwei Netzwerktechnologien für diese Anwendung verwendet werden können. Vergleichen Sie sie im Hinblick auf die Anschaffungs- und Betriebskosten.</t>
    </r>
  </si>
  <si>
    <r>
      <rPr>
        <sz val="10"/>
        <color theme="1"/>
        <rFont val="Calibri"/>
        <family val="2"/>
        <scheme val="minor"/>
      </rPr>
      <t>Zwei Netzwerktechnologien, die in diesem Fall verwendet werden können, sind LoRaWAN (1) und Sigfox (1). Da nur alle 2 Stunden ein Paket im UL ankommt, sind sowohl Sigfox als auch LoRaWAN aufgrund ihrer Tastverhältnisbeschränkungen verwendbar (2). Der Vorteil von LoRaWAN ist, dass man es privat nutzen und mit einem Netzwerkserver verbinden kann, der privat betrieben werden kann, während man bei Sigfox auf die Betreiber angewiesen ist (2). Andererseits sind die Einrichtungskosten für privat betriebenes LoRaWAN höher, während die Betriebskosten für Sigfox höher sind (2).</t>
    </r>
  </si>
  <si>
    <r>
      <rPr>
        <sz val="10"/>
        <color theme="1"/>
        <rFont val="Calibri"/>
        <family val="2"/>
        <scheme val="minor"/>
      </rPr>
      <t>Ein Flugzeug fliegt über den Atlantik von London nach New York. Der Pilot benutzt das ACARS-System, um die Nachrichten mit der Flugleitzentrale des John-F.-Kennedy-Flughafens auszutauschen.
Beschreiben Sie den Weg, den die in beiden Richtungen ausgetauschten Nachrichten nehmen, und die in den drahtlosen Verbindungen verwendeten Frequenzbänder (z. B. VHF, UHF, HF).</t>
    </r>
  </si>
  <si>
    <r>
      <rPr>
        <sz val="10"/>
        <color theme="1"/>
        <rFont val="Calibri"/>
        <family val="2"/>
        <scheme val="minor"/>
      </rPr>
      <t>Da das Flugzeug über den Ozean fliegt, gibt es auf dieser Seite keine Bodenabdeckung durch ein Netzwerk (2). So kommuniziert der ACARS-Transceiver im Flugzeug über UHF-Frequenzbänder (2) mit dem geostationären Satelliten (2). Dann kommuniziert der GEO-Satellit mit der Satellitenbodenstation über das UHF-Frequenzband (2). Dann erfolgt die Kommunikation zwischen der Flugleitzentrale und der Satellitenbodenstation über terrestrische Netze (z. B. Mobilfunknetze) (2).</t>
    </r>
  </si>
  <si>
    <r>
      <rPr>
        <sz val="10"/>
        <color theme="1"/>
        <rFont val="Calibri"/>
        <family val="2"/>
        <scheme val="minor"/>
      </rPr>
      <t>In einem Insteon-Netzwerk möchten Sie die Geräteadresse durch das Senden von Broadcast-Paketen fälschen. Erklären Sie, wie Sie ermitteln, wie viele Pakete Sie insgesamt senden müssen, um mindestens einmal erfolgreich zu sein.</t>
    </r>
  </si>
  <si>
    <r>
      <rPr>
        <sz val="10"/>
        <color theme="1"/>
        <rFont val="Calibri"/>
        <family val="2"/>
        <scheme val="minor"/>
      </rPr>
      <t>Verwenden Sie die Datenrate von 13.165 kbps. (2) Die Quelladresse ist 3 Byte lang, also müssen Sie 2^24 Pakete senden.
(2) Die Gesamtzeit, die Sie benötigen, ist 2^4*10(Paketlänge)*8(Bits)/13165 = Zeit. (4)</t>
    </r>
  </si>
  <si>
    <r>
      <rPr>
        <sz val="10"/>
        <color theme="1"/>
        <rFont val="Calibri"/>
        <family val="2"/>
        <scheme val="minor"/>
      </rPr>
      <t>Damit ein unzulässiges Paket vom Backend akzeptiert wird, muss der Zähler kleiner sein als der Zähler des letzten Pakets plus cnt_interval (3). Der maximale Zähler, den der Angriff in seinem Replay-Paket verwenden kann, ist also 99 + 199 = 298 (3).</t>
    </r>
  </si>
  <si>
    <r>
      <rPr>
        <sz val="10"/>
        <color theme="1"/>
        <rFont val="Calibri"/>
        <family val="2"/>
        <scheme val="minor"/>
      </rPr>
      <t>INT-Überwachungsdaten umfassen die Optionen Hop-by-Hop-Typ (3) und End-to-End-Typ (3).</t>
    </r>
  </si>
  <si>
    <r>
      <rPr>
        <sz val="10"/>
        <color theme="1"/>
        <rFont val="Calibri"/>
        <family val="2"/>
        <scheme val="minor"/>
      </rPr>
      <t>Überprüfung des gesamten Datenverkehrs, der die Firewall passiert (2), Freigabe nur für autorisierten Datenverkehr (2) und Schutz vor Penetrationsangriffen über die Steuerverbindung (2).</t>
    </r>
  </si>
  <si>
    <r>
      <rPr>
        <sz val="10"/>
        <color theme="1"/>
        <rFont val="Calibri"/>
        <family val="2"/>
        <scheme val="minor"/>
      </rPr>
      <t>Erklären Sie die beiden Hauptunterschiede zwischen einer paketfilterbasierten Firewall und einer zustandsabhängigen Firewall.</t>
    </r>
  </si>
  <si>
    <r>
      <rPr>
        <sz val="10"/>
        <color theme="1"/>
        <rFont val="Calibri"/>
        <family val="2"/>
        <scheme val="minor"/>
      </rPr>
      <t>Firewalls, die auf Paketfiltern basieren, entscheiden nur anhand der aktuellen Header-Felder des Pakets, ob ein Paket durchgelassen oder gefiltert wird (2). Die zustandsbasierte Firewall hingegen vergleicht (2) das aktuelle Paket mit einer Reihe vorheriger Pakete (2) und entscheidet auf dieser Basis, ob ein Datenverkehrsfluss die Firewall passieren darf oder nicht (2).</t>
    </r>
  </si>
  <si>
    <r>
      <rPr>
        <sz val="10"/>
        <color theme="1"/>
        <rFont val="Calibri"/>
        <family val="2"/>
        <scheme val="minor"/>
      </rPr>
      <t>Der Trace-Typ ist ein Vektor, der angibt, welche Parameter von jedem Knoten überwacht werden sollen (2). Da der Trace-Typ-Vektor 4 Byte lang ist (3), kann jeder Knoten bis zu 32 verschiedene Parameter sammeln (3).</t>
    </r>
  </si>
  <si>
    <r>
      <rPr>
        <sz val="10"/>
        <color theme="1"/>
        <rFont val="Calibri"/>
        <family val="2"/>
        <scheme val="minor"/>
      </rPr>
      <t>Sie müssen sich für ein IDS entscheiden, das auf der Erkennung von Anomalien basiert, im Vergleich zu einem IDS, das auf der Erkennung von Signaturen basiert. Erläutern Sie, welches System besser gegen unbekannte zukünftige Angriffe geschützt ist. Begründen Sie Ihre Wahl anhand eines qualitativen Vergleichs zwischen beiden Ansätzen.</t>
    </r>
  </si>
  <si>
    <r>
      <rPr>
        <sz val="10"/>
        <color theme="1"/>
        <rFont val="Calibri"/>
        <family val="2"/>
        <scheme val="minor"/>
      </rPr>
      <t>Der Nachteil von signaturbasierten IDS ist, dass sie nur vor bekannten Angriffen schützen, die Teil der Datenbanksignatur sind (3). Wenn eine neue Angriffsform im Netzwerk auftaucht, bleibt sie unentdeckt (2). Bei IDS zur Erkennung von Anomalien werden Angriffe anhand der statistischen Abweichung des Datenverkehrs im Vergleich zum normalen Datenverkehrsprofil klassifiziert (3). Ein IDS, das auf der Erkennung von Anomalien basiert, bietet daher den besten Schutz vor zukünftigen Netzwerkangriffen (2).</t>
    </r>
  </si>
  <si>
    <r>
      <rPr>
        <sz val="10"/>
        <color theme="1"/>
        <rFont val="Calibri"/>
        <family val="2"/>
        <scheme val="minor"/>
      </rPr>
      <t>Die INT-Überwachungsdaten werden als IPv6-Erweiterungs-Header eingekapselt. Erläutern Sie die Verwendbarkeit einer solchen Kapselung in einem vermittelten Netzwerk und ob es notwendig ist, den Kapselungstyp zu ändern? (TIPP: Überlegen Sie, welche Netzwerk-Stack-Ebene von jedem Knoten verarbeitet wird)</t>
    </r>
  </si>
  <si>
    <r>
      <rPr>
        <sz val="10"/>
        <color theme="1"/>
        <rFont val="Calibri"/>
        <family val="2"/>
        <scheme val="minor"/>
      </rPr>
      <t>Erläutern Sie, welche INT-Option vom INT-Zwischenknoten verarbeitet wird und wie viele Parameter maximal in diese Option aufgenommen werden können.</t>
    </r>
  </si>
  <si>
    <r>
      <rPr>
        <sz val="10"/>
        <color theme="1"/>
        <rFont val="Calibri"/>
        <family val="2"/>
        <scheme val="minor"/>
      </rPr>
      <t>Der INT-Zwischenknoten verarbeitet nur die Hop-by-Hop-INT-Option (3). Da das Feld für den Trace-Typ der INT-Option Hop-by-Hop 32 Bit lang ist, können bis zu 32 verschiedene Optionen pro Hop überwacht werden. (3)</t>
    </r>
  </si>
  <si>
    <r>
      <rPr>
        <b/>
        <sz val="10"/>
        <color theme="1"/>
        <rFont val="Calibri"/>
        <family val="2"/>
        <scheme val="minor"/>
      </rPr>
      <t>FunkUndTelekommsicherheit</t>
    </r>
  </si>
  <si>
    <r>
      <rPr>
        <b/>
        <sz val="10"/>
        <color theme="1"/>
        <rFont val="Calibri"/>
        <family val="2"/>
        <scheme val="minor"/>
      </rPr>
      <t>DLBCSEEMT01_D</t>
    </r>
  </si>
  <si>
    <r>
      <rPr>
        <sz val="10"/>
        <rFont val="Calibri"/>
        <family val="2"/>
        <scheme val="minor"/>
      </rPr>
      <t>Wie groß ist die Kanalbandbreite, die von Bluetooth verwendet wird?</t>
    </r>
  </si>
  <si>
    <r>
      <rPr>
        <sz val="10"/>
        <rFont val="Calibri"/>
        <family val="2"/>
        <scheme val="minor"/>
      </rPr>
      <t>2 MHz</t>
    </r>
  </si>
  <si>
    <r>
      <rPr>
        <sz val="10"/>
        <rFont val="Calibri"/>
        <family val="2"/>
        <scheme val="minor"/>
      </rPr>
      <t>1 MHz</t>
    </r>
  </si>
  <si>
    <r>
      <rPr>
        <sz val="10"/>
        <rFont val="Calibri"/>
        <family val="2"/>
        <scheme val="minor"/>
      </rPr>
      <t>5 MHz</t>
    </r>
  </si>
  <si>
    <r>
      <rPr>
        <sz val="10"/>
        <rFont val="Calibri"/>
        <family val="2"/>
        <scheme val="minor"/>
      </rPr>
      <t>20 MHz</t>
    </r>
  </si>
  <si>
    <r>
      <rPr>
        <sz val="10"/>
        <color theme="1"/>
        <rFont val="Calibri"/>
        <family val="2"/>
        <scheme val="minor"/>
      </rPr>
      <t>Welches sind drei sich nicht überschneidende WiFi-Kanäle bei 2,4 GHz?</t>
    </r>
  </si>
  <si>
    <r>
      <rPr>
        <sz val="10"/>
        <color theme="1"/>
        <rFont val="Calibri"/>
        <family val="2"/>
        <scheme val="minor"/>
      </rPr>
      <t>1, 6 und 11</t>
    </r>
  </si>
  <si>
    <r>
      <rPr>
        <sz val="10"/>
        <color rgb="FF333333"/>
        <rFont val="Calibri"/>
        <family val="2"/>
        <scheme val="minor"/>
      </rPr>
      <t>1, 6 und 10</t>
    </r>
  </si>
  <si>
    <r>
      <rPr>
        <sz val="10"/>
        <color theme="1"/>
        <rFont val="Calibri"/>
        <family val="2"/>
        <scheme val="minor"/>
      </rPr>
      <t>2, 5 und 13</t>
    </r>
  </si>
  <si>
    <r>
      <rPr>
        <sz val="10"/>
        <color theme="1"/>
        <rFont val="Calibri"/>
        <family val="2"/>
        <scheme val="minor"/>
      </rPr>
      <t>1, 2 und 3</t>
    </r>
  </si>
  <si>
    <r>
      <rPr>
        <sz val="10"/>
        <color theme="1"/>
        <rFont val="Calibri"/>
        <family val="2"/>
        <scheme val="minor"/>
      </rPr>
      <t>höher</t>
    </r>
  </si>
  <si>
    <r>
      <rPr>
        <sz val="10"/>
        <color theme="1"/>
        <rFont val="Calibri"/>
        <family val="2"/>
        <scheme val="minor"/>
      </rPr>
      <t>niedriger</t>
    </r>
  </si>
  <si>
    <r>
      <rPr>
        <sz val="10"/>
        <color theme="1"/>
        <rFont val="Calibri"/>
        <family val="2"/>
        <scheme val="minor"/>
      </rPr>
      <t>IEEE 802.15.4 arbeitet überhaupt nicht auf 868 MHz</t>
    </r>
  </si>
  <si>
    <r>
      <rPr>
        <sz val="10"/>
        <color theme="1"/>
        <rFont val="Calibri"/>
        <family val="2"/>
        <scheme val="minor"/>
      </rPr>
      <t>dieselbe</t>
    </r>
  </si>
  <si>
    <r>
      <rPr>
        <sz val="10"/>
        <color theme="1"/>
        <rFont val="Calibri"/>
        <family val="2"/>
        <scheme val="minor"/>
      </rPr>
      <t>Welche Kommunikationsschicht standardisiert die LoRaWAN Alliance?</t>
    </r>
  </si>
  <si>
    <r>
      <rPr>
        <sz val="10"/>
        <color theme="1"/>
        <rFont val="Calibri"/>
        <family val="2"/>
        <scheme val="minor"/>
      </rPr>
      <t>MAC-Schicht</t>
    </r>
  </si>
  <si>
    <r>
      <rPr>
        <sz val="10"/>
        <color theme="1"/>
        <rFont val="Calibri"/>
        <family val="2"/>
        <scheme val="minor"/>
      </rPr>
      <t>Vermittlungsschicht</t>
    </r>
  </si>
  <si>
    <r>
      <rPr>
        <sz val="10"/>
        <color theme="1"/>
        <rFont val="Calibri"/>
        <family val="2"/>
        <scheme val="minor"/>
      </rPr>
      <t>Anwendung</t>
    </r>
  </si>
  <si>
    <r>
      <rPr>
        <sz val="10"/>
        <color theme="1"/>
        <rFont val="Calibri"/>
        <family val="2"/>
        <scheme val="minor"/>
      </rPr>
      <t>Bitübertragungsschicht</t>
    </r>
  </si>
  <si>
    <r>
      <rPr>
        <sz val="10"/>
        <color theme="1"/>
        <rFont val="Calibri"/>
        <family val="2"/>
        <scheme val="minor"/>
      </rPr>
      <t>Wie groß ist die maximale Orbitalentfernung für MEO-Satelliten in [km]?</t>
    </r>
  </si>
  <si>
    <r>
      <rPr>
        <sz val="10"/>
        <color theme="1"/>
        <rFont val="Calibri"/>
        <family val="2"/>
        <scheme val="minor"/>
      </rPr>
      <t>N qtaj dtz</t>
    </r>
  </si>
  <si>
    <r>
      <rPr>
        <sz val="10"/>
        <color theme="1"/>
        <rFont val="Calibri"/>
        <family val="2"/>
        <scheme val="minor"/>
      </rPr>
      <t>l pszi csy</t>
    </r>
  </si>
  <si>
    <r>
      <rPr>
        <sz val="10"/>
        <color theme="1"/>
        <rFont val="Calibri"/>
        <family val="2"/>
        <scheme val="minor"/>
      </rPr>
      <t>I love you</t>
    </r>
  </si>
  <si>
    <r>
      <rPr>
        <sz val="10"/>
        <color theme="1"/>
        <rFont val="Calibri"/>
        <family val="2"/>
        <scheme val="minor"/>
      </rPr>
      <t>M rubk eua</t>
    </r>
  </si>
  <si>
    <r>
      <rPr>
        <sz val="10"/>
        <color theme="1"/>
        <rFont val="Calibri"/>
        <family val="2"/>
        <scheme val="minor"/>
      </rPr>
      <t>Bei der Übertragung der Daten über WiFi ging eines der Pakete verloren und musste erneut übertragen werden.
Wie hoch ist der maximale Backoff, den der Sender in diesem Fall wählen kann?</t>
    </r>
  </si>
  <si>
    <r>
      <rPr>
        <sz val="10"/>
        <color theme="1"/>
        <rFont val="Calibri"/>
        <family val="2"/>
        <scheme val="minor"/>
      </rPr>
      <t>15 Slot-Time-Einheiten</t>
    </r>
  </si>
  <si>
    <r>
      <rPr>
        <sz val="10"/>
        <color theme="1"/>
        <rFont val="Calibri"/>
        <family val="2"/>
        <scheme val="minor"/>
      </rPr>
      <t>31 Slot-Time-Einheiten</t>
    </r>
  </si>
  <si>
    <r>
      <rPr>
        <sz val="10"/>
        <color theme="1"/>
        <rFont val="Calibri"/>
        <family val="2"/>
        <scheme val="minor"/>
      </rPr>
      <t>1023 Slot-Time-Einheiten</t>
    </r>
  </si>
  <si>
    <r>
      <rPr>
        <sz val="10"/>
        <color theme="1"/>
        <rFont val="Calibri"/>
        <family val="2"/>
        <scheme val="minor"/>
      </rPr>
      <t>63 Slot-Time-Einheiten</t>
    </r>
  </si>
  <si>
    <r>
      <rPr>
        <sz val="10"/>
        <color theme="1"/>
        <rFont val="Calibri"/>
        <family val="2"/>
        <scheme val="minor"/>
      </rPr>
      <t>Die Blockgröße der Blockchiffre beträgt 6. Wie viele verschiedene Eingaben gibt es?</t>
    </r>
  </si>
  <si>
    <r>
      <rPr>
        <sz val="10"/>
        <color theme="1"/>
        <rFont val="Calibri"/>
        <family val="2"/>
        <scheme val="minor"/>
      </rPr>
      <t>6!</t>
    </r>
  </si>
  <si>
    <r>
      <rPr>
        <sz val="10"/>
        <color theme="1"/>
        <rFont val="Calibri"/>
        <family val="2"/>
        <scheme val="minor"/>
      </rPr>
      <t>Cipher Block Chaining (CBC) verwenden</t>
    </r>
  </si>
  <si>
    <r>
      <rPr>
        <sz val="10"/>
        <color theme="1"/>
        <rFont val="Calibri"/>
        <family val="2"/>
        <scheme val="minor"/>
      </rPr>
      <t>Verschiedene Chiffren verwenden</t>
    </r>
  </si>
  <si>
    <r>
      <rPr>
        <sz val="10"/>
        <color theme="1"/>
        <rFont val="Calibri"/>
        <family val="2"/>
        <scheme val="minor"/>
      </rPr>
      <t>Verwendung der gleichen Chiffre, aber unterschiedlicher Zuordnungen</t>
    </r>
  </si>
  <si>
    <r>
      <rPr>
        <sz val="10"/>
        <color theme="1"/>
        <rFont val="Calibri"/>
        <family val="2"/>
        <scheme val="minor"/>
      </rPr>
      <t>Verschiedene Zuordnungen verwenden</t>
    </r>
  </si>
  <si>
    <r>
      <rPr>
        <sz val="10"/>
        <color theme="1"/>
        <rFont val="Calibri"/>
        <family val="2"/>
        <scheme val="minor"/>
      </rPr>
      <t>Die Blockgröße der Blockchiffre beträgt 6. Wie viele mögliche Zuordnungen wird es geben?</t>
    </r>
  </si>
  <si>
    <r>
      <rPr>
        <sz val="10"/>
        <color theme="1"/>
        <rFont val="Calibri"/>
        <family val="2"/>
        <scheme val="minor"/>
      </rPr>
      <t>(2^6)!</t>
    </r>
  </si>
  <si>
    <r>
      <rPr>
        <sz val="10"/>
        <color theme="1"/>
        <rFont val="Calibri"/>
        <family val="2"/>
        <scheme val="minor"/>
      </rPr>
      <t>6^2</t>
    </r>
  </si>
  <si>
    <r>
      <rPr>
        <sz val="10"/>
        <color theme="1"/>
        <rFont val="Calibri"/>
        <family val="2"/>
        <scheme val="minor"/>
      </rPr>
      <t>2^6</t>
    </r>
  </si>
  <si>
    <r>
      <rPr>
        <sz val="10"/>
        <color theme="1"/>
        <rFont val="Calibri"/>
        <family val="2"/>
        <scheme val="minor"/>
      </rPr>
      <t>30 ms</t>
    </r>
  </si>
  <si>
    <r>
      <rPr>
        <sz val="10"/>
        <color theme="1"/>
        <rFont val="Calibri"/>
        <family val="2"/>
        <scheme val="minor"/>
      </rPr>
      <t>10 ms</t>
    </r>
  </si>
  <si>
    <r>
      <rPr>
        <sz val="10"/>
        <color theme="1"/>
        <rFont val="Calibri"/>
        <family val="2"/>
        <scheme val="minor"/>
      </rPr>
      <t>20 ms</t>
    </r>
  </si>
  <si>
    <r>
      <rPr>
        <sz val="10"/>
        <color theme="1"/>
        <rFont val="Calibri"/>
        <family val="2"/>
        <scheme val="minor"/>
      </rPr>
      <t>Die wichtigsten Merkmale eines Funksignals sind:</t>
    </r>
  </si>
  <si>
    <r>
      <rPr>
        <sz val="10"/>
        <color theme="1"/>
        <rFont val="Calibri"/>
        <family val="2"/>
        <scheme val="minor"/>
      </rPr>
      <t>Amplitude, Frequenz und Phase</t>
    </r>
  </si>
  <si>
    <r>
      <rPr>
        <sz val="10"/>
        <color theme="1"/>
        <rFont val="Calibri"/>
        <family val="2"/>
        <scheme val="minor"/>
      </rPr>
      <t>Nur Frequenz</t>
    </r>
  </si>
  <si>
    <r>
      <rPr>
        <sz val="10"/>
        <color theme="1"/>
        <rFont val="Calibri"/>
        <family val="2"/>
        <scheme val="minor"/>
      </rPr>
      <t>Nur Phase</t>
    </r>
  </si>
  <si>
    <r>
      <rPr>
        <sz val="10"/>
        <color theme="1"/>
        <rFont val="Calibri"/>
        <family val="2"/>
        <scheme val="minor"/>
      </rPr>
      <t>Nur Amplitude</t>
    </r>
  </si>
  <si>
    <r>
      <rPr>
        <sz val="10"/>
        <color theme="1"/>
        <rFont val="Calibri"/>
        <family val="2"/>
        <scheme val="minor"/>
      </rPr>
      <t>Die wichtigsten analogen Modulationsverfahren sind:</t>
    </r>
  </si>
  <si>
    <r>
      <rPr>
        <sz val="10"/>
        <color theme="1"/>
        <rFont val="Calibri"/>
        <family val="2"/>
        <scheme val="minor"/>
      </rPr>
      <t>AM, FM und PM</t>
    </r>
  </si>
  <si>
    <r>
      <rPr>
        <sz val="10"/>
        <color theme="1"/>
        <rFont val="Calibri"/>
        <family val="2"/>
        <scheme val="minor"/>
      </rPr>
      <t>ASK und FSK</t>
    </r>
  </si>
  <si>
    <r>
      <rPr>
        <sz val="10"/>
        <color theme="1"/>
        <rFont val="Calibri"/>
        <family val="2"/>
        <scheme val="minor"/>
      </rPr>
      <t>Nur FSK</t>
    </r>
  </si>
  <si>
    <r>
      <rPr>
        <sz val="10"/>
        <color theme="1"/>
        <rFont val="Calibri"/>
        <family val="2"/>
        <scheme val="minor"/>
      </rPr>
      <t>ASK, FSK und PSK</t>
    </r>
  </si>
  <si>
    <r>
      <rPr>
        <sz val="10"/>
        <color theme="1"/>
        <rFont val="Calibri"/>
        <family val="2"/>
        <scheme val="minor"/>
      </rPr>
      <t>Was ist keine Datenkodierung?</t>
    </r>
  </si>
  <si>
    <r>
      <rPr>
        <sz val="10"/>
        <color theme="1"/>
        <rFont val="Calibri"/>
        <family val="2"/>
        <scheme val="minor"/>
      </rPr>
      <t>PSK</t>
    </r>
  </si>
  <si>
    <r>
      <rPr>
        <sz val="10"/>
        <color theme="1"/>
        <rFont val="Calibri"/>
        <family val="2"/>
        <scheme val="minor"/>
      </rPr>
      <t>NRZI</t>
    </r>
  </si>
  <si>
    <r>
      <rPr>
        <sz val="10"/>
        <color theme="1"/>
        <rFont val="Calibri"/>
        <family val="2"/>
        <scheme val="minor"/>
      </rPr>
      <t>Bipolar</t>
    </r>
  </si>
  <si>
    <r>
      <rPr>
        <sz val="10"/>
        <color theme="1"/>
        <rFont val="Calibri"/>
        <family val="2"/>
        <scheme val="minor"/>
      </rPr>
      <t>NRZ</t>
    </r>
  </si>
  <si>
    <r>
      <rPr>
        <sz val="10"/>
        <color theme="1"/>
        <rFont val="Calibri"/>
        <family val="2"/>
        <scheme val="minor"/>
      </rPr>
      <t>Wie ist SINR definiert?</t>
    </r>
  </si>
  <si>
    <r>
      <rPr>
        <sz val="10"/>
        <color theme="1"/>
        <rFont val="Calibri"/>
        <family val="2"/>
        <scheme val="minor"/>
      </rPr>
      <t>Definiert als Verhältnis des Signals zu Störungen und Rauschen.</t>
    </r>
  </si>
  <si>
    <r>
      <rPr>
        <sz val="10"/>
        <color theme="1"/>
        <rFont val="Calibri"/>
        <family val="2"/>
        <scheme val="minor"/>
      </rPr>
      <t>Wählen Sie die richtige Aussage?</t>
    </r>
  </si>
  <si>
    <r>
      <rPr>
        <sz val="10"/>
        <color theme="1"/>
        <rFont val="Calibri"/>
        <family val="2"/>
        <scheme val="minor"/>
      </rPr>
      <t>Wählen Sie die Kodierung von 01001101 mit Manchester-Kodierung.</t>
    </r>
  </si>
  <si>
    <r>
      <rPr>
        <sz val="11"/>
        <color rgb="FF000000"/>
        <rFont val="Calibri"/>
        <family val="2"/>
        <scheme val="minor"/>
      </rPr>
      <t>Bild einfügen</t>
    </r>
  </si>
  <si>
    <r>
      <rPr>
        <sz val="10"/>
        <color theme="1"/>
        <rFont val="Calibri"/>
        <family val="2"/>
        <scheme val="minor"/>
      </rPr>
      <t>Welche Aussage ist richtig?</t>
    </r>
  </si>
  <si>
    <r>
      <rPr>
        <sz val="10"/>
        <color theme="1"/>
        <rFont val="Calibri"/>
        <family val="2"/>
        <scheme val="minor"/>
      </rPr>
      <t>INRZ verwendet zur Kodierung eines 0-Bits</t>
    </r>
  </si>
  <si>
    <r>
      <rPr>
        <sz val="10"/>
        <color theme="1"/>
        <rFont val="Calibri"/>
        <family val="2"/>
        <scheme val="minor"/>
      </rPr>
      <t>keinen Übergang.</t>
    </r>
  </si>
  <si>
    <r>
      <rPr>
        <sz val="10"/>
        <color theme="1"/>
        <rFont val="Calibri"/>
        <family val="2"/>
        <scheme val="minor"/>
      </rPr>
      <t>drei Übergänge.</t>
    </r>
  </si>
  <si>
    <r>
      <rPr>
        <sz val="10"/>
        <color theme="1"/>
        <rFont val="Calibri"/>
        <family val="2"/>
        <scheme val="minor"/>
      </rPr>
      <t>zwei Übergänge.</t>
    </r>
  </si>
  <si>
    <r>
      <rPr>
        <sz val="10"/>
        <color theme="1"/>
        <rFont val="Calibri"/>
        <family val="2"/>
        <scheme val="minor"/>
      </rPr>
      <t>einen einzigen Übergang.</t>
    </r>
  </si>
  <si>
    <r>
      <rPr>
        <sz val="10"/>
        <color theme="1"/>
        <rFont val="Calibri"/>
        <family val="2"/>
        <scheme val="minor"/>
      </rPr>
      <t>Der Spreizungsfaktor wird erhöht und die Datenrate wird verringert.</t>
    </r>
  </si>
  <si>
    <r>
      <rPr>
        <sz val="10"/>
        <color theme="1"/>
        <rFont val="Calibri"/>
        <family val="2"/>
        <scheme val="minor"/>
      </rPr>
      <t>Der Spreizungsfaktor wird verringert, während die Datenrate erhöht wird.</t>
    </r>
  </si>
  <si>
    <r>
      <rPr>
        <sz val="10"/>
        <color theme="1"/>
        <rFont val="Calibri"/>
        <family val="2"/>
        <scheme val="minor"/>
      </rPr>
      <t>Der Spreizungsfaktor wird verringert und die Datenrate wird ebenfalls verringert.</t>
    </r>
  </si>
  <si>
    <r>
      <rPr>
        <sz val="10"/>
        <color theme="1"/>
        <rFont val="Calibri"/>
        <family val="2"/>
        <scheme val="minor"/>
      </rPr>
      <t>Der Spreizungsfaktor wird erhöht und die Datenrate wird ebenfalls erhöht.</t>
    </r>
  </si>
  <si>
    <r>
      <rPr>
        <sz val="10"/>
        <color theme="1"/>
        <rFont val="Calibri"/>
        <family val="2"/>
        <scheme val="minor"/>
      </rPr>
      <t>Bei D-QPSK wird die aktuelle Phasenverschiebung auf der Grundlage der vorherigen Phasenverschiebung bestimmt.</t>
    </r>
  </si>
  <si>
    <r>
      <rPr>
        <sz val="10"/>
        <color theme="1"/>
        <rFont val="Calibri"/>
        <family val="2"/>
        <scheme val="minor"/>
      </rPr>
      <t>Bei D-QPSK hängt die aktuelle Phasenverschiebung nicht von der vorherigen Phasenverschiebung ab.</t>
    </r>
  </si>
  <si>
    <r>
      <rPr>
        <sz val="10"/>
        <color theme="1"/>
        <rFont val="Calibri"/>
        <family val="2"/>
        <scheme val="minor"/>
      </rPr>
      <t>104 Bits</t>
    </r>
  </si>
  <si>
    <r>
      <rPr>
        <sz val="10"/>
        <color theme="1"/>
        <rFont val="Calibri"/>
        <family val="2"/>
        <scheme val="minor"/>
      </rPr>
      <t>208 Bits</t>
    </r>
  </si>
  <si>
    <r>
      <rPr>
        <sz val="10"/>
        <color theme="1"/>
        <rFont val="Calibri"/>
        <family val="2"/>
        <scheme val="minor"/>
      </rPr>
      <t>52 Bits</t>
    </r>
  </si>
  <si>
    <r>
      <rPr>
        <sz val="10"/>
        <color theme="1"/>
        <rFont val="Calibri"/>
        <family val="2"/>
        <scheme val="minor"/>
      </rPr>
      <t>156 Bits</t>
    </r>
  </si>
  <si>
    <r>
      <rPr>
        <sz val="10"/>
        <color theme="1"/>
        <rFont val="Calibri"/>
        <family val="2"/>
        <scheme val="minor"/>
      </rPr>
      <t>RFCs sind Dokumente, die erstellt werden von</t>
    </r>
  </si>
  <si>
    <r>
      <rPr>
        <sz val="10"/>
        <color theme="1"/>
        <rFont val="Calibri"/>
        <family val="2"/>
        <scheme val="minor"/>
      </rPr>
      <t>IETF</t>
    </r>
  </si>
  <si>
    <r>
      <rPr>
        <sz val="10"/>
        <color theme="1"/>
        <rFont val="Calibri"/>
        <family val="2"/>
        <scheme val="minor"/>
      </rPr>
      <t>3GPP</t>
    </r>
  </si>
  <si>
    <r>
      <rPr>
        <sz val="10"/>
        <color theme="1"/>
        <rFont val="Calibri"/>
        <family val="2"/>
        <scheme val="minor"/>
      </rPr>
      <t>IEEE</t>
    </r>
  </si>
  <si>
    <r>
      <rPr>
        <sz val="10"/>
        <color theme="1"/>
        <rFont val="Calibri"/>
        <family val="2"/>
        <scheme val="minor"/>
      </rPr>
      <t>ETSI</t>
    </r>
  </si>
  <si>
    <r>
      <rPr>
        <sz val="10"/>
        <color theme="1"/>
        <rFont val="Calibri"/>
        <family val="2"/>
        <scheme val="minor"/>
      </rPr>
      <t>AppleTalk</t>
    </r>
  </si>
  <si>
    <r>
      <rPr>
        <sz val="10"/>
        <color theme="1"/>
        <rFont val="Calibri"/>
        <family val="2"/>
        <scheme val="minor"/>
      </rPr>
      <t>LoRaWAN</t>
    </r>
  </si>
  <si>
    <r>
      <rPr>
        <sz val="10"/>
        <color theme="1"/>
        <rFont val="Calibri"/>
        <family val="2"/>
        <scheme val="minor"/>
      </rPr>
      <t>IEEE 802.11</t>
    </r>
  </si>
  <si>
    <r>
      <rPr>
        <sz val="10"/>
        <color theme="1"/>
        <rFont val="Calibri"/>
        <family val="2"/>
        <scheme val="minor"/>
      </rPr>
      <t>BLE</t>
    </r>
  </si>
  <si>
    <r>
      <rPr>
        <sz val="10"/>
        <color theme="1"/>
        <rFont val="Calibri"/>
        <family val="2"/>
        <scheme val="minor"/>
      </rPr>
      <t>Der physische Broadcast-Kanal in LTE wird für die Übertragung verwendet von</t>
    </r>
  </si>
  <si>
    <r>
      <rPr>
        <sz val="10"/>
        <color theme="1"/>
        <rFont val="Calibri"/>
        <family val="2"/>
        <scheme val="minor"/>
      </rPr>
      <t>System- und Zelleninformationen an das UE</t>
    </r>
  </si>
  <si>
    <r>
      <rPr>
        <sz val="10"/>
        <color theme="1"/>
        <rFont val="Calibri"/>
        <family val="2"/>
        <scheme val="minor"/>
      </rPr>
      <t>Broadcast-Datenverkehr im Uplink</t>
    </r>
  </si>
  <si>
    <r>
      <rPr>
        <sz val="10"/>
        <color theme="1"/>
        <rFont val="Calibri"/>
        <family val="2"/>
        <scheme val="minor"/>
      </rPr>
      <t>System- und Zelleninformationen vom UE</t>
    </r>
  </si>
  <si>
    <r>
      <rPr>
        <sz val="10"/>
        <color theme="1"/>
        <rFont val="Calibri"/>
        <family val="2"/>
        <scheme val="minor"/>
      </rPr>
      <t>Broadcast-Datenverkehr im Downlink</t>
    </r>
  </si>
  <si>
    <r>
      <rPr>
        <sz val="10"/>
        <color theme="1"/>
        <rFont val="Calibri"/>
        <family val="2"/>
        <scheme val="minor"/>
      </rPr>
      <t>Was ist die angestrebte Latenz der Datenebene für den 5G eMBB Anwendungsfall?</t>
    </r>
  </si>
  <si>
    <r>
      <rPr>
        <sz val="10"/>
        <color theme="1"/>
        <rFont val="Calibri"/>
        <family val="2"/>
        <scheme val="minor"/>
      </rPr>
      <t>4 ms</t>
    </r>
  </si>
  <si>
    <r>
      <rPr>
        <sz val="10"/>
        <color theme="1"/>
        <rFont val="Calibri"/>
        <family val="2"/>
        <scheme val="minor"/>
      </rPr>
      <t>15 ms</t>
    </r>
  </si>
  <si>
    <r>
      <rPr>
        <sz val="10"/>
        <color theme="1"/>
        <rFont val="Calibri"/>
        <family val="2"/>
        <scheme val="minor"/>
      </rPr>
      <t>Ein Duplex-Kommunikationssystem ist ein System, bei dem die Kommunikation Punkt-zu-Punkt erfolgt.
Vollduplex wird emuliert, wenn beide Geräte gleichzeitig senden und empfangen können. Welche Duplex-Modi werden von LTE unterstützt?</t>
    </r>
  </si>
  <si>
    <r>
      <rPr>
        <sz val="10"/>
        <color theme="1"/>
        <rFont val="Calibri"/>
        <family val="2"/>
        <scheme val="minor"/>
      </rPr>
      <t>FDD und TDD</t>
    </r>
  </si>
  <si>
    <r>
      <rPr>
        <sz val="10"/>
        <color theme="1"/>
        <rFont val="Calibri"/>
        <family val="2"/>
        <scheme val="minor"/>
      </rPr>
      <t>OFDMA</t>
    </r>
  </si>
  <si>
    <r>
      <rPr>
        <sz val="10"/>
        <color theme="1"/>
        <rFont val="Calibri"/>
        <family val="2"/>
        <scheme val="minor"/>
      </rPr>
      <t>LTE</t>
    </r>
  </si>
  <si>
    <r>
      <rPr>
        <sz val="10"/>
        <color theme="1"/>
        <rFont val="Calibri"/>
        <family val="2"/>
        <scheme val="minor"/>
      </rPr>
      <t>5G eMBB</t>
    </r>
  </si>
  <si>
    <r>
      <rPr>
        <sz val="10"/>
        <color theme="1"/>
        <rFont val="Calibri"/>
        <family val="2"/>
        <scheme val="minor"/>
      </rPr>
      <t>5G URLLC</t>
    </r>
  </si>
  <si>
    <r>
      <rPr>
        <sz val="10"/>
        <color theme="1"/>
        <rFont val="Calibri"/>
        <family val="2"/>
        <scheme val="minor"/>
      </rPr>
      <t>5G MTC</t>
    </r>
  </si>
  <si>
    <r>
      <rPr>
        <sz val="10"/>
        <color theme="1"/>
        <rFont val="Calibri"/>
        <family val="2"/>
        <scheme val="minor"/>
      </rPr>
      <t>Breitbandkommunikation hat eine Bandbreite von</t>
    </r>
  </si>
  <si>
    <r>
      <rPr>
        <sz val="10"/>
        <color theme="1"/>
        <rFont val="Calibri"/>
        <family val="2"/>
        <scheme val="minor"/>
      </rPr>
      <t>mehr als 1 MHZ</t>
    </r>
  </si>
  <si>
    <r>
      <rPr>
        <sz val="10"/>
        <color theme="1"/>
        <rFont val="Calibri"/>
        <family val="2"/>
        <scheme val="minor"/>
      </rPr>
      <t>weniger als 1 MHz</t>
    </r>
  </si>
  <si>
    <r>
      <rPr>
        <sz val="10"/>
        <color theme="1"/>
        <rFont val="Calibri"/>
        <family val="2"/>
        <scheme val="minor"/>
      </rPr>
      <t>mehr als 20 MHz</t>
    </r>
  </si>
  <si>
    <r>
      <rPr>
        <sz val="10"/>
        <color theme="1"/>
        <rFont val="Calibri"/>
        <family val="2"/>
        <scheme val="minor"/>
      </rPr>
      <t>mehr als 1 GHz</t>
    </r>
  </si>
  <si>
    <r>
      <rPr>
        <sz val="10"/>
        <color theme="1"/>
        <rFont val="Calibri"/>
        <family val="2"/>
        <scheme val="minor"/>
      </rPr>
      <t>EDCA ist ein WiFi-Mechanismus, der</t>
    </r>
  </si>
  <si>
    <r>
      <rPr>
        <sz val="10"/>
        <color theme="1"/>
        <rFont val="Calibri"/>
        <family val="2"/>
        <scheme val="minor"/>
      </rPr>
      <t>unterschiedliche Prioritäten für verschiedene Verkehrsströme vergibt</t>
    </r>
  </si>
  <si>
    <r>
      <rPr>
        <sz val="10"/>
        <color theme="1"/>
        <rFont val="Calibri"/>
        <family val="2"/>
        <scheme val="minor"/>
      </rPr>
      <t>höhere Prioritäten für Verkehrsströme mit höherem Durchsatz vergibt</t>
    </r>
  </si>
  <si>
    <r>
      <rPr>
        <sz val="10"/>
        <color theme="1"/>
        <rFont val="Calibri"/>
        <family val="2"/>
        <scheme val="minor"/>
      </rPr>
      <t>niedrigere Priorität für Verkehrsströme mit geringerem Durchsatz vergibt</t>
    </r>
  </si>
  <si>
    <r>
      <rPr>
        <sz val="10"/>
        <color theme="1"/>
        <rFont val="Calibri"/>
        <family val="2"/>
        <scheme val="minor"/>
      </rPr>
      <t>niedrigere Priorität für Verkehrsströme mit höherem Durchsatz vergibt</t>
    </r>
  </si>
  <si>
    <r>
      <rPr>
        <sz val="10"/>
        <color theme="1"/>
        <rFont val="Calibri"/>
        <family val="2"/>
        <scheme val="minor"/>
      </rPr>
      <t>Profinet läuft über welche Bitübertragungsschicht?</t>
    </r>
  </si>
  <si>
    <r>
      <rPr>
        <sz val="10"/>
        <color theme="1"/>
        <rFont val="Calibri"/>
        <family val="2"/>
        <scheme val="minor"/>
      </rPr>
      <t>Ethernet</t>
    </r>
  </si>
  <si>
    <r>
      <rPr>
        <sz val="10"/>
        <color theme="1"/>
        <rFont val="Calibri"/>
        <family val="2"/>
        <scheme val="minor"/>
      </rPr>
      <t>ProfiBUS</t>
    </r>
  </si>
  <si>
    <r>
      <rPr>
        <sz val="10"/>
        <color theme="1"/>
        <rFont val="Calibri"/>
        <family val="2"/>
        <scheme val="minor"/>
      </rPr>
      <t>Alle anderen</t>
    </r>
  </si>
  <si>
    <r>
      <rPr>
        <sz val="10"/>
        <color theme="1"/>
        <rFont val="Calibri"/>
        <family val="2"/>
        <scheme val="minor"/>
      </rPr>
      <t>Welche der folgenden Aussagen zur LTE-Netzwerksicherheit ist korrekt?</t>
    </r>
  </si>
  <si>
    <r>
      <rPr>
        <sz val="10"/>
        <color theme="1"/>
        <rFont val="Calibri"/>
        <family val="2"/>
        <scheme val="minor"/>
      </rPr>
      <t>Die Nachrichten werden verschlüsselt und die Integrität wird in der Luftschnittstelle überprüft.</t>
    </r>
  </si>
  <si>
    <r>
      <rPr>
        <sz val="10"/>
        <color theme="1"/>
        <rFont val="Calibri"/>
        <family val="2"/>
        <scheme val="minor"/>
      </rPr>
      <t>Die Nachrichten werden nicht verschlüsselt, sondern nur die Integrität wird in der Luftschnittstelle überprüft.</t>
    </r>
  </si>
  <si>
    <r>
      <rPr>
        <sz val="10"/>
        <color theme="1"/>
        <rFont val="Calibri"/>
        <family val="2"/>
        <scheme val="minor"/>
      </rPr>
      <t>Die Nachrichten werden nur in der Luftschnittstelle verschlüsselt.</t>
    </r>
  </si>
  <si>
    <r>
      <rPr>
        <sz val="10"/>
        <color theme="1"/>
        <rFont val="Calibri"/>
        <family val="2"/>
        <scheme val="minor"/>
      </rPr>
      <t>Die Nachrichten werden nicht verschlüsselt und die Integrität wird in der Luftschnittstelle nicht überprüft.</t>
    </r>
  </si>
  <si>
    <r>
      <rPr>
        <sz val="10"/>
        <color theme="1"/>
        <rFont val="Calibri"/>
        <family val="2"/>
        <scheme val="minor"/>
      </rPr>
      <t>Der Versorgungsbereich eines Mobilfunknetzes ist in rechteckige Zellen unterteilt, wobei jede Seite die andere
doppelt.</t>
    </r>
  </si>
  <si>
    <r>
      <rPr>
        <sz val="10"/>
        <color theme="1"/>
        <rFont val="Calibri"/>
        <family val="2"/>
        <scheme val="minor"/>
      </rPr>
      <t>Das Versorgungsgebiet eines Mobilfunknetzes ist in kreisförmige Zellen unterteilt.</t>
    </r>
  </si>
  <si>
    <r>
      <rPr>
        <sz val="10"/>
        <color theme="1"/>
        <rFont val="Calibri"/>
        <family val="2"/>
        <scheme val="minor"/>
      </rPr>
      <t>Das Versorgungsgebiet eines Mobilfunknetzes ist in fünfeckige Zellen unterteilt.</t>
    </r>
  </si>
  <si>
    <r>
      <rPr>
        <sz val="10"/>
        <color theme="1"/>
        <rFont val="Calibri"/>
        <family val="2"/>
        <scheme val="minor"/>
      </rPr>
      <t>Das Versorgungsgebiet eines Mobilfunknetzes ist in sechseckige Zellen unterteilt.</t>
    </r>
  </si>
  <si>
    <r>
      <rPr>
        <sz val="10"/>
        <color theme="1"/>
        <rFont val="Calibri"/>
        <family val="2"/>
        <scheme val="minor"/>
      </rPr>
      <t>Was ist die Funktion des Service-GW?</t>
    </r>
  </si>
  <si>
    <r>
      <rPr>
        <sz val="10"/>
        <color theme="1"/>
        <rFont val="Calibri"/>
        <family val="2"/>
        <scheme val="minor"/>
      </rPr>
      <t>Das Service-Gateway verbindet den vom UE über den eNodeB kommenden Datenverkehr mit der
Mobility Management Entity (MME).</t>
    </r>
  </si>
  <si>
    <r>
      <rPr>
        <sz val="10"/>
        <color theme="1"/>
        <rFont val="Calibri"/>
        <family val="2"/>
        <scheme val="minor"/>
      </rPr>
      <t>Das Service-Gateway verbindet den vom UE über den eNodeB kommenden Kontrollverkehr mit dem
Gateway des Paketdatennetzes.</t>
    </r>
  </si>
  <si>
    <r>
      <rPr>
        <sz val="10"/>
        <color theme="1"/>
        <rFont val="Calibri"/>
        <family val="2"/>
        <scheme val="minor"/>
      </rPr>
      <t>Das Service-Gateway verbindet den vom UE über den eNodeB kommenden Kontrollverkehr mit der
Mobility Management Entity (MME).</t>
    </r>
  </si>
  <si>
    <r>
      <rPr>
        <sz val="10"/>
        <color theme="1"/>
        <rFont val="Calibri"/>
        <family val="2"/>
        <scheme val="minor"/>
      </rPr>
      <t>Das Service-Gateway verbindet den vom UE über den eNodeB kommenden Datenverkehr mit dem Gateway des Paketdatennetzes.</t>
    </r>
  </si>
  <si>
    <r>
      <rPr>
        <sz val="10"/>
        <color theme="1"/>
        <rFont val="Calibri"/>
        <family val="2"/>
        <scheme val="minor"/>
      </rPr>
      <t>Die Mobility Management Entity (MME) verarbeitet keinen Datenverkehr, da es sich um eine Verwaltungs- und
Überwachungseinheit handelt.</t>
    </r>
  </si>
  <si>
    <r>
      <rPr>
        <sz val="10"/>
        <color theme="1"/>
        <rFont val="Calibri"/>
        <family val="2"/>
        <scheme val="minor"/>
      </rPr>
      <t>In zentralisierten Architekturen kann ein Single Point of Failure nicht vermieden werden.</t>
    </r>
  </si>
  <si>
    <r>
      <rPr>
        <sz val="10"/>
        <color theme="1"/>
        <rFont val="Calibri"/>
        <family val="2"/>
        <scheme val="minor"/>
      </rPr>
      <t>Kontrolle an SDN-Kontrollagenten übertragen.</t>
    </r>
  </si>
  <si>
    <r>
      <rPr>
        <sz val="10"/>
        <color theme="1"/>
        <rFont val="Calibri"/>
        <family val="2"/>
        <scheme val="minor"/>
      </rPr>
      <t>Für redundante SDN-Netzwerk-Controller im Netzwerk sorgen.</t>
    </r>
  </si>
  <si>
    <r>
      <rPr>
        <sz val="10"/>
        <color theme="1"/>
        <rFont val="Calibri"/>
        <family val="2"/>
        <scheme val="minor"/>
      </rPr>
      <t>Kontrolle zwischen den SDN-Controllern und den SDN-Kontrollagenten verteilen.</t>
    </r>
  </si>
  <si>
    <r>
      <rPr>
        <sz val="10"/>
        <color theme="1"/>
        <rFont val="Calibri"/>
        <family val="2"/>
        <scheme val="minor"/>
      </rPr>
      <t>Hybrid mit dediziertem Kernnetz</t>
    </r>
  </si>
  <si>
    <r>
      <rPr>
        <sz val="10"/>
        <color theme="1"/>
        <rFont val="Calibri"/>
        <family val="2"/>
        <scheme val="minor"/>
      </rPr>
      <t>Standalone</t>
    </r>
  </si>
  <si>
    <r>
      <rPr>
        <sz val="10"/>
        <color theme="1"/>
        <rFont val="Calibri"/>
        <family val="2"/>
        <scheme val="minor"/>
      </rPr>
      <t>Vollständig virtualisiert</t>
    </r>
  </si>
  <si>
    <r>
      <rPr>
        <sz val="10"/>
        <color theme="1"/>
        <rFont val="Calibri"/>
        <family val="2"/>
        <scheme val="minor"/>
      </rPr>
      <t>Hybrid mit dediziertem RAN-Netzwerk</t>
    </r>
  </si>
  <si>
    <r>
      <rPr>
        <sz val="10"/>
        <color theme="1"/>
        <rFont val="Calibri"/>
        <family val="2"/>
        <scheme val="minor"/>
      </rPr>
      <t>Verhinderung des unberechtigten Zugriffs auf eine Datenbank</t>
    </r>
  </si>
  <si>
    <r>
      <rPr>
        <sz val="10"/>
        <color theme="1"/>
        <rFont val="Calibri"/>
        <family val="2"/>
        <scheme val="minor"/>
      </rPr>
      <t>Schutz von E-Mail-Nachrichten</t>
    </r>
  </si>
  <si>
    <r>
      <rPr>
        <sz val="10"/>
        <color theme="1"/>
        <rFont val="Calibri"/>
        <family val="2"/>
        <scheme val="minor"/>
      </rPr>
      <t>Überprüfung der Integrität von Finanztransaktionen</t>
    </r>
  </si>
  <si>
    <r>
      <rPr>
        <sz val="10"/>
        <color theme="1"/>
        <rFont val="Calibri"/>
        <family val="2"/>
        <scheme val="minor"/>
      </rPr>
      <t>Sicherstellung der Authentizität von Software-Updates</t>
    </r>
  </si>
  <si>
    <r>
      <rPr>
        <sz val="10"/>
        <color theme="1"/>
        <rFont val="Calibri"/>
        <family val="2"/>
        <scheme val="minor"/>
      </rPr>
      <t>Welcher Parameter ist nicht Teil der Flusstabelle im SDN?</t>
    </r>
  </si>
  <si>
    <r>
      <rPr>
        <sz val="10"/>
        <color theme="1"/>
        <rFont val="Calibri"/>
        <family val="2"/>
        <scheme val="minor"/>
      </rPr>
      <t>Flussziel</t>
    </r>
  </si>
  <si>
    <r>
      <rPr>
        <sz val="10"/>
        <color theme="1"/>
        <rFont val="Calibri"/>
        <family val="2"/>
        <scheme val="minor"/>
      </rPr>
      <t>Zu ergreifende Maßnahme</t>
    </r>
  </si>
  <si>
    <r>
      <rPr>
        <sz val="10"/>
        <color theme="1"/>
        <rFont val="Calibri"/>
        <family val="2"/>
        <scheme val="minor"/>
      </rPr>
      <t>Zähler der Übereinstimmungen</t>
    </r>
  </si>
  <si>
    <r>
      <rPr>
        <sz val="10"/>
        <color theme="1"/>
        <rFont val="Calibri"/>
        <family val="2"/>
        <scheme val="minor"/>
      </rPr>
      <t>Abzugleichende Kopfzeilenfeldwerte</t>
    </r>
  </si>
  <si>
    <r>
      <rPr>
        <sz val="10"/>
        <color theme="1"/>
        <rFont val="Calibri"/>
        <family val="2"/>
        <scheme val="minor"/>
      </rPr>
      <t>Die Verschlüsselung erfolgt durch Verschiebung jedes Buchstabens um 13 unter Verwendung des englischen Alphabets. Welche Aussage
ist richtig?</t>
    </r>
  </si>
  <si>
    <r>
      <rPr>
        <sz val="10"/>
        <color theme="1"/>
        <rFont val="Calibri"/>
        <family val="2"/>
        <scheme val="minor"/>
      </rPr>
      <t>Es handelt sich um eine symmetrische Verschlüsselung, da die Entschlüsselung mit demselben Verfahren erfolgen kann.</t>
    </r>
  </si>
  <si>
    <r>
      <rPr>
        <sz val="10"/>
        <color theme="1"/>
        <rFont val="Calibri"/>
        <family val="2"/>
        <scheme val="minor"/>
      </rPr>
      <t>Es handelt sich um eine asymmetrische Verschlüsselung, da die Entschlüsselung mit anderen Verschiebungen erfolgt.</t>
    </r>
  </si>
  <si>
    <r>
      <rPr>
        <sz val="10"/>
        <color theme="1"/>
        <rFont val="Calibri"/>
        <family val="2"/>
        <scheme val="minor"/>
      </rPr>
      <t>Keine dieser Antworten ist richtig.</t>
    </r>
  </si>
  <si>
    <r>
      <rPr>
        <sz val="10"/>
        <color theme="1"/>
        <rFont val="Calibri"/>
        <family val="2"/>
        <scheme val="minor"/>
      </rPr>
      <t xml:space="preserve">Es ist nicht nötig, Hardware zu kaufen oder für das virtualisierte Netzwerk zu bezahlen. Das Frequenzspektrum muss
dennoch bezahlt werden.
</t>
    </r>
  </si>
  <si>
    <r>
      <rPr>
        <sz val="10"/>
        <color theme="1"/>
        <rFont val="Calibri"/>
        <family val="2"/>
        <scheme val="minor"/>
      </rPr>
      <t>Was ist der größte Nachteil von SDN?</t>
    </r>
  </si>
  <si>
    <r>
      <rPr>
        <sz val="10"/>
        <color theme="1"/>
        <rFont val="Calibri"/>
        <family val="2"/>
        <scheme val="minor"/>
      </rPr>
      <t>Zentralisierter Ansatz (Single Point of Failure)</t>
    </r>
  </si>
  <si>
    <r>
      <rPr>
        <sz val="10"/>
        <color theme="1"/>
        <rFont val="Calibri"/>
        <family val="2"/>
        <scheme val="minor"/>
      </rPr>
      <t>Steuerung kann nicht in Echtzeit erfolgen</t>
    </r>
  </si>
  <si>
    <r>
      <rPr>
        <sz val="10"/>
        <color theme="1"/>
        <rFont val="Calibri"/>
        <family val="2"/>
        <scheme val="minor"/>
      </rPr>
      <t>Trennung von Steuerungs- und Datenebene</t>
    </r>
  </si>
  <si>
    <r>
      <rPr>
        <sz val="10"/>
        <color theme="1"/>
        <rFont val="Calibri"/>
        <family val="2"/>
        <scheme val="minor"/>
      </rPr>
      <t>Zielbasierte Weiterleitung</t>
    </r>
  </si>
  <si>
    <r>
      <rPr>
        <sz val="10"/>
        <color theme="1"/>
        <rFont val="Calibri"/>
        <family val="2"/>
        <scheme val="minor"/>
      </rPr>
      <t>Die Anforderungen an die Hardware-Sicherheit sind …</t>
    </r>
  </si>
  <si>
    <r>
      <rPr>
        <sz val="10"/>
        <color theme="1"/>
        <rFont val="Calibri"/>
        <family val="2"/>
        <scheme val="minor"/>
      </rPr>
      <t>TEE und Schutz von sicherheitskritischen Assets</t>
    </r>
  </si>
  <si>
    <r>
      <rPr>
        <sz val="10"/>
        <color theme="1"/>
        <rFont val="Calibri"/>
        <family val="2"/>
        <scheme val="minor"/>
      </rPr>
      <t>Schutz von Leiterplatten</t>
    </r>
  </si>
  <si>
    <r>
      <rPr>
        <sz val="10"/>
        <color theme="1"/>
        <rFont val="Calibri"/>
        <family val="2"/>
        <scheme val="minor"/>
      </rPr>
      <t>Schutz von Firmware und anderer Hardware</t>
    </r>
  </si>
  <si>
    <r>
      <rPr>
        <sz val="10"/>
        <color theme="1"/>
        <rFont val="Calibri"/>
        <family val="2"/>
        <scheme val="minor"/>
      </rPr>
      <t xml:space="preserve">Schutz von SoC und integrierten Schaltungen
</t>
    </r>
  </si>
  <si>
    <r>
      <rPr>
        <sz val="10"/>
        <color theme="1"/>
        <rFont val="Calibri"/>
        <family val="2"/>
        <scheme val="minor"/>
      </rPr>
      <t>Die Peripheriegeräte sorgen für die Interaktion zwischen dem Prozessor und allen anderen Komponenten.</t>
    </r>
  </si>
  <si>
    <r>
      <rPr>
        <sz val="10"/>
        <color theme="1"/>
        <rFont val="Calibri"/>
        <family val="2"/>
        <scheme val="minor"/>
      </rPr>
      <t>Warum ist das Antennendesign eine der Herausforderungen des Teilnehmergeräts (UE)?</t>
    </r>
  </si>
  <si>
    <r>
      <rPr>
        <sz val="10"/>
        <color theme="1"/>
        <rFont val="Calibri"/>
        <family val="2"/>
        <scheme val="minor"/>
      </rPr>
      <t>In der Phase der Funktionsspezifikation werden die geplanten Fähigkeiten der Hardware beschrieben und die Interaktion zwischen den einzelnen Funktionsblöcken festgelegt.</t>
    </r>
  </si>
  <si>
    <r>
      <rPr>
        <sz val="10"/>
        <color theme="1"/>
        <rFont val="Calibri"/>
        <family val="2"/>
        <scheme val="minor"/>
      </rPr>
      <t>Keine dieser Optionen ist richtig.</t>
    </r>
  </si>
  <si>
    <r>
      <rPr>
        <sz val="10"/>
        <color theme="1"/>
        <rFont val="Calibri"/>
        <family val="2"/>
        <scheme val="minor"/>
      </rPr>
      <t>In der Phase der Komponentenherstellung werden die geplanten Funktionen der Hardware und die Interaktion
zwischen den einzelnen Funktionsblöcken entworfen.</t>
    </r>
  </si>
  <si>
    <r>
      <rPr>
        <sz val="10"/>
        <color theme="1"/>
        <rFont val="Calibri"/>
        <family val="2"/>
        <scheme val="minor"/>
      </rPr>
      <t>In der Entwurfsphase werden die geplanten Funktionen der Hardware beschrieben und die Interaktion zwischen den einzelnen
Funktionsblöcken bestimmt.</t>
    </r>
  </si>
  <si>
    <r>
      <rPr>
        <sz val="10"/>
        <color theme="1"/>
        <rFont val="Calibri"/>
        <family val="2"/>
        <scheme val="minor"/>
      </rPr>
      <t>Kommunikationsmodul</t>
    </r>
  </si>
  <si>
    <r>
      <rPr>
        <sz val="10"/>
        <color theme="1"/>
        <rFont val="Calibri"/>
        <family val="2"/>
        <scheme val="minor"/>
      </rPr>
      <t>Peripheriemodul</t>
    </r>
  </si>
  <si>
    <r>
      <rPr>
        <sz val="10"/>
        <color theme="1"/>
        <rFont val="Calibri"/>
        <family val="2"/>
        <scheme val="minor"/>
      </rPr>
      <t>Speichereinheit</t>
    </r>
  </si>
  <si>
    <r>
      <rPr>
        <sz val="10"/>
        <color theme="1"/>
        <rFont val="Calibri"/>
        <family val="2"/>
        <scheme val="minor"/>
      </rPr>
      <t>Eine serielle Verbindung</t>
    </r>
  </si>
  <si>
    <r>
      <rPr>
        <sz val="10"/>
        <color theme="1"/>
        <rFont val="Calibri"/>
        <family val="2"/>
        <scheme val="minor"/>
      </rPr>
      <t>Symmetrische Verschlüsselung, da mehrere Pakete nacheinander gesendet werden</t>
    </r>
  </si>
  <si>
    <r>
      <rPr>
        <sz val="10"/>
        <color theme="1"/>
        <rFont val="Calibri"/>
        <family val="2"/>
        <scheme val="minor"/>
      </rPr>
      <t>Symmetrische Verschlüsselung, da nur ein einziges verschlüsseltes Paket gesendet wird</t>
    </r>
  </si>
  <si>
    <r>
      <rPr>
        <sz val="10"/>
        <color theme="1"/>
        <rFont val="Calibri"/>
        <family val="2"/>
        <scheme val="minor"/>
      </rPr>
      <t>Der TEE-Code kann nicht geändert oder modifiziert werden.</t>
    </r>
  </si>
  <si>
    <r>
      <rPr>
        <sz val="10"/>
        <color theme="1"/>
        <rFont val="Calibri"/>
        <family val="2"/>
        <scheme val="minor"/>
      </rPr>
      <t>TEE wird nur während des sicheren Bootvorgangs des Geräts verwendet.</t>
    </r>
  </si>
  <si>
    <r>
      <rPr>
        <sz val="10"/>
        <color theme="1"/>
        <rFont val="Calibri"/>
        <family val="2"/>
        <scheme val="minor"/>
      </rPr>
      <t>TEE wird für die Trennung des Speicherzugriffs zwischen verschiedenen Anwendungen verwendet.</t>
    </r>
  </si>
  <si>
    <r>
      <rPr>
        <sz val="10"/>
        <color theme="1"/>
        <rFont val="Calibri"/>
        <family val="2"/>
        <scheme val="minor"/>
      </rPr>
      <t>Alle diese Aussagen sind richtig.</t>
    </r>
  </si>
  <si>
    <r>
      <rPr>
        <sz val="10"/>
        <color theme="1"/>
        <rFont val="Calibri"/>
        <family val="2"/>
        <scheme val="minor"/>
      </rPr>
      <t>Meltdown-Angriff</t>
    </r>
  </si>
  <si>
    <r>
      <rPr>
        <sz val="10"/>
        <color theme="1"/>
        <rFont val="Calibri"/>
        <family val="2"/>
        <scheme val="minor"/>
      </rPr>
      <t>Keine dieser Optionen.</t>
    </r>
  </si>
  <si>
    <r>
      <rPr>
        <sz val="10"/>
        <color theme="1"/>
        <rFont val="Calibri"/>
        <family val="2"/>
        <scheme val="minor"/>
      </rPr>
      <t>Spectre-Angriff</t>
    </r>
  </si>
  <si>
    <r>
      <rPr>
        <sz val="10"/>
        <color theme="1"/>
        <rFont val="Calibri"/>
        <family val="2"/>
        <scheme val="minor"/>
      </rPr>
      <t>Meltdown und Spectre-Angriff</t>
    </r>
  </si>
  <si>
    <r>
      <rPr>
        <sz val="10"/>
        <color theme="1"/>
        <rFont val="Calibri"/>
        <family val="2"/>
        <scheme val="minor"/>
      </rPr>
      <t>Sicherheitsmechanismen auf funktionaler Ebene für IoT-Geräte sollten Folgendes gewährleisten:</t>
    </r>
  </si>
  <si>
    <r>
      <rPr>
        <sz val="10"/>
        <color theme="1"/>
        <rFont val="Calibri"/>
        <family val="2"/>
        <scheme val="minor"/>
      </rPr>
      <t>Widerstandsfähigkeit und Selbstorganisation von IoT-Geräten</t>
    </r>
  </si>
  <si>
    <r>
      <rPr>
        <sz val="10"/>
        <color theme="1"/>
        <rFont val="Calibri"/>
        <family val="2"/>
        <scheme val="minor"/>
      </rPr>
      <t>nur die Selbstorganisation des IoT-Netzwerks</t>
    </r>
  </si>
  <si>
    <r>
      <rPr>
        <sz val="10"/>
        <color theme="1"/>
        <rFont val="Calibri"/>
        <family val="2"/>
        <scheme val="minor"/>
      </rPr>
      <t>IoT-Gerätefunktionalität über einen bestimmten Zeitraum</t>
    </r>
  </si>
  <si>
    <r>
      <rPr>
        <sz val="10"/>
        <color theme="1"/>
        <rFont val="Calibri"/>
        <family val="2"/>
        <scheme val="minor"/>
      </rPr>
      <t>nur die Widerstandsfähigkeit von IoT-Geräten</t>
    </r>
  </si>
  <si>
    <r>
      <rPr>
        <sz val="10"/>
        <color theme="1"/>
        <rFont val="Calibri"/>
        <family val="2"/>
        <scheme val="minor"/>
      </rPr>
      <t>Die Nachricht über den gesamten Stack vollständig zu verschlüsseln</t>
    </r>
  </si>
  <si>
    <r>
      <rPr>
        <sz val="10"/>
        <color theme="1"/>
        <rFont val="Calibri"/>
        <family val="2"/>
        <scheme val="minor"/>
      </rPr>
      <t>Die Verschlüsselung mit symmetrischem Schlüssel zu ermöglichen</t>
    </r>
  </si>
  <si>
    <r>
      <rPr>
        <sz val="10"/>
        <color theme="1"/>
        <rFont val="Calibri"/>
        <family val="2"/>
        <scheme val="minor"/>
      </rPr>
      <t>Die Verschlüsselung mit asymmetrischem Schlüssel zu ermöglichen</t>
    </r>
  </si>
  <si>
    <r>
      <rPr>
        <sz val="10"/>
        <color theme="1"/>
        <rFont val="Calibri"/>
        <family val="2"/>
        <scheme val="minor"/>
      </rPr>
      <t>Die Nachricht nur auf der Anwendungsschicht zu verschlüsseln</t>
    </r>
  </si>
  <si>
    <r>
      <rPr>
        <sz val="10"/>
        <color theme="1"/>
        <rFont val="Calibri"/>
        <family val="2"/>
        <scheme val="minor"/>
      </rPr>
      <t>Ein Angriffsvektor für mobile Anwendungen wird bezeichnet als …</t>
    </r>
  </si>
  <si>
    <r>
      <rPr>
        <sz val="10"/>
        <color theme="1"/>
        <rFont val="Calibri"/>
        <family val="2"/>
        <scheme val="minor"/>
      </rPr>
      <t>Man-in-the-Middle-Angriff bei der Server-Authentifizierung</t>
    </r>
  </si>
  <si>
    <r>
      <rPr>
        <sz val="10"/>
        <color theme="1"/>
        <rFont val="Calibri"/>
        <family val="2"/>
        <scheme val="minor"/>
      </rPr>
      <t>Funkschnittstelle für Störsender</t>
    </r>
  </si>
  <si>
    <r>
      <rPr>
        <sz val="10"/>
        <color theme="1"/>
        <rFont val="Calibri"/>
        <family val="2"/>
        <scheme val="minor"/>
      </rPr>
      <t>SIM-Karten-Austausch</t>
    </r>
  </si>
  <si>
    <r>
      <rPr>
        <sz val="10"/>
        <color theme="1"/>
        <rFont val="Calibri"/>
        <family val="2"/>
        <scheme val="minor"/>
      </rPr>
      <t>Angriff über komprommitierte Femtozellen</t>
    </r>
  </si>
  <si>
    <r>
      <rPr>
        <sz val="10"/>
        <color theme="1"/>
        <rFont val="Calibri"/>
        <family val="2"/>
        <scheme val="minor"/>
      </rPr>
      <t>Orchestrator Hijacking ist ein Angriffsvektor gegen</t>
    </r>
  </si>
  <si>
    <r>
      <rPr>
        <sz val="10"/>
        <color theme="1"/>
        <rFont val="Calibri"/>
        <family val="2"/>
        <scheme val="minor"/>
      </rPr>
      <t>MEC</t>
    </r>
  </si>
  <si>
    <r>
      <rPr>
        <sz val="10"/>
        <color theme="1"/>
        <rFont val="Calibri"/>
        <family val="2"/>
        <scheme val="minor"/>
      </rPr>
      <t>VNF</t>
    </r>
  </si>
  <si>
    <r>
      <rPr>
        <sz val="10"/>
        <color theme="1"/>
        <rFont val="Calibri"/>
        <family val="2"/>
        <scheme val="minor"/>
      </rPr>
      <t>NFV</t>
    </r>
  </si>
  <si>
    <r>
      <rPr>
        <sz val="10"/>
        <color theme="1"/>
        <rFont val="Calibri"/>
        <family val="2"/>
        <scheme val="minor"/>
      </rPr>
      <t>SDN</t>
    </r>
  </si>
  <si>
    <r>
      <rPr>
        <sz val="10"/>
        <color theme="1"/>
        <rFont val="Calibri"/>
        <family val="2"/>
        <scheme val="minor"/>
      </rPr>
      <t>Schwachstellen, die dem Hersteller oder Host der Software/Hardware noch nicht bekannt sind.</t>
    </r>
  </si>
  <si>
    <r>
      <rPr>
        <sz val="10"/>
        <color theme="1"/>
        <rFont val="Calibri"/>
        <family val="2"/>
        <scheme val="minor"/>
      </rPr>
      <t>Schwachstellen, die bereits am ersten Tag des Betriebs des Kommunikationssystems auftreten.</t>
    </r>
  </si>
  <si>
    <r>
      <rPr>
        <sz val="10"/>
        <color theme="1"/>
        <rFont val="Calibri"/>
        <family val="2"/>
        <scheme val="minor"/>
      </rPr>
      <t>Sicherheitslücken aufgrund von falsch gepatchter Software.</t>
    </r>
  </si>
  <si>
    <r>
      <rPr>
        <sz val="10"/>
        <color theme="1"/>
        <rFont val="Calibri"/>
        <family val="2"/>
        <scheme val="minor"/>
      </rPr>
      <t>Redundantes MEC zur Unterstützung redundanter Kommunikation verwenden</t>
    </r>
  </si>
  <si>
    <r>
      <rPr>
        <sz val="10"/>
        <color theme="1"/>
        <rFont val="Calibri"/>
        <family val="2"/>
        <scheme val="minor"/>
      </rPr>
      <t>Proprietäre APIs für die Kommunikation zwischen Containern und MEC verwenden</t>
    </r>
  </si>
  <si>
    <r>
      <rPr>
        <sz val="10"/>
        <color theme="1"/>
        <rFont val="Calibri"/>
        <family val="2"/>
        <scheme val="minor"/>
      </rPr>
      <t>DoS durch Sicherung der gesamten Container-Kommunikation mit MEC verhindern</t>
    </r>
  </si>
  <si>
    <r>
      <rPr>
        <sz val="10"/>
        <color theme="1"/>
        <rFont val="Calibri"/>
        <family val="2"/>
        <scheme val="minor"/>
      </rPr>
      <t>Man-in-the-Middle-Angriffe</t>
    </r>
  </si>
  <si>
    <r>
      <rPr>
        <sz val="10"/>
        <color theme="1"/>
        <rFont val="Calibri"/>
        <family val="2"/>
        <scheme val="minor"/>
      </rPr>
      <t>Unerlaubter Zugriff</t>
    </r>
  </si>
  <si>
    <r>
      <rPr>
        <sz val="10"/>
        <color theme="1"/>
        <rFont val="Calibri"/>
        <family val="2"/>
        <scheme val="minor"/>
      </rPr>
      <t>Denial-of-Service-Angriffe</t>
    </r>
  </si>
  <si>
    <r>
      <rPr>
        <sz val="10"/>
        <color theme="1"/>
        <rFont val="Calibri"/>
        <family val="2"/>
        <scheme val="minor"/>
      </rPr>
      <t>Lauschangriff</t>
    </r>
  </si>
  <si>
    <r>
      <rPr>
        <sz val="10"/>
        <color theme="1"/>
        <rFont val="Calibri"/>
        <family val="2"/>
        <scheme val="minor"/>
      </rPr>
      <t>Ein häufiger Angriff auf SDN-APIs ist …</t>
    </r>
  </si>
  <si>
    <r>
      <rPr>
        <sz val="10"/>
        <color theme="1"/>
        <rFont val="Calibri"/>
        <family val="2"/>
        <scheme val="minor"/>
      </rPr>
      <t>TCP-SYN -Flooding-Angriff</t>
    </r>
  </si>
  <si>
    <r>
      <rPr>
        <sz val="10"/>
        <color theme="1"/>
        <rFont val="Calibri"/>
        <family val="2"/>
        <scheme val="minor"/>
      </rPr>
      <t>Reply-Angriff</t>
    </r>
  </si>
  <si>
    <r>
      <rPr>
        <sz val="10"/>
        <color theme="1"/>
        <rFont val="Calibri"/>
        <family val="2"/>
        <scheme val="minor"/>
      </rPr>
      <t>Lauschangriff</t>
    </r>
  </si>
  <si>
    <r>
      <rPr>
        <sz val="10"/>
        <color theme="1"/>
        <rFont val="Calibri"/>
        <family val="2"/>
        <scheme val="minor"/>
      </rPr>
      <t>Man-in-the-Middle-Angriff</t>
    </r>
  </si>
  <si>
    <r>
      <rPr>
        <sz val="10"/>
        <color theme="1"/>
        <rFont val="Calibri"/>
        <family val="2"/>
        <scheme val="minor"/>
      </rPr>
      <t>Physische SIM-Austausch-Angriffe können verhindert werden durch …</t>
    </r>
  </si>
  <si>
    <r>
      <rPr>
        <sz val="10"/>
        <color theme="1"/>
        <rFont val="Calibri"/>
        <family val="2"/>
        <scheme val="minor"/>
      </rPr>
      <t>Verwendung einer eSIM</t>
    </r>
  </si>
  <si>
    <r>
      <rPr>
        <sz val="10"/>
        <color theme="1"/>
        <rFont val="Calibri"/>
        <family val="2"/>
        <scheme val="minor"/>
      </rPr>
      <t>die Verschlüsselung der ISDN auf der SIM</t>
    </r>
  </si>
  <si>
    <r>
      <rPr>
        <sz val="10"/>
        <color theme="1"/>
        <rFont val="Calibri"/>
        <family val="2"/>
        <scheme val="minor"/>
      </rPr>
      <t>Verwendung einer Sperre für Ihr Handy</t>
    </r>
  </si>
  <si>
    <r>
      <rPr>
        <sz val="10"/>
        <color theme="1"/>
        <rFont val="Calibri"/>
        <family val="2"/>
        <scheme val="minor"/>
      </rPr>
      <t>Alle diese Optionen sind richtig.</t>
    </r>
  </si>
  <si>
    <r>
      <rPr>
        <sz val="10"/>
        <color theme="1"/>
        <rFont val="Calibri"/>
        <family val="2"/>
        <scheme val="minor"/>
      </rPr>
      <t>Ein Protokollangriff auf den kompromittierten Knoten, bei dem die Pakete viele Male umgeleitet werden.</t>
    </r>
  </si>
  <si>
    <r>
      <rPr>
        <sz val="10"/>
        <color theme="1"/>
        <rFont val="Calibri"/>
        <family val="2"/>
        <scheme val="minor"/>
      </rPr>
      <t>Alle möglichen Angriffe im SDN</t>
    </r>
  </si>
  <si>
    <r>
      <rPr>
        <sz val="10"/>
        <color theme="1"/>
        <rFont val="Calibri"/>
        <family val="2"/>
        <scheme val="minor"/>
      </rPr>
      <t>Ein Angriff auf die SDN-Kontrollebene, um die Weiterleitungslogik des gesamten Netzwerks zu ändern</t>
    </r>
  </si>
  <si>
    <r>
      <rPr>
        <sz val="10"/>
        <color theme="1"/>
        <rFont val="Calibri"/>
        <family val="2"/>
        <scheme val="minor"/>
      </rPr>
      <t>API-Angriff auf die Northbound-Schnittstelle des SDN-Controllers</t>
    </r>
  </si>
  <si>
    <r>
      <rPr>
        <sz val="10"/>
        <color theme="1"/>
        <rFont val="Calibri"/>
        <family val="2"/>
        <scheme val="minor"/>
      </rPr>
      <t>(A), (B) und (C) sind richtig.</t>
    </r>
  </si>
  <si>
    <r>
      <rPr>
        <sz val="10"/>
        <color theme="1"/>
        <rFont val="Calibri"/>
        <family val="2"/>
        <scheme val="minor"/>
      </rPr>
      <t>Nur (A) und (C) sind richtig.</t>
    </r>
  </si>
  <si>
    <r>
      <rPr>
        <sz val="10"/>
        <color theme="1"/>
        <rFont val="Calibri"/>
        <family val="2"/>
        <scheme val="minor"/>
      </rPr>
      <t>Nur (A) und (B) sind richtig.</t>
    </r>
  </si>
  <si>
    <r>
      <rPr>
        <sz val="10"/>
        <color theme="1"/>
        <rFont val="Calibri"/>
        <family val="2"/>
        <scheme val="minor"/>
      </rPr>
      <t>Nur (B) und (C) sind richtig.</t>
    </r>
  </si>
  <si>
    <r>
      <rPr>
        <sz val="10"/>
        <color theme="1"/>
        <rFont val="Calibri"/>
        <family val="2"/>
        <scheme val="minor"/>
      </rPr>
      <t>Wofür wird ADS-B verwendet?</t>
    </r>
  </si>
  <si>
    <r>
      <rPr>
        <sz val="10"/>
        <color theme="1"/>
        <rFont val="Calibri"/>
        <family val="2"/>
        <scheme val="minor"/>
      </rPr>
      <t>Verbesserung der Überwachung in der Flugsicherung</t>
    </r>
  </si>
  <si>
    <r>
      <rPr>
        <sz val="10"/>
        <color theme="1"/>
        <rFont val="Calibri"/>
        <family val="2"/>
        <scheme val="minor"/>
      </rPr>
      <t>Navigation von Flugzeugen</t>
    </r>
  </si>
  <si>
    <r>
      <rPr>
        <sz val="10"/>
        <color theme="1"/>
        <rFont val="Calibri"/>
        <family val="2"/>
        <scheme val="minor"/>
      </rPr>
      <t>Senden und Empfangen von Nachrichten zwischen Flugzeugen und Bodenstationen</t>
    </r>
  </si>
  <si>
    <r>
      <rPr>
        <sz val="10"/>
        <color theme="1"/>
        <rFont val="Calibri"/>
        <family val="2"/>
        <scheme val="minor"/>
      </rPr>
      <t>Überwachung von Flugzeugtriebwerken</t>
    </r>
  </si>
  <si>
    <r>
      <rPr>
        <sz val="10"/>
        <color theme="1"/>
        <rFont val="Calibri"/>
        <family val="2"/>
        <scheme val="minor"/>
      </rPr>
      <t>Insteon unterstützt überhaupt keine Verschlüsselung. Nachrichten werden als reiner Text gesendet.</t>
    </r>
  </si>
  <si>
    <r>
      <rPr>
        <sz val="10"/>
        <color theme="1"/>
        <rFont val="Calibri"/>
        <family val="2"/>
        <scheme val="minor"/>
      </rPr>
      <t>LoRa ist ein Protokoll der Bitübertragungsschicht, während LoRaWAN ein Netzwerk-Stack-Protokoll ist.</t>
    </r>
  </si>
  <si>
    <r>
      <rPr>
        <sz val="10"/>
        <color theme="1"/>
        <rFont val="Calibri"/>
        <family val="2"/>
        <scheme val="minor"/>
      </rPr>
      <t>LoRa ist ein Protokoll der Sicherungsschicht, während LoRaWAN Sicherheitsaspekte und das Netzwerkprotokoll
definiert.</t>
    </r>
  </si>
  <si>
    <r>
      <rPr>
        <sz val="10"/>
        <color theme="1"/>
        <rFont val="Calibri"/>
        <family val="2"/>
        <scheme val="minor"/>
      </rPr>
      <t>LoRa ist ein Protokoll der Bitübertragungsschicht und LoRaWAN ein Protokoll der Sicherungsschicht.</t>
    </r>
  </si>
  <si>
    <r>
      <rPr>
        <sz val="10"/>
        <color theme="1"/>
        <rFont val="Calibri"/>
        <family val="2"/>
        <scheme val="minor"/>
      </rPr>
      <t>Es gibt keinen Unterschied, sie können austauschbar verwendet werden.</t>
    </r>
  </si>
  <si>
    <r>
      <rPr>
        <sz val="10"/>
        <color theme="1"/>
        <rFont val="Calibri"/>
        <family val="2"/>
        <scheme val="minor"/>
      </rPr>
      <t>Wie hoch ist die ungefähre Ausbreitungslatenz in einer Richtung für GEO-Satelliten?</t>
    </r>
  </si>
  <si>
    <r>
      <rPr>
        <sz val="10"/>
        <color theme="1"/>
        <rFont val="Calibri"/>
        <family val="2"/>
        <scheme val="minor"/>
      </rPr>
      <t>120 ms</t>
    </r>
  </si>
  <si>
    <r>
      <rPr>
        <sz val="10"/>
        <color theme="1"/>
        <rFont val="Calibri"/>
        <family val="2"/>
        <scheme val="minor"/>
      </rPr>
      <t>60 ms</t>
    </r>
  </si>
  <si>
    <r>
      <rPr>
        <sz val="10"/>
        <color theme="1"/>
        <rFont val="Calibri"/>
        <family val="2"/>
        <scheme val="minor"/>
      </rPr>
      <t>250 ms</t>
    </r>
  </si>
  <si>
    <r>
      <rPr>
        <sz val="10"/>
        <color theme="1"/>
        <rFont val="Calibri"/>
        <family val="2"/>
        <scheme val="minor"/>
      </rPr>
      <t>500 ms</t>
    </r>
  </si>
  <si>
    <r>
      <rPr>
        <sz val="10"/>
        <color theme="1"/>
        <rFont val="Calibri"/>
        <family val="2"/>
        <scheme val="minor"/>
      </rPr>
      <t>Keine der anderen</t>
    </r>
  </si>
  <si>
    <r>
      <rPr>
        <sz val="10"/>
        <color theme="1"/>
        <rFont val="Calibri"/>
        <family val="2"/>
        <scheme val="minor"/>
      </rPr>
      <t>Wie wird die Zuverlässigkeit der ACARS-Kommunikation normalerweise sichergestellt?</t>
    </r>
  </si>
  <si>
    <r>
      <rPr>
        <sz val="10"/>
        <color theme="1"/>
        <rFont val="Calibri"/>
        <family val="2"/>
        <scheme val="minor"/>
      </rPr>
      <t>All diese Optionen garantieren die Zuverlässigkeit</t>
    </r>
  </si>
  <si>
    <r>
      <rPr>
        <sz val="10"/>
        <color theme="1"/>
        <rFont val="Calibri"/>
        <family val="2"/>
        <scheme val="minor"/>
      </rPr>
      <t>Nur durch die Verwendung von fehlerkorrigierenden Codes</t>
    </r>
  </si>
  <si>
    <r>
      <rPr>
        <sz val="10"/>
        <color theme="1"/>
        <rFont val="Calibri"/>
        <family val="2"/>
        <scheme val="minor"/>
      </rPr>
      <t>Nur durch die Verwendung mehrerer Kommunikationskanäle</t>
    </r>
  </si>
  <si>
    <r>
      <rPr>
        <sz val="10"/>
        <color theme="1"/>
        <rFont val="Calibri"/>
        <family val="2"/>
        <scheme val="minor"/>
      </rPr>
      <t>Nur durch die Verwendung von Verschlüsselung</t>
    </r>
  </si>
  <si>
    <r>
      <rPr>
        <sz val="10"/>
        <color theme="1"/>
        <rFont val="Calibri"/>
        <family val="2"/>
        <scheme val="minor"/>
      </rPr>
      <t>Wählen Sie aus, welcher Angriffsvektor bei DECT möglich ist?</t>
    </r>
  </si>
  <si>
    <r>
      <rPr>
        <sz val="10"/>
        <color theme="1"/>
        <rFont val="Calibri"/>
        <family val="2"/>
        <scheme val="minor"/>
      </rPr>
      <t>Malware</t>
    </r>
  </si>
  <si>
    <r>
      <rPr>
        <sz val="10"/>
        <color theme="1"/>
        <rFont val="Calibri"/>
        <family val="2"/>
        <scheme val="minor"/>
      </rPr>
      <t>Phishing</t>
    </r>
  </si>
  <si>
    <r>
      <rPr>
        <sz val="10"/>
        <color theme="1"/>
        <rFont val="Calibri"/>
        <family val="2"/>
        <scheme val="minor"/>
      </rPr>
      <t>Replay-Angriff</t>
    </r>
  </si>
  <si>
    <r>
      <rPr>
        <sz val="10"/>
        <color theme="1"/>
        <rFont val="Calibri"/>
        <family val="2"/>
        <scheme val="minor"/>
      </rPr>
      <t>Ein Netzwerk wird ständig von fremden Eindringlingen angegriffen.</t>
    </r>
  </si>
  <si>
    <r>
      <rPr>
        <sz val="10"/>
        <color theme="1"/>
        <rFont val="Calibri"/>
        <family val="2"/>
        <scheme val="minor"/>
      </rPr>
      <t>Welche Aussage zu den ZTA-Annahmen ist richtig?</t>
    </r>
  </si>
  <si>
    <r>
      <rPr>
        <sz val="10"/>
        <color theme="1"/>
        <rFont val="Calibri"/>
        <family val="2"/>
        <scheme val="minor"/>
      </rPr>
      <t>Ein Netzwerk existiert immer in einer gefährlichen Umgebung.</t>
    </r>
  </si>
  <si>
    <r>
      <rPr>
        <sz val="10"/>
        <color theme="1"/>
        <rFont val="Calibri"/>
        <family val="2"/>
        <scheme val="minor"/>
      </rPr>
      <t>Ein Netzwerk wird ständig von internen Eindringlingen angegriffen.</t>
    </r>
  </si>
  <si>
    <r>
      <rPr>
        <sz val="10"/>
        <color theme="1"/>
        <rFont val="Calibri"/>
        <family val="2"/>
        <scheme val="minor"/>
      </rPr>
      <t>Das Netzwerk ist niemals gefährlichen Angriffen von internen Eindringlingen ausgesetzt.</t>
    </r>
  </si>
  <si>
    <r>
      <rPr>
        <sz val="10"/>
        <color theme="1"/>
        <rFont val="Calibri"/>
        <family val="2"/>
        <scheme val="minor"/>
      </rPr>
      <t>Wer ist für die Initiierung des INT-Headers im Paket verantwortlich?</t>
    </r>
  </si>
  <si>
    <r>
      <rPr>
        <sz val="10"/>
        <color theme="1"/>
        <rFont val="Calibri"/>
        <family val="2"/>
        <scheme val="minor"/>
      </rPr>
      <t>INT-Quellknoten</t>
    </r>
  </si>
  <si>
    <r>
      <rPr>
        <sz val="10"/>
        <color theme="1"/>
        <rFont val="Calibri"/>
        <family val="2"/>
        <scheme val="minor"/>
      </rPr>
      <t>INT-Zwischenknoten</t>
    </r>
  </si>
  <si>
    <r>
      <rPr>
        <sz val="10"/>
        <color theme="1"/>
        <rFont val="Calibri"/>
        <family val="2"/>
        <scheme val="minor"/>
      </rPr>
      <t>Jeder Quellknoten im Netzwerk</t>
    </r>
  </si>
  <si>
    <r>
      <rPr>
        <sz val="10"/>
        <color theme="1"/>
        <rFont val="Calibri"/>
        <family val="2"/>
        <scheme val="minor"/>
      </rPr>
      <t>INT-Sink-Modus</t>
    </r>
  </si>
  <si>
    <r>
      <rPr>
        <sz val="10"/>
        <color theme="1"/>
        <rFont val="Calibri"/>
        <family val="2"/>
        <scheme val="minor"/>
      </rPr>
      <t>Wer verarbeitet den INT-Hop-by-Hop-Header?</t>
    </r>
  </si>
  <si>
    <r>
      <rPr>
        <sz val="10"/>
        <color theme="1"/>
        <rFont val="Calibri"/>
        <family val="2"/>
        <scheme val="minor"/>
      </rPr>
      <t>INT-Sink-Knoten</t>
    </r>
  </si>
  <si>
    <r>
      <rPr>
        <sz val="10"/>
        <color theme="1"/>
        <rFont val="Calibri"/>
        <family val="2"/>
        <scheme val="minor"/>
      </rPr>
      <t>Alle INT-fähigen Knotenpunkte</t>
    </r>
  </si>
  <si>
    <r>
      <rPr>
        <sz val="10"/>
        <color theme="1"/>
        <rFont val="Calibri"/>
        <family val="2"/>
        <scheme val="minor"/>
      </rPr>
      <t>Wie lang ist der Header der Hop-by-Hop-Option bei INT? Drücken Sie es in Bytes aus.</t>
    </r>
  </si>
  <si>
    <r>
      <rPr>
        <sz val="10"/>
        <color theme="1"/>
        <rFont val="Calibri"/>
        <family val="2"/>
        <scheme val="minor"/>
      </rPr>
      <t>Signaturbasierte IDS sollten über eine Datenbank verfügen, während anomaliebasierte IDS keine benötigen.</t>
    </r>
  </si>
  <si>
    <r>
      <rPr>
        <sz val="10"/>
        <color theme="1"/>
        <rFont val="Calibri"/>
        <family val="2"/>
        <scheme val="minor"/>
      </rPr>
      <t>Weder signaturbasierte noch anomaliebasierte IDS benötigen Datenbanken, da sie jedes Paket mit
dem vorherigen vergleichen.</t>
    </r>
  </si>
  <si>
    <r>
      <rPr>
        <sz val="10"/>
        <color theme="1"/>
        <rFont val="Calibri"/>
        <family val="2"/>
        <scheme val="minor"/>
      </rPr>
      <t>Anomaliebasierte IDS sollten über eine Datenbank verfügen, während signaturbasierte IDS keine Datenbank benötigen.</t>
    </r>
  </si>
  <si>
    <r>
      <rPr>
        <sz val="10"/>
        <color theme="1"/>
        <rFont val="Calibri"/>
        <family val="2"/>
        <scheme val="minor"/>
      </rPr>
      <t>Sowohl signaturbasierte als auch anomaliebasierte IDS sollten über eine Datenbank verfügen.</t>
    </r>
  </si>
  <si>
    <r>
      <rPr>
        <sz val="10"/>
        <color theme="1"/>
        <rFont val="Calibri"/>
        <family val="2"/>
        <scheme val="minor"/>
      </rPr>
      <t>Nur INT-Quell- und INT-Sink-Knoten</t>
    </r>
  </si>
  <si>
    <r>
      <rPr>
        <sz val="10"/>
        <color theme="1"/>
        <rFont val="Calibri"/>
        <family val="2"/>
        <scheme val="minor"/>
      </rPr>
      <t>INT-Quell-, INT-Zwischen- und INT-Sink-Knoten</t>
    </r>
  </si>
  <si>
    <r>
      <rPr>
        <sz val="10"/>
        <color theme="1"/>
        <rFont val="Calibri"/>
        <family val="2"/>
        <scheme val="minor"/>
      </rPr>
      <t>INT-Zwischenknoten und INT-Sink-Knoten</t>
    </r>
  </si>
  <si>
    <r>
      <rPr>
        <sz val="10"/>
        <color theme="1"/>
        <rFont val="Calibri"/>
        <family val="2"/>
        <scheme val="minor"/>
      </rPr>
      <t>Nur INT-Quellknoten</t>
    </r>
  </si>
  <si>
    <r>
      <rPr>
        <sz val="10"/>
        <color theme="1"/>
        <rFont val="Calibri"/>
        <family val="2"/>
        <scheme val="minor"/>
      </rPr>
      <t>Bis zu Hop 7</t>
    </r>
  </si>
  <si>
    <r>
      <rPr>
        <sz val="10"/>
        <color theme="1"/>
        <rFont val="Calibri"/>
        <family val="2"/>
        <scheme val="minor"/>
      </rPr>
      <t>Bis zu Hop 10</t>
    </r>
  </si>
  <si>
    <r>
      <rPr>
        <sz val="10"/>
        <color theme="1"/>
        <rFont val="Calibri"/>
        <family val="2"/>
        <scheme val="minor"/>
      </rPr>
      <t>Bis zu Hop 9</t>
    </r>
  </si>
  <si>
    <r>
      <rPr>
        <sz val="10"/>
        <color theme="1"/>
        <rFont val="Calibri"/>
        <family val="2"/>
        <scheme val="minor"/>
      </rPr>
      <t>Bis zum aktuellen Hop (Hop 5)</t>
    </r>
  </si>
  <si>
    <r>
      <rPr>
        <sz val="10"/>
        <color theme="1"/>
        <rFont val="Calibri"/>
        <family val="2"/>
        <scheme val="minor"/>
      </rPr>
      <t>Ein Vorteil von INT im Vergleich zu aktiven Überwachungsmethoden ist,</t>
    </r>
  </si>
  <si>
    <r>
      <rPr>
        <sz val="10"/>
        <color theme="1"/>
        <rFont val="Calibri"/>
        <family val="2"/>
        <scheme val="minor"/>
      </rPr>
      <t>L2TP stellt nur die Authentifizierung bereit, so dass für die Verschlüsselung zusätzlich IPsec verwendet wird.</t>
    </r>
  </si>
  <si>
    <r>
      <rPr>
        <sz val="10"/>
        <color theme="1"/>
        <rFont val="Calibri"/>
        <family val="2"/>
        <scheme val="minor"/>
      </rPr>
      <t>L2TP stellt nur Verschlüsselung bereit, so dass für die Authentifizierung zusätzlich IPsec verwendet wird.</t>
    </r>
  </si>
  <si>
    <r>
      <rPr>
        <sz val="10"/>
        <color theme="1"/>
        <rFont val="Calibri"/>
        <family val="2"/>
        <scheme val="minor"/>
      </rPr>
      <t>Die wichtigsten Funktionsblöcke des Mobile Device Management (MDM)-Systems sind…</t>
    </r>
  </si>
  <si>
    <r>
      <rPr>
        <sz val="10"/>
        <color theme="1"/>
        <rFont val="Calibri"/>
        <family val="2"/>
        <scheme val="minor"/>
      </rPr>
      <t>MDM-Server und MDM-Agent</t>
    </r>
  </si>
  <si>
    <r>
      <rPr>
        <sz val="10"/>
        <color theme="1"/>
        <rFont val="Calibri"/>
        <family val="2"/>
        <scheme val="minor"/>
      </rPr>
      <t>MDM-Authentifizierungsserver</t>
    </r>
  </si>
  <si>
    <r>
      <rPr>
        <sz val="10"/>
        <color theme="1"/>
        <rFont val="Calibri"/>
        <family val="2"/>
        <scheme val="minor"/>
      </rPr>
      <t>MDM-Steuereinheit</t>
    </r>
  </si>
  <si>
    <r>
      <rPr>
        <sz val="10"/>
        <color theme="1"/>
        <rFont val="Calibri"/>
        <family val="2"/>
        <scheme val="minor"/>
      </rPr>
      <t>MDM-Steuerungsserver</t>
    </r>
  </si>
  <si>
    <r>
      <rPr>
        <sz val="10"/>
        <color theme="1"/>
        <rFont val="Calibri"/>
        <family val="2"/>
        <scheme val="minor"/>
      </rPr>
      <t>Zero-Trust-Sicherheitsarchitektur</t>
    </r>
  </si>
  <si>
    <r>
      <rPr>
        <sz val="10"/>
        <color theme="1"/>
        <rFont val="Calibri"/>
        <family val="2"/>
        <scheme val="minor"/>
      </rPr>
      <t>Nur Firewalls an der Netzwerkgrenze</t>
    </r>
  </si>
  <si>
    <r>
      <rPr>
        <sz val="10"/>
        <color theme="1"/>
        <rFont val="Calibri"/>
        <family val="2"/>
        <scheme val="minor"/>
      </rPr>
      <t>Anwendungs-Gateways an der Netzwerkgrenze</t>
    </r>
  </si>
  <si>
    <r>
      <rPr>
        <sz val="10"/>
        <color theme="1"/>
        <rFont val="Calibri"/>
        <family val="2"/>
        <scheme val="minor"/>
      </rPr>
      <t>Perimeter-basierte Sicherheitsarchitektur</t>
    </r>
  </si>
  <si>
    <r>
      <rPr>
        <sz val="10"/>
        <color theme="1"/>
        <rFont val="Calibri"/>
        <family val="2"/>
        <scheme val="minor"/>
      </rPr>
      <t>Die Bitrate bei QPSK ist doppelt so hoch wie die Symbolrate.</t>
    </r>
  </si>
  <si>
    <r>
      <rPr>
        <sz val="10"/>
        <color theme="1"/>
        <rFont val="Calibri"/>
        <family val="2"/>
        <scheme val="minor"/>
      </rPr>
      <t>Die Bitrate bei QPSK ist viermal so hoch wie die Symbolrate.</t>
    </r>
  </si>
  <si>
    <r>
      <rPr>
        <sz val="10"/>
        <color theme="1"/>
        <rFont val="Calibri"/>
        <family val="2"/>
        <scheme val="minor"/>
      </rPr>
      <t>Die Bitrate bei QPSK ist die gleiche wie die Symbolrate.</t>
    </r>
  </si>
  <si>
    <r>
      <rPr>
        <sz val="10"/>
        <color theme="1"/>
        <rFont val="Calibri"/>
        <family val="2"/>
        <scheme val="minor"/>
      </rPr>
      <t>Die Bitrate bei QPSK ist halb so hoch wie die Symbolrate.</t>
    </r>
  </si>
  <si>
    <r>
      <rPr>
        <sz val="10"/>
        <color theme="1"/>
        <rFont val="Calibri"/>
        <family val="2"/>
        <scheme val="minor"/>
      </rPr>
      <t>Die Mobility Management Entity (MME) verarbeitet nur Kontrollverkehr.</t>
    </r>
  </si>
  <si>
    <r>
      <rPr>
        <sz val="10"/>
        <color theme="1"/>
        <rFont val="Calibri"/>
        <family val="2"/>
        <scheme val="minor"/>
      </rPr>
      <t>Die Mobility Management Entity (MME) verarbeitet nur Datenverkehr.</t>
    </r>
  </si>
  <si>
    <r>
      <rPr>
        <sz val="10"/>
        <color theme="1"/>
        <rFont val="Calibri"/>
        <family val="2"/>
        <scheme val="minor"/>
      </rPr>
      <t>Die Mobility Management Entity (MME) verarbeitet Daten- und Kontrollverkehr.</t>
    </r>
  </si>
  <si>
    <r>
      <rPr>
        <sz val="10"/>
        <color theme="1"/>
        <rFont val="Calibri"/>
        <family val="2"/>
        <scheme val="minor"/>
      </rPr>
      <t>Eine solche Verschiebung kann man sich als Hash-Funktion vorstellen, da sie immer die gleiche Länge der Nachricht erzeugt.</t>
    </r>
  </si>
  <si>
    <r>
      <rPr>
        <sz val="10"/>
        <color theme="1"/>
        <rFont val="Calibri"/>
        <family val="2"/>
        <scheme val="minor"/>
      </rPr>
      <t>Der Prozessor wird zur Verarbeitung von Informationen und zur Ausführung des Protokollstapels verwendet.</t>
    </r>
  </si>
  <si>
    <r>
      <rPr>
        <sz val="10"/>
        <color theme="1"/>
        <rFont val="Calibri"/>
        <family val="2"/>
        <scheme val="minor"/>
      </rPr>
      <t>Der Prozessor interagiert nicht direkt mit dem Speicher, sondern verwendet Peripheriegeräte, um mit ihm zu kommunizieren.</t>
    </r>
  </si>
  <si>
    <r>
      <rPr>
        <sz val="10"/>
        <color theme="1"/>
        <rFont val="Calibri"/>
        <family val="2"/>
        <scheme val="minor"/>
      </rPr>
      <t>Der Gerätespeicher wird zur Verarbeitung von Informationen und zum Speichern von Informationen verwendet.</t>
    </r>
  </si>
  <si>
    <r>
      <rPr>
        <sz val="10"/>
        <color theme="1"/>
        <rFont val="Calibri"/>
        <family val="2"/>
        <scheme val="minor"/>
      </rPr>
      <t>In Insteon wird die Verschlüsselung nur für erweiterte Nachrichten verwendet.</t>
    </r>
  </si>
  <si>
    <r>
      <rPr>
        <sz val="10"/>
        <color theme="1"/>
        <rFont val="Calibri"/>
        <family val="2"/>
        <scheme val="minor"/>
      </rPr>
      <t>In Insteon wird für alle Nachrichten eine Verschlüsselung verwendet.</t>
    </r>
  </si>
  <si>
    <r>
      <rPr>
        <sz val="10"/>
        <color theme="1"/>
        <rFont val="Calibri"/>
        <family val="2"/>
        <scheme val="minor"/>
      </rPr>
      <t>Ein X10-Frame kann mehrere Einheitencodes, aber nur einen Befehl enthalten.</t>
    </r>
  </si>
  <si>
    <r>
      <rPr>
        <sz val="10"/>
        <color theme="1"/>
        <rFont val="Calibri"/>
        <family val="2"/>
        <scheme val="minor"/>
      </rPr>
      <t>Ein X10-Frame kann mehrere Einheitencodes und mehrere Befehle enthalten.</t>
    </r>
  </si>
  <si>
    <r>
      <rPr>
        <sz val="10"/>
        <color theme="1"/>
        <rFont val="Calibri"/>
        <family val="2"/>
        <scheme val="minor"/>
      </rPr>
      <t>Ein X10-Frame kann einzelne Gerätecodes, aber mehrere Befehle enthalten.</t>
    </r>
  </si>
  <si>
    <r>
      <rPr>
        <sz val="10"/>
        <color theme="1"/>
        <rFont val="Calibri"/>
        <family val="2"/>
        <scheme val="minor"/>
      </rPr>
      <t xml:space="preserve">Ein X10-Frame kann nur einen Gerätecode und einen einzigen Befehl enthalten.
</t>
    </r>
  </si>
  <si>
    <r>
      <rPr>
        <sz val="10"/>
        <color theme="1"/>
        <rFont val="Calibri"/>
        <family val="2"/>
        <scheme val="minor"/>
      </rPr>
      <t>Die Join Request-Nachricht im LoRaWAN wird nicht verschlüsselt, aber die Integrität der Nachricht wird überprüft.</t>
    </r>
  </si>
  <si>
    <r>
      <rPr>
        <sz val="10"/>
        <color theme="1"/>
        <rFont val="Calibri"/>
        <family val="2"/>
        <scheme val="minor"/>
      </rPr>
      <t>Die Join Reply-Nachricht im LoRaWAN wird nicht verschlüsselt, aber die Integrität der Nachricht wird überprüft.</t>
    </r>
  </si>
  <si>
    <r>
      <rPr>
        <sz val="10"/>
        <color theme="1"/>
        <rFont val="Calibri"/>
        <family val="2"/>
        <scheme val="minor"/>
      </rPr>
      <t>Die Join Request-Nachricht im LoRaWAN wird verschlüsselt und die Integrität der Nachricht wird überprüft.</t>
    </r>
  </si>
  <si>
    <r>
      <rPr>
        <sz val="10"/>
        <color theme="1"/>
        <rFont val="Calibri"/>
        <family val="2"/>
        <scheme val="minor"/>
      </rPr>
      <t>Je höher die Frequenz, desto kürzer die Wellenlänge.</t>
    </r>
  </si>
  <si>
    <r>
      <rPr>
        <sz val="10"/>
        <color theme="1"/>
        <rFont val="Calibri"/>
        <family val="2"/>
        <scheme val="minor"/>
      </rPr>
      <t>Hängt von der Lichtgeschwindigkeit ab.</t>
    </r>
  </si>
  <si>
    <r>
      <rPr>
        <sz val="10"/>
        <color theme="1"/>
        <rFont val="Calibri"/>
        <family val="2"/>
        <scheme val="minor"/>
      </rPr>
      <t>Je höher die Frequenz, desto größer die Wellenlänge.</t>
    </r>
  </si>
  <si>
    <r>
      <rPr>
        <sz val="10"/>
        <color theme="1"/>
        <rFont val="Calibri"/>
        <family val="2"/>
        <scheme val="minor"/>
      </rPr>
      <t>Die Frequenz ist unabhängig von der Wellenlänge.</t>
    </r>
  </si>
  <si>
    <r>
      <rPr>
        <sz val="10"/>
        <color theme="1"/>
        <rFont val="Calibri"/>
        <family val="2"/>
        <scheme val="minor"/>
      </rPr>
      <t>Im Falle von QPSK muss kein Referenzsignal zur Synchronisation übertragen werden.</t>
    </r>
  </si>
  <si>
    <r>
      <rPr>
        <sz val="10"/>
        <rFont val="Calibri"/>
        <family val="2"/>
        <scheme val="minor"/>
      </rPr>
      <t>DLBCSEEMT01_D_MC_001</t>
    </r>
  </si>
  <si>
    <r>
      <rPr>
        <sz val="10"/>
        <rFont val="Calibri"/>
        <family val="2"/>
        <scheme val="minor"/>
      </rPr>
      <t>DLBCSEEMT01_D_MC_002</t>
    </r>
  </si>
  <si>
    <r>
      <rPr>
        <sz val="10"/>
        <rFont val="Calibri"/>
        <family val="2"/>
        <scheme val="minor"/>
      </rPr>
      <t>DLBCSEEMT01_D_MC_003</t>
    </r>
  </si>
  <si>
    <r>
      <rPr>
        <sz val="10"/>
        <rFont val="Calibri"/>
        <family val="2"/>
        <scheme val="minor"/>
      </rPr>
      <t>DLBCSEEMT01_D_MC_004</t>
    </r>
  </si>
  <si>
    <r>
      <rPr>
        <sz val="10"/>
        <rFont val="Calibri"/>
        <family val="2"/>
        <scheme val="minor"/>
      </rPr>
      <t>DLBCSEEMT01_D_MC_005</t>
    </r>
  </si>
  <si>
    <r>
      <rPr>
        <sz val="10"/>
        <rFont val="Calibri"/>
        <family val="2"/>
        <scheme val="minor"/>
      </rPr>
      <t>DLBCSEEMT01_D_MC_006</t>
    </r>
  </si>
  <si>
    <r>
      <rPr>
        <sz val="10"/>
        <rFont val="Calibri"/>
        <family val="2"/>
        <scheme val="minor"/>
      </rPr>
      <t>DLBCSEEMT01_D_MC_007</t>
    </r>
  </si>
  <si>
    <r>
      <rPr>
        <sz val="10"/>
        <rFont val="Calibri"/>
        <family val="2"/>
        <scheme val="minor"/>
      </rPr>
      <t>DLBCSEEMT01_D_MC_008</t>
    </r>
  </si>
  <si>
    <r>
      <rPr>
        <sz val="10"/>
        <rFont val="Calibri"/>
        <family val="2"/>
        <scheme val="minor"/>
      </rPr>
      <t>DLBCSEEMT01_D_MC_009</t>
    </r>
  </si>
  <si>
    <r>
      <rPr>
        <sz val="10"/>
        <rFont val="Calibri"/>
        <family val="2"/>
        <scheme val="minor"/>
      </rPr>
      <t>DLBCSEEMT01_D_MC_010</t>
    </r>
  </si>
  <si>
    <r>
      <rPr>
        <sz val="10"/>
        <rFont val="Calibri"/>
        <family val="2"/>
        <scheme val="minor"/>
      </rPr>
      <t>DLBCSEEMT01_D_MC_011</t>
    </r>
  </si>
  <si>
    <r>
      <rPr>
        <sz val="10"/>
        <rFont val="Calibri"/>
        <family val="2"/>
        <scheme val="minor"/>
      </rPr>
      <t>DLBCSEEMT01_D_MC_012</t>
    </r>
  </si>
  <si>
    <r>
      <rPr>
        <sz val="10"/>
        <rFont val="Calibri"/>
        <family val="2"/>
        <scheme val="minor"/>
      </rPr>
      <t>DLBCSEEMT01_D_MC_013</t>
    </r>
  </si>
  <si>
    <r>
      <rPr>
        <sz val="10"/>
        <rFont val="Calibri"/>
        <family val="2"/>
        <scheme val="minor"/>
      </rPr>
      <t>DLBCSEEMT01_D_MC_014</t>
    </r>
  </si>
  <si>
    <r>
      <rPr>
        <sz val="10"/>
        <rFont val="Calibri"/>
        <family val="2"/>
        <scheme val="minor"/>
      </rPr>
      <t>DLBCSEEMT01_D_MC_015</t>
    </r>
  </si>
  <si>
    <r>
      <rPr>
        <sz val="10"/>
        <rFont val="Calibri"/>
        <family val="2"/>
        <scheme val="minor"/>
      </rPr>
      <t>DLBCSEEMT01_D_MC_016</t>
    </r>
  </si>
  <si>
    <r>
      <rPr>
        <sz val="10"/>
        <rFont val="Calibri"/>
        <family val="2"/>
        <scheme val="minor"/>
      </rPr>
      <t>DLBCSEEMT01_D_MC_017</t>
    </r>
  </si>
  <si>
    <r>
      <rPr>
        <sz val="10"/>
        <rFont val="Calibri"/>
        <family val="2"/>
        <scheme val="minor"/>
      </rPr>
      <t>DLBCSEEMT01_D_MC_018</t>
    </r>
  </si>
  <si>
    <r>
      <rPr>
        <sz val="10"/>
        <rFont val="Calibri"/>
        <family val="2"/>
        <scheme val="minor"/>
      </rPr>
      <t>DLBCSEEMT01_D_MC_019</t>
    </r>
  </si>
  <si>
    <r>
      <rPr>
        <sz val="10"/>
        <rFont val="Calibri"/>
        <family val="2"/>
        <scheme val="minor"/>
      </rPr>
      <t>DLBCSEEMT01_D_MC_020</t>
    </r>
  </si>
  <si>
    <r>
      <rPr>
        <sz val="10"/>
        <rFont val="Calibri"/>
        <family val="2"/>
        <scheme val="minor"/>
      </rPr>
      <t>DLBCSEEMT01_D_MC_021</t>
    </r>
  </si>
  <si>
    <r>
      <rPr>
        <sz val="10"/>
        <rFont val="Calibri"/>
        <family val="2"/>
        <scheme val="minor"/>
      </rPr>
      <t>DLBCSEEMT01_D_MC_022</t>
    </r>
  </si>
  <si>
    <r>
      <rPr>
        <sz val="10"/>
        <rFont val="Calibri"/>
        <family val="2"/>
        <scheme val="minor"/>
      </rPr>
      <t>DLBCSEEMT01_D_MC_023</t>
    </r>
  </si>
  <si>
    <r>
      <rPr>
        <sz val="10"/>
        <rFont val="Calibri"/>
        <family val="2"/>
        <scheme val="minor"/>
      </rPr>
      <t>DLBCSEEMT01_D_MC_024</t>
    </r>
  </si>
  <si>
    <r>
      <rPr>
        <sz val="10"/>
        <rFont val="Calibri"/>
        <family val="2"/>
        <scheme val="minor"/>
      </rPr>
      <t>DLBCSEEMT01_D_MC_025</t>
    </r>
  </si>
  <si>
    <r>
      <rPr>
        <sz val="10"/>
        <rFont val="Calibri"/>
        <family val="2"/>
        <scheme val="minor"/>
      </rPr>
      <t>DLBCSEEMT01_D_MC_026</t>
    </r>
  </si>
  <si>
    <r>
      <rPr>
        <sz val="10"/>
        <rFont val="Calibri"/>
        <family val="2"/>
        <scheme val="minor"/>
      </rPr>
      <t>DLBCSEEMT01_D_MC_027</t>
    </r>
  </si>
  <si>
    <r>
      <rPr>
        <sz val="10"/>
        <rFont val="Calibri"/>
        <family val="2"/>
        <scheme val="minor"/>
      </rPr>
      <t>DLBCSEEMT01_D_MC_028</t>
    </r>
  </si>
  <si>
    <r>
      <rPr>
        <sz val="10"/>
        <rFont val="Calibri"/>
        <family val="2"/>
        <scheme val="minor"/>
      </rPr>
      <t>DLBCSEEMT01_D_MC_029</t>
    </r>
  </si>
  <si>
    <r>
      <rPr>
        <sz val="10"/>
        <rFont val="Calibri"/>
        <family val="2"/>
        <scheme val="minor"/>
      </rPr>
      <t>DLBCSEEMT01_D_MC_030</t>
    </r>
  </si>
  <si>
    <r>
      <rPr>
        <sz val="10"/>
        <rFont val="Calibri"/>
        <family val="2"/>
        <scheme val="minor"/>
      </rPr>
      <t>DLBCSEEMT01_D_MC_031</t>
    </r>
  </si>
  <si>
    <r>
      <rPr>
        <sz val="10"/>
        <rFont val="Calibri"/>
        <family val="2"/>
        <scheme val="minor"/>
      </rPr>
      <t>DLBCSEEMT01_D_MC_032</t>
    </r>
  </si>
  <si>
    <r>
      <rPr>
        <sz val="10"/>
        <rFont val="Calibri"/>
        <family val="2"/>
        <scheme val="minor"/>
      </rPr>
      <t>DLBCSEEMT01_D_MC_033</t>
    </r>
  </si>
  <si>
    <r>
      <rPr>
        <sz val="10"/>
        <rFont val="Calibri"/>
        <family val="2"/>
        <scheme val="minor"/>
      </rPr>
      <t>DLBCSEEMT01_D_MC_034</t>
    </r>
  </si>
  <si>
    <r>
      <rPr>
        <sz val="10"/>
        <rFont val="Calibri"/>
        <family val="2"/>
        <scheme val="minor"/>
      </rPr>
      <t>DLBCSEEMT01_D_MC_035</t>
    </r>
  </si>
  <si>
    <r>
      <rPr>
        <sz val="10"/>
        <rFont val="Calibri"/>
        <family val="2"/>
        <scheme val="minor"/>
      </rPr>
      <t>DLBCSEEMT01_D_MC_036</t>
    </r>
  </si>
  <si>
    <r>
      <rPr>
        <sz val="10"/>
        <rFont val="Calibri"/>
        <family val="2"/>
        <scheme val="minor"/>
      </rPr>
      <t>DLBCSEEMT01_D_MC_037</t>
    </r>
  </si>
  <si>
    <r>
      <rPr>
        <sz val="10"/>
        <rFont val="Calibri"/>
        <family val="2"/>
        <scheme val="minor"/>
      </rPr>
      <t>DLBCSEEMT01_D_MC_038</t>
    </r>
  </si>
  <si>
    <r>
      <rPr>
        <sz val="10"/>
        <rFont val="Calibri"/>
        <family val="2"/>
        <scheme val="minor"/>
      </rPr>
      <t>DLBCSEEMT01_D_MC_039</t>
    </r>
  </si>
  <si>
    <r>
      <rPr>
        <sz val="10"/>
        <rFont val="Calibri"/>
        <family val="2"/>
        <scheme val="minor"/>
      </rPr>
      <t>DLBCSEEMT01_D_MC_040</t>
    </r>
  </si>
  <si>
    <r>
      <rPr>
        <sz val="10"/>
        <rFont val="Calibri"/>
        <family val="2"/>
        <scheme val="minor"/>
      </rPr>
      <t>DLBCSEEMT01_D_MC_041</t>
    </r>
  </si>
  <si>
    <r>
      <rPr>
        <sz val="10"/>
        <rFont val="Calibri"/>
        <family val="2"/>
        <scheme val="minor"/>
      </rPr>
      <t>DLBCSEEMT01_D_MC_042</t>
    </r>
  </si>
  <si>
    <r>
      <rPr>
        <sz val="10"/>
        <rFont val="Calibri"/>
        <family val="2"/>
        <scheme val="minor"/>
      </rPr>
      <t>DLBCSEEMT01_D_MC_043</t>
    </r>
  </si>
  <si>
    <r>
      <rPr>
        <sz val="10"/>
        <rFont val="Calibri"/>
        <family val="2"/>
        <scheme val="minor"/>
      </rPr>
      <t>DLBCSEEMT01_D_MC_044</t>
    </r>
  </si>
  <si>
    <r>
      <rPr>
        <sz val="10"/>
        <rFont val="Calibri"/>
        <family val="2"/>
        <scheme val="minor"/>
      </rPr>
      <t>DLBCSEEMT01_D_MC_045</t>
    </r>
  </si>
  <si>
    <r>
      <rPr>
        <sz val="10"/>
        <rFont val="Calibri"/>
        <family val="2"/>
        <scheme val="minor"/>
      </rPr>
      <t>DLBCSEEMT01_D_MC_046</t>
    </r>
  </si>
  <si>
    <r>
      <rPr>
        <sz val="10"/>
        <rFont val="Calibri"/>
        <family val="2"/>
        <scheme val="minor"/>
      </rPr>
      <t>DLBCSEEMT01_D_MC_047</t>
    </r>
  </si>
  <si>
    <r>
      <rPr>
        <sz val="10"/>
        <rFont val="Calibri"/>
        <family val="2"/>
        <scheme val="minor"/>
      </rPr>
      <t>DLBCSEEMT01_D_MC_048</t>
    </r>
  </si>
  <si>
    <r>
      <rPr>
        <sz val="10"/>
        <rFont val="Calibri"/>
        <family val="2"/>
        <scheme val="minor"/>
      </rPr>
      <t>DLBCSEEMT01_D_MC_049</t>
    </r>
  </si>
  <si>
    <r>
      <rPr>
        <sz val="10"/>
        <rFont val="Calibri"/>
        <family val="2"/>
        <scheme val="minor"/>
      </rPr>
      <t>DLBCSEEMT01_D_MC_050</t>
    </r>
  </si>
  <si>
    <r>
      <rPr>
        <sz val="10"/>
        <rFont val="Calibri"/>
        <family val="2"/>
        <scheme val="minor"/>
      </rPr>
      <t>DLBCSEEMT01_D_MC_051</t>
    </r>
  </si>
  <si>
    <r>
      <rPr>
        <sz val="10"/>
        <rFont val="Calibri"/>
        <family val="2"/>
        <scheme val="minor"/>
      </rPr>
      <t>DLBCSEEMT01_D_MC_052</t>
    </r>
  </si>
  <si>
    <r>
      <rPr>
        <sz val="10"/>
        <rFont val="Calibri"/>
        <family val="2"/>
        <scheme val="minor"/>
      </rPr>
      <t>DLBCSEEMT01_D_MC_053</t>
    </r>
  </si>
  <si>
    <r>
      <rPr>
        <sz val="10"/>
        <rFont val="Calibri"/>
        <family val="2"/>
        <scheme val="minor"/>
      </rPr>
      <t>DLBCSEEMT01_D_MC_054</t>
    </r>
  </si>
  <si>
    <r>
      <rPr>
        <sz val="10"/>
        <rFont val="Calibri"/>
        <family val="2"/>
        <scheme val="minor"/>
      </rPr>
      <t>DLBCSEEMT01_D_MC_055</t>
    </r>
  </si>
  <si>
    <r>
      <rPr>
        <sz val="10"/>
        <rFont val="Calibri"/>
        <family val="2"/>
        <scheme val="minor"/>
      </rPr>
      <t>DLBCSEEMT01_D_MC_056</t>
    </r>
  </si>
  <si>
    <r>
      <rPr>
        <sz val="10"/>
        <rFont val="Calibri"/>
        <family val="2"/>
        <scheme val="minor"/>
      </rPr>
      <t>DLBCSEEMT01_D_MC_057</t>
    </r>
  </si>
  <si>
    <r>
      <rPr>
        <sz val="10"/>
        <rFont val="Calibri"/>
        <family val="2"/>
        <scheme val="minor"/>
      </rPr>
      <t>DLBCSEEMT01_D_MC_058</t>
    </r>
  </si>
  <si>
    <r>
      <rPr>
        <sz val="10"/>
        <rFont val="Calibri"/>
        <family val="2"/>
        <scheme val="minor"/>
      </rPr>
      <t>DLBCSEEMT01_D_MC_059</t>
    </r>
  </si>
  <si>
    <r>
      <rPr>
        <sz val="10"/>
        <rFont val="Calibri"/>
        <family val="2"/>
        <scheme val="minor"/>
      </rPr>
      <t>DLBCSEEMT01_D_MC_060</t>
    </r>
  </si>
  <si>
    <r>
      <rPr>
        <sz val="10"/>
        <rFont val="Calibri"/>
        <family val="2"/>
        <scheme val="minor"/>
      </rPr>
      <t>DLBCSEEMT01_D_MC_061</t>
    </r>
  </si>
  <si>
    <r>
      <rPr>
        <sz val="10"/>
        <rFont val="Calibri"/>
        <family val="2"/>
        <scheme val="minor"/>
      </rPr>
      <t>DLBCSEEMT01_D_MC_062</t>
    </r>
  </si>
  <si>
    <r>
      <rPr>
        <sz val="10"/>
        <rFont val="Calibri"/>
        <family val="2"/>
        <scheme val="minor"/>
      </rPr>
      <t>DLBCSEEMT01_D_MC_063</t>
    </r>
  </si>
  <si>
    <r>
      <rPr>
        <sz val="10"/>
        <rFont val="Calibri"/>
        <family val="2"/>
        <scheme val="minor"/>
      </rPr>
      <t>DLBCSEEMT01_D_MC_064</t>
    </r>
  </si>
  <si>
    <r>
      <rPr>
        <sz val="10"/>
        <rFont val="Calibri"/>
        <family val="2"/>
        <scheme val="minor"/>
      </rPr>
      <t>DLBCSEEMT01_D_MC_065</t>
    </r>
  </si>
  <si>
    <r>
      <rPr>
        <sz val="10"/>
        <rFont val="Calibri"/>
        <family val="2"/>
        <scheme val="minor"/>
      </rPr>
      <t>DLBCSEEMT01_D_MC_066</t>
    </r>
  </si>
  <si>
    <r>
      <rPr>
        <sz val="10"/>
        <rFont val="Calibri"/>
        <family val="2"/>
        <scheme val="minor"/>
      </rPr>
      <t>DLBCSEEMT01_D_MC_067</t>
    </r>
  </si>
  <si>
    <r>
      <rPr>
        <sz val="10"/>
        <rFont val="Calibri"/>
        <family val="2"/>
        <scheme val="minor"/>
      </rPr>
      <t>DLBCSEEMT01_D_MC_068</t>
    </r>
  </si>
  <si>
    <r>
      <rPr>
        <sz val="10"/>
        <rFont val="Calibri"/>
        <family val="2"/>
        <scheme val="minor"/>
      </rPr>
      <t>DLBCSEEMT01_D_MC_069</t>
    </r>
  </si>
  <si>
    <r>
      <rPr>
        <sz val="10"/>
        <rFont val="Calibri"/>
        <family val="2"/>
        <scheme val="minor"/>
      </rPr>
      <t>DLBCSEEMT01_D_MC_070</t>
    </r>
  </si>
  <si>
    <r>
      <rPr>
        <sz val="10"/>
        <rFont val="Calibri"/>
        <family val="2"/>
        <scheme val="minor"/>
      </rPr>
      <t>DLBCSEEMT01_D_MC_071</t>
    </r>
  </si>
  <si>
    <r>
      <rPr>
        <sz val="10"/>
        <rFont val="Calibri"/>
        <family val="2"/>
        <scheme val="minor"/>
      </rPr>
      <t>DLBCSEEMT01_D_MC_072</t>
    </r>
  </si>
  <si>
    <r>
      <rPr>
        <sz val="10"/>
        <rFont val="Calibri"/>
        <family val="2"/>
        <scheme val="minor"/>
      </rPr>
      <t>DLBCSEEMT01_D_MC_073</t>
    </r>
  </si>
  <si>
    <r>
      <rPr>
        <sz val="10"/>
        <rFont val="Calibri"/>
        <family val="2"/>
        <scheme val="minor"/>
      </rPr>
      <t>DLBCSEEMT01_D_MC_074</t>
    </r>
  </si>
  <si>
    <r>
      <rPr>
        <sz val="10"/>
        <rFont val="Calibri"/>
        <family val="2"/>
        <scheme val="minor"/>
      </rPr>
      <t>DLBCSEEMT01_D_MC_075</t>
    </r>
  </si>
  <si>
    <r>
      <rPr>
        <sz val="10"/>
        <rFont val="Calibri"/>
        <family val="2"/>
        <scheme val="minor"/>
      </rPr>
      <t>DLBCSEEMT01_D_MC_076</t>
    </r>
  </si>
  <si>
    <r>
      <rPr>
        <sz val="10"/>
        <rFont val="Calibri"/>
        <family val="2"/>
        <scheme val="minor"/>
      </rPr>
      <t>DLBCSEEMT01_D_MC_077</t>
    </r>
  </si>
  <si>
    <r>
      <rPr>
        <sz val="10"/>
        <rFont val="Calibri"/>
        <family val="2"/>
        <scheme val="minor"/>
      </rPr>
      <t>DLBCSEEMT01_D_MC_078</t>
    </r>
  </si>
  <si>
    <r>
      <rPr>
        <sz val="10"/>
        <rFont val="Calibri"/>
        <family val="2"/>
        <scheme val="minor"/>
      </rPr>
      <t>DLBCSEEMT01_D_MC_079</t>
    </r>
  </si>
  <si>
    <r>
      <rPr>
        <sz val="10"/>
        <rFont val="Calibri"/>
        <family val="2"/>
        <scheme val="minor"/>
      </rPr>
      <t>DLBCSEEMT01_D_MC_080</t>
    </r>
  </si>
  <si>
    <r>
      <rPr>
        <sz val="10"/>
        <rFont val="Calibri"/>
        <family val="2"/>
        <scheme val="minor"/>
      </rPr>
      <t>DLBCSEEMT01_D_MC_081</t>
    </r>
  </si>
  <si>
    <r>
      <rPr>
        <sz val="10"/>
        <rFont val="Calibri"/>
        <family val="2"/>
        <scheme val="minor"/>
      </rPr>
      <t>DLBCSEEMT01_D_MC_082</t>
    </r>
  </si>
  <si>
    <r>
      <rPr>
        <sz val="10"/>
        <rFont val="Calibri"/>
        <family val="2"/>
        <scheme val="minor"/>
      </rPr>
      <t>DLBCSEEMT01_D_MC_083</t>
    </r>
  </si>
  <si>
    <r>
      <rPr>
        <sz val="10"/>
        <rFont val="Calibri"/>
        <family val="2"/>
        <scheme val="minor"/>
      </rPr>
      <t>DLBCSEEMT01_D_MC_084</t>
    </r>
  </si>
  <si>
    <r>
      <rPr>
        <sz val="10"/>
        <rFont val="Calibri"/>
        <family val="2"/>
        <scheme val="minor"/>
      </rPr>
      <t>DLBCSEEMT01_D_MC_085</t>
    </r>
  </si>
  <si>
    <r>
      <rPr>
        <sz val="10"/>
        <rFont val="Calibri"/>
        <family val="2"/>
        <scheme val="minor"/>
      </rPr>
      <t>DLBCSEEMT01_D_MC_086</t>
    </r>
  </si>
  <si>
    <r>
      <rPr>
        <sz val="10"/>
        <rFont val="Calibri"/>
        <family val="2"/>
        <scheme val="minor"/>
      </rPr>
      <t>DLBCSEEMT01_D_MC_087</t>
    </r>
  </si>
  <si>
    <r>
      <rPr>
        <sz val="10"/>
        <rFont val="Calibri"/>
        <family val="2"/>
        <scheme val="minor"/>
      </rPr>
      <t>DLBCSEEMT01_D_MC_088</t>
    </r>
  </si>
  <si>
    <r>
      <rPr>
        <sz val="10"/>
        <rFont val="Calibri"/>
        <family val="2"/>
        <scheme val="minor"/>
      </rPr>
      <t>DLBCSEEMT01_D_offen_001</t>
    </r>
  </si>
  <si>
    <r>
      <rPr>
        <sz val="10"/>
        <rFont val="Calibri"/>
        <family val="2"/>
        <scheme val="minor"/>
      </rPr>
      <t>DLBCSEEMT01_D_offen_002</t>
    </r>
  </si>
  <si>
    <r>
      <rPr>
        <sz val="10"/>
        <rFont val="Calibri"/>
        <family val="2"/>
        <scheme val="minor"/>
      </rPr>
      <t>DLBCSEEMT01_D_offen_003</t>
    </r>
  </si>
  <si>
    <r>
      <rPr>
        <sz val="10"/>
        <rFont val="Calibri"/>
        <family val="2"/>
        <scheme val="minor"/>
      </rPr>
      <t>DLBCSEEMT01_D_offen_004</t>
    </r>
  </si>
  <si>
    <r>
      <rPr>
        <sz val="10"/>
        <rFont val="Calibri"/>
        <family val="2"/>
        <scheme val="minor"/>
      </rPr>
      <t>DLBCSEEMT01_D_offen_005</t>
    </r>
  </si>
  <si>
    <r>
      <rPr>
        <sz val="10"/>
        <rFont val="Calibri"/>
        <family val="2"/>
        <scheme val="minor"/>
      </rPr>
      <t>DLBCSEEMT01_D_offen_006</t>
    </r>
  </si>
  <si>
    <r>
      <rPr>
        <sz val="10"/>
        <rFont val="Calibri"/>
        <family val="2"/>
        <scheme val="minor"/>
      </rPr>
      <t>DLBCSEEMT01_D_offen_007</t>
    </r>
  </si>
  <si>
    <r>
      <rPr>
        <sz val="10"/>
        <rFont val="Calibri"/>
        <family val="2"/>
        <scheme val="minor"/>
      </rPr>
      <t>DLBCSEEMT01_D_offen_008</t>
    </r>
  </si>
  <si>
    <r>
      <rPr>
        <sz val="10"/>
        <rFont val="Calibri"/>
        <family val="2"/>
        <scheme val="minor"/>
      </rPr>
      <t>DLBCSEEMT01_D_offen_009</t>
    </r>
  </si>
  <si>
    <r>
      <rPr>
        <sz val="10"/>
        <rFont val="Calibri"/>
        <family val="2"/>
        <scheme val="minor"/>
      </rPr>
      <t>DLBCSEEMT01_D_offen_010</t>
    </r>
  </si>
  <si>
    <r>
      <rPr>
        <sz val="10"/>
        <rFont val="Calibri"/>
        <family val="2"/>
        <scheme val="minor"/>
      </rPr>
      <t>DLBCSEEMT01_D_offen_011</t>
    </r>
  </si>
  <si>
    <r>
      <rPr>
        <sz val="10"/>
        <rFont val="Calibri"/>
        <family val="2"/>
        <scheme val="minor"/>
      </rPr>
      <t>DLBCSEEMT01_D_offen_012</t>
    </r>
  </si>
  <si>
    <r>
      <rPr>
        <sz val="10"/>
        <rFont val="Calibri"/>
        <family val="2"/>
        <scheme val="minor"/>
      </rPr>
      <t>DLBCSEEMT01_D_offen_013</t>
    </r>
  </si>
  <si>
    <r>
      <rPr>
        <sz val="10"/>
        <rFont val="Calibri"/>
        <family val="2"/>
        <scheme val="minor"/>
      </rPr>
      <t>DLBCSEEMT01_D_offen_014</t>
    </r>
  </si>
  <si>
    <r>
      <rPr>
        <sz val="10"/>
        <rFont val="Calibri"/>
        <family val="2"/>
        <scheme val="minor"/>
      </rPr>
      <t>DLBCSEEMT01_D_offen_015</t>
    </r>
  </si>
  <si>
    <r>
      <rPr>
        <sz val="10"/>
        <rFont val="Calibri"/>
        <family val="2"/>
        <scheme val="minor"/>
      </rPr>
      <t>DLBCSEEMT01_D_offen_016</t>
    </r>
  </si>
  <si>
    <r>
      <rPr>
        <sz val="10"/>
        <rFont val="Calibri"/>
        <family val="2"/>
        <scheme val="minor"/>
      </rPr>
      <t>DLBCSEEMT01_D_offen_017</t>
    </r>
  </si>
  <si>
    <r>
      <rPr>
        <sz val="10"/>
        <rFont val="Calibri"/>
        <family val="2"/>
        <scheme val="minor"/>
      </rPr>
      <t>DLBCSEEMT01_D_offen_018</t>
    </r>
  </si>
  <si>
    <r>
      <rPr>
        <sz val="10"/>
        <rFont val="Calibri"/>
        <family val="2"/>
        <scheme val="minor"/>
      </rPr>
      <t>DLBCSEEMT01_D_offen_019</t>
    </r>
  </si>
  <si>
    <r>
      <rPr>
        <sz val="10"/>
        <rFont val="Calibri"/>
        <family val="2"/>
        <scheme val="minor"/>
      </rPr>
      <t>DLBCSEEMT01_D_offen_020</t>
    </r>
  </si>
  <si>
    <r>
      <rPr>
        <sz val="10"/>
        <rFont val="Calibri"/>
        <family val="2"/>
        <scheme val="minor"/>
      </rPr>
      <t>DLBCSEEMT01_D_offen_021</t>
    </r>
  </si>
  <si>
    <r>
      <rPr>
        <sz val="10"/>
        <rFont val="Calibri"/>
        <family val="2"/>
        <scheme val="minor"/>
      </rPr>
      <t>DLBCSEEMT01_D_offen_022</t>
    </r>
  </si>
  <si>
    <r>
      <rPr>
        <sz val="10"/>
        <rFont val="Calibri"/>
        <family val="2"/>
        <scheme val="minor"/>
      </rPr>
      <t>DLBCSEEMT01_D_offen_023</t>
    </r>
  </si>
  <si>
    <r>
      <rPr>
        <sz val="10"/>
        <rFont val="Calibri"/>
        <family val="2"/>
        <scheme val="minor"/>
      </rPr>
      <t>DLBCSEEMT01_D_offen_024</t>
    </r>
  </si>
  <si>
    <r>
      <rPr>
        <sz val="10"/>
        <rFont val="Calibri"/>
        <family val="2"/>
        <scheme val="minor"/>
      </rPr>
      <t>DLBCSEEMT01_D_offen_025</t>
    </r>
  </si>
  <si>
    <r>
      <rPr>
        <sz val="10"/>
        <rFont val="Calibri"/>
        <family val="2"/>
        <scheme val="minor"/>
      </rPr>
      <t>DLBCSEEMT01_D_offen_026</t>
    </r>
  </si>
  <si>
    <r>
      <rPr>
        <sz val="10"/>
        <rFont val="Calibri"/>
        <family val="2"/>
        <scheme val="minor"/>
      </rPr>
      <t>DLBCSEEMT01_D_offen_027</t>
    </r>
  </si>
  <si>
    <r>
      <rPr>
        <sz val="10"/>
        <rFont val="Calibri"/>
        <family val="2"/>
        <scheme val="minor"/>
      </rPr>
      <t>DLBCSEEMT01_D_offen_028</t>
    </r>
  </si>
  <si>
    <r>
      <rPr>
        <sz val="10"/>
        <rFont val="Calibri"/>
        <family val="2"/>
        <scheme val="minor"/>
      </rPr>
      <t>DLBCSEEMT01_D_offen_029</t>
    </r>
  </si>
  <si>
    <r>
      <rPr>
        <sz val="10"/>
        <rFont val="Calibri"/>
        <family val="2"/>
        <scheme val="minor"/>
      </rPr>
      <t>DLBCSEEMT01_D_offen_030</t>
    </r>
  </si>
  <si>
    <r>
      <rPr>
        <sz val="10"/>
        <rFont val="Calibri"/>
        <family val="2"/>
        <scheme val="minor"/>
      </rPr>
      <t>DLBCSEEMT01_D_offen_031</t>
    </r>
  </si>
  <si>
    <r>
      <rPr>
        <sz val="10"/>
        <rFont val="Calibri"/>
        <family val="2"/>
        <scheme val="minor"/>
      </rPr>
      <t>DLBCSEEMT01_D_offen_032</t>
    </r>
  </si>
  <si>
    <r>
      <rPr>
        <sz val="10"/>
        <rFont val="Calibri"/>
        <family val="2"/>
        <scheme val="minor"/>
      </rPr>
      <t>DLBCSEEMT01_D_offen_033</t>
    </r>
  </si>
  <si>
    <r>
      <rPr>
        <sz val="10"/>
        <rFont val="Calibri"/>
        <family val="2"/>
        <scheme val="minor"/>
      </rPr>
      <t>DLBCSEEMT01_D_offen_034</t>
    </r>
  </si>
  <si>
    <r>
      <rPr>
        <sz val="10"/>
        <rFont val="Calibri"/>
        <family val="2"/>
        <scheme val="minor"/>
      </rPr>
      <t>DLBCSEEMT01_D_offen_035</t>
    </r>
  </si>
  <si>
    <r>
      <rPr>
        <sz val="10"/>
        <rFont val="Calibri"/>
        <family val="2"/>
        <scheme val="minor"/>
      </rPr>
      <t>DLBCSEEMT01_D_offen_036</t>
    </r>
  </si>
  <si>
    <r>
      <rPr>
        <sz val="10"/>
        <rFont val="Calibri"/>
        <family val="2"/>
        <scheme val="minor"/>
      </rPr>
      <t>DLBCSEEMT01_D_offen_037</t>
    </r>
  </si>
  <si>
    <r>
      <rPr>
        <sz val="10"/>
        <rFont val="Calibri"/>
        <family val="2"/>
        <scheme val="minor"/>
      </rPr>
      <t>DLBCSEEMT01_D_offen_038</t>
    </r>
  </si>
  <si>
    <r>
      <rPr>
        <sz val="10"/>
        <rFont val="Calibri"/>
        <family val="2"/>
        <scheme val="minor"/>
      </rPr>
      <t>DLBCSEEMT01_D_offen_039</t>
    </r>
  </si>
  <si>
    <r>
      <rPr>
        <sz val="10"/>
        <rFont val="Calibri"/>
        <family val="2"/>
        <scheme val="minor"/>
      </rPr>
      <t>DLBCSEEMT01_D_offen_040</t>
    </r>
  </si>
  <si>
    <r>
      <rPr>
        <sz val="10"/>
        <rFont val="Calibri"/>
        <family val="2"/>
        <scheme val="minor"/>
      </rPr>
      <t>DLBCSEEMT01_D_offen_041</t>
    </r>
  </si>
  <si>
    <r>
      <rPr>
        <sz val="10"/>
        <rFont val="Calibri"/>
        <family val="2"/>
        <scheme val="minor"/>
      </rPr>
      <t>DLBCSEEMT01_D_offen_042</t>
    </r>
  </si>
  <si>
    <r>
      <rPr>
        <sz val="10"/>
        <rFont val="Calibri"/>
        <family val="2"/>
        <scheme val="minor"/>
      </rPr>
      <t>DLBCSEEMT01_D_offen_043</t>
    </r>
  </si>
  <si>
    <r>
      <rPr>
        <sz val="10"/>
        <rFont val="Calibri"/>
        <family val="2"/>
        <scheme val="minor"/>
      </rPr>
      <t>DLBCSEEMT01_D_offen_044</t>
    </r>
  </si>
  <si>
    <r>
      <rPr>
        <sz val="10"/>
        <rFont val="Calibri"/>
        <family val="2"/>
        <scheme val="minor"/>
      </rPr>
      <t>DLBCSEEMT01_D_offen_045</t>
    </r>
  </si>
  <si>
    <r>
      <rPr>
        <sz val="10"/>
        <rFont val="Calibri"/>
        <family val="2"/>
        <scheme val="minor"/>
      </rPr>
      <t>DLBCSEEMT01_D_offen_046</t>
    </r>
  </si>
  <si>
    <r>
      <rPr>
        <sz val="10"/>
        <rFont val="Calibri"/>
        <family val="2"/>
        <scheme val="minor"/>
      </rPr>
      <t>DLBCSEEMT01_D_offen_047</t>
    </r>
  </si>
  <si>
    <r>
      <rPr>
        <sz val="10"/>
        <rFont val="Calibri"/>
        <family val="2"/>
        <scheme val="minor"/>
      </rPr>
      <t>DLBCSEEMT01_D_offen_048</t>
    </r>
  </si>
  <si>
    <r>
      <rPr>
        <sz val="10"/>
        <rFont val="Calibri"/>
        <family val="2"/>
        <scheme val="minor"/>
      </rPr>
      <t>DLBCSEEMT01_D_offen_049</t>
    </r>
  </si>
  <si>
    <r>
      <rPr>
        <sz val="10"/>
        <rFont val="Calibri"/>
        <family val="2"/>
        <scheme val="minor"/>
      </rPr>
      <t>DLBCSEEMT01_D_offen_050</t>
    </r>
  </si>
  <si>
    <r>
      <rPr>
        <sz val="10"/>
        <rFont val="Calibri"/>
        <family val="2"/>
        <scheme val="minor"/>
      </rPr>
      <t>DLBCSEEMT01_D_offen_051</t>
    </r>
  </si>
  <si>
    <r>
      <rPr>
        <sz val="10"/>
        <rFont val="Calibri"/>
        <family val="2"/>
        <scheme val="minor"/>
      </rPr>
      <t>DLBCSEEMT01_D_offen_052</t>
    </r>
  </si>
  <si>
    <r>
      <rPr>
        <sz val="10"/>
        <rFont val="Calibri"/>
        <family val="2"/>
        <scheme val="minor"/>
      </rPr>
      <t>DLBCSEEMT01_D_offen_053</t>
    </r>
  </si>
  <si>
    <r>
      <rPr>
        <sz val="10"/>
        <rFont val="Calibri"/>
        <family val="2"/>
        <scheme val="minor"/>
      </rPr>
      <t>DLBCSEEMT01_D_offen_054</t>
    </r>
  </si>
  <si>
    <r>
      <rPr>
        <sz val="10"/>
        <rFont val="Calibri"/>
        <family val="2"/>
        <scheme val="minor"/>
      </rPr>
      <t>DLBCSEEMT01_D_offen_055</t>
    </r>
  </si>
  <si>
    <r>
      <rPr>
        <sz val="10"/>
        <rFont val="Calibri"/>
        <family val="2"/>
        <scheme val="minor"/>
      </rPr>
      <t>DLBCSEEMT01_D_offen_056</t>
    </r>
  </si>
  <si>
    <r>
      <rPr>
        <sz val="10"/>
        <rFont val="Calibri"/>
        <family val="2"/>
        <scheme val="minor"/>
      </rPr>
      <t>DLBCSEEMT01_D_offen_057</t>
    </r>
  </si>
  <si>
    <r>
      <rPr>
        <sz val="10"/>
        <rFont val="Calibri"/>
        <family val="2"/>
        <scheme val="minor"/>
      </rPr>
      <t>DLBCSEEMT01_D_offen_058</t>
    </r>
  </si>
  <si>
    <r>
      <rPr>
        <sz val="10"/>
        <rFont val="Calibri"/>
        <family val="2"/>
        <scheme val="minor"/>
      </rPr>
      <t>DLBCSEEMT01_D_offen_059</t>
    </r>
  </si>
  <si>
    <r>
      <rPr>
        <sz val="10"/>
        <rFont val="Calibri"/>
        <family val="2"/>
        <scheme val="minor"/>
      </rPr>
      <t>DLBCSEEMT01_D_offen_060</t>
    </r>
  </si>
  <si>
    <r>
      <rPr>
        <sz val="10"/>
        <rFont val="Calibri"/>
        <family val="2"/>
        <scheme val="minor"/>
      </rPr>
      <t>DLBCSEEMT01_D_offen_061</t>
    </r>
  </si>
  <si>
    <r>
      <rPr>
        <sz val="10"/>
        <rFont val="Calibri"/>
        <family val="2"/>
        <scheme val="minor"/>
      </rPr>
      <t>DLBCSEEMT01_D_offen_062</t>
    </r>
  </si>
  <si>
    <r>
      <rPr>
        <sz val="10"/>
        <rFont val="Calibri"/>
        <family val="2"/>
        <scheme val="minor"/>
      </rPr>
      <t>DLBCSEEMT01_D_offen_063</t>
    </r>
  </si>
  <si>
    <r>
      <rPr>
        <sz val="10"/>
        <rFont val="Calibri"/>
        <family val="2"/>
        <scheme val="minor"/>
      </rPr>
      <t>DLBCSEEMT01_D_offen_064</t>
    </r>
  </si>
  <si>
    <r>
      <rPr>
        <sz val="10"/>
        <color theme="1"/>
        <rFont val="Calibri"/>
        <family val="2"/>
        <scheme val="minor"/>
      </rPr>
      <t>BPSK ändert das Signal zwischen zwei verschiedenen Winkeln und zwei verschiedenen Amplituden.</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</si>
  <si>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</si>
  <si>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</si>
  <si>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</si>
  <si>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</si>
  <si>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</si>
  <si>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</si>
  <si>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</si>
  <si>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</si>
  <si>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</si>
  <si>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</si>
  <si>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Gesamt</t>
    </r>
  </si>
  <si>
    <r>
      <rPr>
        <b/>
        <sz val="10"/>
        <color theme="1"/>
        <rFont val="Calibri"/>
        <family val="2"/>
        <scheme val="minor"/>
      </rPr>
      <t>Falsche Antwort</t>
    </r>
  </si>
  <si>
    <r>
      <rPr>
        <b/>
        <sz val="10"/>
        <color theme="1"/>
        <rFont val="Calibri"/>
        <family val="2"/>
        <scheme val="minor"/>
      </rPr>
      <t>Falsche Antwort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</si>
  <si>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</si>
  <si>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</si>
  <si>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</si>
  <si>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</si>
  <si>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</si>
  <si>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</si>
  <si>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</si>
  <si>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</si>
  <si>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</si>
  <si>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</si>
  <si>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</si>
  <si>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</si>
  <si>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</si>
  <si>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</si>
  <si>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1"/>
        <color rgb="FF000000"/>
        <rFont val="Calibri"/>
        <family val="2"/>
        <scheme val="minor"/>
      </rPr>
      <t>Bild einfügen</t>
    </r>
  </si>
  <si>
    <r>
      <rPr>
        <sz val="11"/>
        <color rgb="FF000000"/>
        <rFont val="Calibri"/>
        <family val="2"/>
        <scheme val="minor"/>
      </rPr>
      <t>Bild einfügen</t>
    </r>
  </si>
  <si>
    <r>
      <rPr>
        <sz val="11"/>
        <color rgb="FF000000"/>
        <rFont val="Calibri"/>
        <family val="2"/>
        <scheme val="minor"/>
      </rPr>
      <t>Bild einfügen</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</si>
  <si>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</si>
  <si>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</si>
  <si>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</si>
  <si>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</si>
  <si>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Welche Aussage ist richtig?</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</si>
  <si>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</si>
  <si>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</si>
  <si>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</si>
  <si>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</si>
  <si>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</si>
  <si>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</si>
  <si>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20 ms</t>
    </r>
  </si>
  <si>
    <r>
      <rPr>
        <sz val="10"/>
        <color theme="1"/>
        <rFont val="Calibri"/>
        <family val="2"/>
        <scheme val="minor"/>
      </rPr>
      <t>10 ms</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</si>
  <si>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</si>
  <si>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</si>
  <si>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</si>
  <si>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</si>
  <si>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</si>
  <si>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IEEE 802.11</t>
    </r>
  </si>
  <si>
    <r>
      <rPr>
        <sz val="10"/>
        <color theme="1"/>
        <rFont val="Calibri"/>
        <family val="2"/>
        <scheme val="minor"/>
      </rPr>
      <t>schwer</t>
    </r>
  </si>
  <si>
    <r>
      <rPr>
        <sz val="10"/>
        <color theme="1"/>
        <rFont val="Calibri"/>
        <family val="2"/>
        <scheme val="minor"/>
      </rPr>
      <t>leicht</t>
    </r>
  </si>
  <si>
    <r>
      <rPr>
        <sz val="10"/>
        <color theme="1"/>
        <rFont val="Calibri"/>
        <family val="2"/>
        <scheme val="minor"/>
      </rPr>
      <t>Welche Aussage ist richtig?</t>
    </r>
  </si>
  <si>
    <r>
      <rPr>
        <sz val="10"/>
        <color theme="1"/>
        <rFont val="Calibri"/>
        <family val="2"/>
        <scheme val="minor"/>
      </rPr>
      <t>leicht</t>
    </r>
  </si>
  <si>
    <r>
      <rPr>
        <sz val="10"/>
        <color theme="1"/>
        <rFont val="Calibri"/>
        <family val="2"/>
        <scheme val="minor"/>
      </rPr>
      <t>leicht</t>
    </r>
  </si>
  <si>
    <r>
      <rPr>
        <sz val="10"/>
        <color theme="1"/>
        <rFont val="Calibri"/>
        <family val="2"/>
        <scheme val="minor"/>
      </rPr>
      <t>Welche Aussage ist richtig?</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</si>
  <si>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</si>
  <si>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</si>
  <si>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</si>
  <si>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</si>
  <si>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</si>
  <si>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</si>
  <si>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</si>
  <si>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</si>
  <si>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</si>
  <si>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</si>
  <si>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</si>
  <si>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Welche Aussage ist richtig?</t>
    </r>
  </si>
  <si>
    <r>
      <rPr>
        <sz val="10"/>
        <color theme="1"/>
        <rFont val="Calibri"/>
        <family val="2"/>
        <scheme val="minor"/>
      </rPr>
      <t>mittel</t>
    </r>
  </si>
  <si>
    <r>
      <rPr>
        <sz val="10"/>
        <color theme="1"/>
        <rFont val="Calibri"/>
        <family val="2"/>
        <scheme val="minor"/>
      </rPr>
      <t>mittel</t>
    </r>
  </si>
  <si>
    <r>
      <rPr>
        <sz val="10"/>
        <color theme="1"/>
        <rFont val="Calibri"/>
        <family val="2"/>
        <scheme val="minor"/>
      </rPr>
      <t>Welche Aussage ist richtig?</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</si>
  <si>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</si>
  <si>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</si>
  <si>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</si>
  <si>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Welche Aussage ist richtig?</t>
    </r>
  </si>
  <si>
    <r>
      <rPr>
        <sz val="10"/>
        <color theme="1"/>
        <rFont val="Calibri"/>
        <family val="2"/>
        <scheme val="minor"/>
      </rPr>
      <t>schwer</t>
    </r>
  </si>
  <si>
    <r>
      <rPr>
        <sz val="10"/>
        <color theme="1"/>
        <rFont val="Calibri"/>
        <family val="2"/>
        <scheme val="minor"/>
      </rPr>
      <t>leicht</t>
    </r>
  </si>
  <si>
    <r>
      <rPr>
        <sz val="10"/>
        <color theme="1"/>
        <rFont val="Calibri"/>
        <family val="2"/>
        <scheme val="minor"/>
      </rPr>
      <t>mittel</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</si>
  <si>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</si>
  <si>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</si>
  <si>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</si>
  <si>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</si>
  <si>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</si>
  <si>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</si>
  <si>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</si>
  <si>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</si>
  <si>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</si>
  <si>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</si>
  <si>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</si>
  <si>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</si>
  <si>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</si>
  <si>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Welche Aussage ist richtig?</t>
    </r>
  </si>
  <si>
    <r>
      <rPr>
        <sz val="10"/>
        <color theme="1"/>
        <rFont val="Calibri"/>
        <family val="2"/>
        <scheme val="minor"/>
      </rPr>
      <t>leicht</t>
    </r>
  </si>
  <si>
    <r>
      <rPr>
        <sz val="10"/>
        <color theme="1"/>
        <rFont val="Calibri"/>
        <family val="2"/>
        <scheme val="minor"/>
      </rPr>
      <t>Welche Aussage ist richtig?</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</si>
  <si>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</si>
  <si>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</si>
  <si>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</si>
  <si>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</si>
  <si>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mittel</t>
    </r>
  </si>
  <si>
    <r>
      <rPr>
        <sz val="10"/>
        <color theme="1"/>
        <rFont val="Calibri"/>
        <family val="2"/>
        <scheme val="minor"/>
      </rPr>
      <t>leicht</t>
    </r>
  </si>
  <si>
    <r>
      <rPr>
        <sz val="10"/>
        <color theme="1"/>
        <rFont val="Calibri"/>
        <family val="2"/>
        <scheme val="minor"/>
      </rPr>
      <t>Welche Aussage ist richtig?</t>
    </r>
  </si>
  <si>
    <r>
      <rPr>
        <sz val="10"/>
        <color theme="1"/>
        <rFont val="Calibri"/>
        <family val="2"/>
        <scheme val="minor"/>
      </rPr>
      <t>leicht</t>
    </r>
  </si>
  <si>
    <r>
      <rPr>
        <sz val="10"/>
        <color theme="1"/>
        <rFont val="Calibri"/>
        <family val="2"/>
        <scheme val="minor"/>
      </rPr>
      <t>Lauschangriff</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</si>
  <si>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</si>
  <si>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</si>
  <si>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</si>
  <si>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</si>
  <si>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INT-Zwischenknoten</t>
    </r>
  </si>
  <si>
    <r>
      <rPr>
        <sz val="10"/>
        <color theme="1"/>
        <rFont val="Calibri"/>
        <family val="2"/>
        <scheme val="minor"/>
      </rPr>
      <t>INT-Quellknoten</t>
    </r>
  </si>
  <si>
    <r>
      <rPr>
        <sz val="10"/>
        <color theme="1"/>
        <rFont val="Calibri"/>
        <family val="2"/>
        <scheme val="minor"/>
      </rPr>
      <t>mittel</t>
    </r>
  </si>
  <si>
    <r>
      <rPr>
        <sz val="10"/>
        <color theme="1"/>
        <rFont val="Calibri"/>
        <family val="2"/>
        <scheme val="minor"/>
      </rPr>
      <t>mittel</t>
    </r>
  </si>
  <si>
    <r>
      <rPr>
        <sz val="10"/>
        <color theme="1"/>
        <rFont val="Calibri"/>
        <family val="2"/>
        <scheme val="minor"/>
      </rPr>
      <t>Welche Aussage ist richtig?</t>
    </r>
  </si>
  <si>
    <r>
      <rPr>
        <sz val="10"/>
        <color theme="1"/>
        <rFont val="Calibri"/>
        <family val="2"/>
        <scheme val="minor"/>
      </rPr>
      <t>schwer</t>
    </r>
  </si>
  <si>
    <r>
      <rPr>
        <sz val="10"/>
        <color theme="1"/>
        <rFont val="Calibri"/>
        <family val="2"/>
        <scheme val="minor"/>
      </rPr>
      <t>schwer</t>
    </r>
  </si>
  <si>
    <r>
      <rPr>
        <sz val="10"/>
        <color theme="1"/>
        <rFont val="Calibri"/>
        <family val="2"/>
        <scheme val="minor"/>
      </rPr>
      <t>mittel</t>
    </r>
  </si>
  <si>
    <r>
      <rPr>
        <sz val="10"/>
        <color theme="1"/>
        <rFont val="Calibri"/>
        <family val="2"/>
        <scheme val="minor"/>
      </rPr>
      <t>leicht</t>
    </r>
  </si>
  <si>
    <r>
      <rPr>
        <sz val="10"/>
        <color theme="1"/>
        <rFont val="Calibri"/>
        <family val="2"/>
        <scheme val="minor"/>
      </rPr>
      <t>L2TP stellt nur die Authentifizierung bereit, so dass für die Verschlüsselung zusätzlich IPsec verwendet wird.</t>
    </r>
  </si>
  <si>
    <r>
      <rPr>
        <sz val="10"/>
        <color theme="1"/>
        <rFont val="Calibri"/>
        <family val="2"/>
        <scheme val="minor"/>
      </rPr>
      <t>leicht</t>
    </r>
  </si>
  <si>
    <r>
      <rPr>
        <sz val="10"/>
        <color theme="1"/>
        <rFont val="Calibri"/>
        <family val="2"/>
        <scheme val="minor"/>
      </rPr>
      <t>schwer</t>
    </r>
  </si>
  <si>
    <r>
      <rPr>
        <b/>
        <sz val="10"/>
        <rFont val="Calibri"/>
        <family val="2"/>
        <scheme val="minor"/>
      </rPr>
      <t>Lektion</t>
    </r>
  </si>
  <si>
    <r>
      <rPr>
        <b/>
        <sz val="10"/>
        <rFont val="Calibri"/>
        <family val="2"/>
        <scheme val="minor"/>
      </rPr>
      <t>Unterlektion</t>
    </r>
  </si>
  <si>
    <r>
      <rPr>
        <b/>
        <sz val="10"/>
        <rFont val="Calibri"/>
        <family val="2"/>
        <scheme val="minor"/>
      </rPr>
      <t>Schwierigkeitsgrad</t>
    </r>
  </si>
  <si>
    <r>
      <rPr>
        <b/>
        <sz val="10"/>
        <color theme="1"/>
        <rFont val="Calibri"/>
        <family val="2"/>
        <scheme val="minor"/>
      </rPr>
      <t>Fragetext</t>
    </r>
  </si>
  <si>
    <r>
      <rPr>
        <b/>
        <sz val="10"/>
        <color theme="0"/>
        <rFont val="Calibri"/>
        <family val="2"/>
        <scheme val="minor"/>
      </rPr>
      <t xml:space="preserve">Bild? =&gt; ggf. </t>
    </r>
    <r>
      <rPr>
        <b/>
        <sz val="10"/>
        <color theme="0"/>
        <rFont val="Calibri"/>
        <family val="2"/>
        <scheme val="minor"/>
      </rPr>
      <t>"Ja" eintragen</t>
    </r>
    <r>
      <rPr>
        <sz val="10"/>
        <color theme="0"/>
        <rFont val="Calibri"/>
        <family val="2"/>
        <scheme val="minor"/>
      </rPr>
      <t xml:space="preserve">
</t>
    </r>
    <r>
      <rPr>
        <b/>
        <sz val="10"/>
        <color theme="0"/>
        <rFont val="Calibri"/>
        <family val="2"/>
        <scheme val="minor"/>
      </rPr>
      <t>=&gt; Bitte die Infos auf "Übersicht" beachten!</t>
    </r>
  </si>
  <si>
    <r>
      <rPr>
        <b/>
        <sz val="10"/>
        <color theme="1"/>
        <rFont val="Calibri"/>
        <family val="2"/>
        <scheme val="minor"/>
      </rPr>
      <t>Kommentar fachliche:r Prüfer:in / Auditor:in</t>
    </r>
  </si>
  <si>
    <r>
      <rPr>
        <sz val="10"/>
        <rFont val="Calibri"/>
        <family val="2"/>
        <scheme val="minor"/>
      </rPr>
      <t>leicht</t>
    </r>
  </si>
  <si>
    <r>
      <rPr>
        <sz val="10"/>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</si>
  <si>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</si>
  <si>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</si>
  <si>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</si>
  <si>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</si>
  <si>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</si>
  <si>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</si>
  <si>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Ja</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</si>
  <si>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</si>
  <si>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</si>
  <si>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</si>
  <si>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</si>
  <si>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</si>
  <si>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</si>
  <si>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</si>
  <si>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mittel</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</si>
  <si>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</si>
  <si>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</si>
  <si>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</si>
  <si>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</si>
  <si>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</si>
  <si>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</si>
  <si>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</si>
  <si>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mittel</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</si>
  <si>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</si>
  <si>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</si>
  <si>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</si>
  <si>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</si>
  <si>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</si>
  <si>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</si>
  <si>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mittel</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</si>
  <si>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</si>
  <si>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</si>
  <si>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</si>
  <si>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</si>
  <si>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</si>
  <si>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</si>
  <si>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</si>
  <si>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mittel</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</si>
  <si>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</si>
  <si>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</si>
  <si>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</si>
  <si>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</si>
  <si>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</si>
  <si>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</si>
  <si>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</si>
  <si>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leicht</t>
    </r>
  </si>
  <si>
    <r>
      <rPr>
        <sz val="10"/>
        <color theme="1"/>
        <rFont val="Calibri"/>
        <family val="2"/>
        <scheme val="minor"/>
      </rPr>
      <t>mittel</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</si>
  <si>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</si>
  <si>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</si>
  <si>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</si>
  <si>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</si>
  <si>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</si>
  <si>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</si>
  <si>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mittel</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</si>
  <si>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</si>
  <si>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</si>
  <si>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</si>
  <si>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mittel</t>
    </r>
  </si>
  <si>
    <r>
      <rPr>
        <sz val="10"/>
        <color theme="1"/>
        <rFont val="Calibri"/>
        <family val="2"/>
        <scheme val="minor"/>
      </rPr>
      <t>mittel</t>
    </r>
  </si>
  <si>
    <r>
      <rPr>
        <sz val="10"/>
        <color theme="1"/>
        <rFont val="Calibri"/>
        <family val="2"/>
        <scheme val="minor"/>
      </rPr>
      <t>schwer</t>
    </r>
  </si>
  <si>
    <r>
      <rPr>
        <sz val="10"/>
        <color theme="1"/>
        <rFont val="Calibri"/>
        <family val="2"/>
        <scheme val="minor"/>
      </rPr>
      <t>schwer</t>
    </r>
  </si>
  <si>
    <r>
      <rPr>
        <sz val="10"/>
        <color theme="1"/>
        <rFont val="Calibri"/>
        <family val="2"/>
        <scheme val="minor"/>
      </rPr>
      <t>mittel</t>
    </r>
  </si>
  <si>
    <r>
      <rPr>
        <sz val="10"/>
        <color theme="1"/>
        <rFont val="Calibri"/>
        <family val="2"/>
        <scheme val="minor"/>
      </rPr>
      <t>leicht</t>
    </r>
  </si>
  <si>
    <r>
      <rPr>
        <sz val="11"/>
        <color theme="1"/>
        <rFont val="Calibri"/>
        <family val="2"/>
        <scheme val="minor"/>
      </rPr>
      <t>Schwierigkeitsgrad</t>
    </r>
  </si>
  <si>
    <r>
      <rPr>
        <sz val="11"/>
        <color theme="1"/>
        <rFont val="Calibri"/>
        <family val="2"/>
        <scheme val="minor"/>
      </rPr>
      <t>leicht</t>
    </r>
  </si>
  <si>
    <r>
      <rPr>
        <sz val="11"/>
        <color theme="1"/>
        <rFont val="Calibri"/>
        <family val="2"/>
        <scheme val="minor"/>
      </rPr>
      <t>Ja</t>
    </r>
  </si>
  <si>
    <r>
      <rPr>
        <sz val="11"/>
        <color theme="1"/>
        <rFont val="Calibri"/>
        <family val="2"/>
        <scheme val="minor"/>
      </rPr>
      <t>mittel</t>
    </r>
  </si>
  <si>
    <r>
      <rPr>
        <sz val="11"/>
        <color theme="1"/>
        <rFont val="Calibri"/>
        <family val="2"/>
        <scheme val="minor"/>
      </rPr>
      <t>schwer</t>
    </r>
  </si>
  <si>
    <t>Die im 2,4-GHz-Band verwendete Datenrate ist...	als/wie im 868-MHz-Band von IEEE 802.15.4</t>
  </si>
  <si>
    <t>Sie wollen Ihrer Freundin/Ihrem Freund sagen, dass Sie sie/ihn lieben, aber Sie wollen es verschlüsseln, indem Sie eine Caesar-Chiffre mit einer k-Verschiebung von 5 verwenden. Wie lautet der verschlüsselte Wert von „I love you“ unter Verwendung der Caesar-Chiffre mit k = 5?</t>
  </si>
  <si>
    <t>Wie kann man den Nachteil der Blockchiffrierung überwinden, dass dieselbe Nachricht dieselbe Ausgabe erzeugt?</t>
  </si>
  <si>
    <t>BLE arbeitet im Advertising-Modus und der Advertiser sendet alle 10 ms Pakete auf einem der Advertising-Kanäle. Wie lange muss ein/e Benutzer:in im schlimmsten Fall warten, um mindestens ein Advertising-Paket zu erhalten?</t>
  </si>
  <si>
    <t>Es hängt von der Datenverkehrsdichte ab.</t>
  </si>
  <si>
    <t>Definiert als Verhältnis des Signals zu Rauschen.</t>
  </si>
  <si>
    <t>Definiert als Verhältnis des Signals zu einem anderen Signal.</t>
  </si>
  <si>
    <t>Definiert als Verhältnis des Signals zu Störungen.</t>
  </si>
  <si>
    <t>Was passiert mit dem Spreizungsfaktor und der Datenrate eines LoRa-Netzwerks, wenn der Abstand des Geräts zum Gateway größer wird?</t>
  </si>
  <si>
    <t>In einem OFDM-System verwendet jeder Unterträger QPSK. Wie viele Bits werden in einer OFDM-Symbolzeit gesendet, wenn es 52 Unterträger gibt?</t>
  </si>
  <si>
    <t>Die Basisstation ist Teil des Kernnetzes.</t>
  </si>
  <si>
    <t>Eine Zelle im Mobilfunknetz wird bedient von</t>
  </si>
  <si>
    <t>Wählen Sie ein digitales Legacy-Protokoll.</t>
  </si>
  <si>
    <t>Nur TDD, da nur eine Frequenz gleichzeitig genutzt werden kann.</t>
  </si>
  <si>
    <t>Nur FDD, da die Duplex-Kommunikation ständig gewährleistet sein sollte.</t>
  </si>
  <si>
    <t>Sie sollen ein zellulares Kommunikationssystem entwerfen, das eine Kommunikationslatenz von 20ms erfordert, während die Geräte statisch sind. Welche Mobilfunktechnologie würden Sie verwenden?</t>
  </si>
  <si>
    <t>einer einzigen Basisstation</t>
  </si>
  <si>
    <t>3 Basisstationen</t>
  </si>
  <si>
    <t>2 Basisstationen</t>
  </si>
  <si>
    <t>Der SDN-Controller ist im Netzwerk zentralisiert. Wie können wir einen Single Point of Failure in der Netzwerkarchitektur beseitigen?</t>
  </si>
  <si>
    <t>In einer industriellen Umgebung müssen Sie ein 5G-Campusnetz entwerfen. Die Hauptanforderungen an eine solche industrielle Kommunikation bestehen darin, Kommunikationslatenzen von bis zu 10 ms zu unterstützen, die Betriebs- und Installationskosten niedrig zu halten und den Datenverkehr auf dem Betriebsgelände zu halten. Welchen 5G-Campus-Betriebsmodus werden Sie wählen?</t>
  </si>
  <si>
    <t>Basierend auf dem, was Sie über die Prüfung der Nachrichtenintegrität in der Netzwerksicherheit gelernt haben, welche der folgenden Optionen ist kein gängiger Anwendungsfall für die Integritätsprüfung von Nachrichten in der Netzwerksicherheit?</t>
  </si>
  <si>
    <t>Um zwei entfernte lokale Netzwerke desselben Unternehmens miteinander zu verbinden, haben Sie sich für den Einsatz von IPsec für den über das Internet laufenden Datenverkehr entschieden. Wie viele IP-Header hat ein IPsec-Paket im öffentlichen Internet?</t>
  </si>
  <si>
    <t>Es hängt von der Anzahl der miteinander verbundenen Netzwerkstandorte ab</t>
  </si>
  <si>
    <t>Warum sind die Einrichtungskosten für den 5G-Campus, der als virtualisiertes Netzwerk läuft, niedriger als bei anderen Alternativen?</t>
  </si>
  <si>
    <t>Es besteht keine Notwendigkeit, Hardware oder Lizenzen für das Frequenzspektrum zu kaufen.</t>
  </si>
  <si>
    <t>Es müssen keine Lizenzen für das Frequenzspektrum gekauft werden, aber es muss trotzdem Hardware gekauft werden
(was eine einmalige Ausgabe ist).</t>
  </si>
  <si>
    <t>Es ist nicht nötig, Hardware zu kaufen, sondern nur Lizenzen für Frequenzspektren für die dedizierte
Verwendung.</t>
  </si>
  <si>
    <t>Hardware-Sicherheit schützt…</t>
  </si>
  <si>
    <t>Firmware.</t>
  </si>
  <si>
    <t>programmierbare Hardwareteile.</t>
  </si>
  <si>
    <t>Hardware-Konfigurationsdaten.</t>
  </si>
  <si>
    <t>Alle diese Antworten sind richtig.</t>
  </si>
  <si>
    <t>Es muss klein sein und mehrere Technologien unterstützen.</t>
  </si>
  <si>
    <t>Es muss aufgrund der Kommunikation über das Mobilfunknetz eine große Bandbreite unterstützen.</t>
  </si>
  <si>
    <t>Es muss MIMO für die Mobilfunkkommunikation unterstützen.</t>
  </si>
  <si>
    <t>Das Antennendesign ist der einfachste Teil des Hardwaredesigns eines Teilnehmergeräts.</t>
  </si>
  <si>
    <t>Sie werden aufgefordert, einen Sensor mit dem Netzwerk zu verbinden. Die Sensorkarte unterstützt neben der Erfassung auch die lokale Verarbeitung der Daten. Was wird benötigt, um den Sensorknoten mit einem IoT-Netzwerk zu verbinden?</t>
  </si>
  <si>
    <t>Sie müssen einen Verschlüsselungsmechanismus für eine Massive-Type-Kommunikationsanwendung bereitstellen, bei der z.B. ein LoRaWAN-Kommunikationssystem verwendet wird. Die Anwendung muss auf sichere Weise Befehle vom Server an alle Sensoren senden. Welches ist der geeignetste Verschlüsselungsmechanismus für einen solchen Fall?</t>
  </si>
  <si>
    <t>Asymmetrische Verschlüsselung, da nur ein einziges verschlüsseltes Paket gesendet wird</t>
  </si>
  <si>
    <t>Asymmetrische Verschlüsselung, da mehrere Pakete nacheinander gesendet werden</t>
  </si>
  <si>
    <t>Ein Angriffsvektor hat die Isolierung zwischen dem Betriebssystem und den Anwendungen durchbrochen, die auf dem Gerät laufen. Diese Art von Angriff nennt man</t>
  </si>
  <si>
    <t>Um ein IoT-Gerät in einem "Massive Machine"-Anwendungsfall vor Lauschangriffen zu schützen, muss man darauf achten:</t>
  </si>
  <si>
    <t>Zero-Day-Angriffsvektoren sind Angriffe, die Folgendes ausnutzen:</t>
  </si>
  <si>
    <t>Sicherheitslücken, die noch nicht vom Hersteller gepatcht wurden, aber bereits von den Benutzer:innen gemeldet wurden.</t>
  </si>
  <si>
    <t>Die MEC-Organisation kann ein Single Point of Failure im System sein. Wie kann man im Falle von DoS-Angriffen im aktuellen MEC das Netzwerk weiterhin betriebsbereit halten?</t>
  </si>
  <si>
    <t>Single Point of Failure kann im Falle eines DoS-Angriffs im MEC nicht verhindert werden</t>
  </si>
  <si>
    <t>Bei einem Angriff wird versucht, das Verhalten des 5G-Netzwerks auf der Grundlage der überwachten Daten zu verändern. Eine Möglichkeit besteht darin, falsche Informationen über die überwachten Daten an das Netzwerk zu senden. Welche Art von Angriff kann verwendet werden, um die Kommunikation zwischen Geräten in einem 5G-Campusnetz abzufangen und zu verändern?</t>
  </si>
  <si>
    <t>Ihr E-Mail-Passwort besteht nur aus Buchstaben. Wenn Ihr Passwort 4 Zeichen lang ist und Sie einen Buchstaben nur einmal verwenden, wie viele Permutationen sind insgesamt möglich?</t>
  </si>
  <si>
    <t>Sie nutzen eine Handy-Pin mit 5 Ziffern. Wie viele Versuche muss ein Angreifender maximal unternehmen, um Zugang zu Ihrem Handy zu erhalten?</t>
  </si>
  <si>
    <t>Ein Angreifender möchte die Last in bestimmten Teilen der Netzwerke erhöhen, die durch
SDN verwaltet werden. Die einzige Schwachstelle, die er gefunden hat, ist ein Knoten, der eine alte Firmware hat und auf den er zugreifen kann. Welche Art von Angriff kann ein Angreifender in dieser Situation durchführen, um die Netzwerklast zu erhöhen?</t>
  </si>
  <si>
    <t>IMSI-Catcher-Angriffe richten sich gegen die Geräte, um ihre IMSI abzufangen, wenn sie diese ans Netzwerk übermitteln. Welche Aussagen sind richtig?
(A)	Eine 3G/4G-Rouge-Basisstation, die sich im Besitz des Angreifenden befindet, bietet eine bessere Signalqualität und daher wird das Gerät versuchen, sich erneut mit der Rouge-Basisstation zu verbinden und so seine IMSI abzurufen.
(B)	Ein IMSI-Catcher kann während der Roaming-Phase des Geräts durchgeführt werden, wenn das Gerät die Parameter mit dem 3G/4G-Netz neu aushandelt.
(C)	In 5G wird die IMSI mit Hilfe der Public-Key-Verschlüsselung in der Luftschnittstelle verschlüsselt.</t>
  </si>
  <si>
    <t>Die in Insteon verwendete Verschlüsselung ist eine asymmetrische Verschlüsselung.</t>
  </si>
  <si>
    <t>Was ist der Unterschied zwischen LoRa und LoRaWAN?</t>
  </si>
  <si>
    <t>Ein Sprachkodierungsmechanismus erzeugt alle 20 ms 340 Datenbits. Dieser Kodierungsmechanismus kommt bei DECT zum Einsatz. Wie viele tragbare DECT-Mobilteile können insgesamt von einem DECT-Funkgerät unterstützt werden, wenn auf jedem der Mobilteile dieselbe Anwendung läuft?</t>
  </si>
  <si>
    <t>Radarsysteme werden eingesetzt, um verschiedene Objekte sowie deren Geschwindigkeit und Bewegungsrichtung zu erkennen, indem ein Impuls hochfrequenter elektromagnetischer Wellen ausgesendet wird. Wie unterscheidet sich ADS-B von diesen radargestützten Flugsicherungssystemen?</t>
  </si>
  <si>
    <t>ADS-B verwendet Satellitensignale anstelle von bodengestütztem Radar, um seine Position zu bestimmen.</t>
  </si>
  <si>
    <t>ADS-B erfordert eine physische Verbindung zwischen dem Flugzeug und der Bodenstation.</t>
  </si>
  <si>
    <t>ADS-B kann nur bei bestimmten Wetterbedingungen verwendet werden.</t>
  </si>
  <si>
    <t>ADS-B liefert nur Informationen über die Höhe, nicht über die Position.</t>
  </si>
  <si>
    <t>Die Join Reply-Nachricht im LoRaWAN wird verschlüsselt, aber die Integrität der Nachricht wird nicht überprüft.</t>
  </si>
  <si>
    <t>Ein Angreifender möchte einen Replay-Angriff im Sigfox-Netzwerk durchführen. Angenommen, der Endknoten sendet die maximal erlaubten Pakete im UL, wie viele Tage wird der Angreifende maximal brauchen, um sein Ziel zu erreichen?</t>
  </si>
  <si>
    <t>Sie werden gebeten, einen Datenverkehrsfluss nur auf End-to-End-Parameter zu überwachen. Welche INT-Knotenrollen würden Sie im Netzwerk benötigen?</t>
  </si>
  <si>
    <t>Jeder Knoten im Netzwerk fügt Hop-by-Hop-Daten hinzu, die 4 Byte lang sind. Der End-to-End-Pfad ist 10 Hops lang. In Hop 5 ist das Feld verbleibende Länge 8. Bis zu welchem Hop können die überwachten Daten gesammelt werden?</t>
  </si>
  <si>
    <t>dass es keine zusätzlichen Datenströme im Netzwerk nur zur Überwachung enthält.</t>
  </si>
  <si>
    <t>dass es keinen zusätzlichen Overhead im Netzwerk verursacht.</t>
  </si>
  <si>
    <t>dass es die Netzwerkknoten regelmäßig abfragt und so einen besseren Überblick über das Netzwerk hat.</t>
  </si>
  <si>
    <t>dass es die Latenzzeit im Netzwerk genau überwacht.</t>
  </si>
  <si>
    <t>Warum verwendet VPN nicht nur das Layer-2-Tunneling-Protokoll (L2TP), um das Gerät sicher mit dem Netzwerk zu verbinden?</t>
  </si>
  <si>
    <t>L2TP stellt nur die Tunnelung zwischen den Geräten bereit und bietet keine Sicherheitsmechanismen.</t>
  </si>
  <si>
    <t>Wenn Sie ein Mobile Device Management-System einrichten würden, an welchen Sicherheitsarchitekturen wären Sie interessiert?</t>
  </si>
  <si>
    <t>Sie sollen einen WiFi-Router an das Netzwerk anschließen und Ihr Kollege/Ihre Kollegin sagt Ihnen, dass der WiFi-Router nicht auf dem 2,4-GHz-Band arbeiten sollte, da dieses Band überfüllt ist. Nennen Sie drei Umstände, die bei der Wahl des IEEE 802.11-Standards für dieses Szenario zu berücksichtigen sind. Nennen Sie zwei mögliche Standards.</t>
  </si>
  <si>
    <t>Sie sollen ein Computernetzwerk mit einer Reihe von Netzwerkgeräten entwerfen. Sie haben nur Switch-Knoten und Laptops zur Verfügung und Ihr Kollege/Ihre Kollegin fragt Sie nach der Vorgehensweise. Erklären Sie Ihrem Kollegen/Ihrer Kollegin, welche OSI-Schichten im Switch und welche OSI-Schichten auf den Laptops (PCs) als Endgeräte implementiert sind.</t>
  </si>
  <si>
    <t>Switches implementieren den OSI-Netzwerkstapel bis zur Schicht 2 oder Sicherungsschicht (3), während die Endgeräte wie Laptops oder PCs den gesamten OSI-Stapel bis zur Schicht 7 oder Anwendungsschicht (3) implementieren.</t>
  </si>
  <si>
    <t>Vertraulichkeit bedeutet, dass nur der Absender und der Empfänger die Nachricht verstehen sollten (3). Nachrichtenintegrität bedeutet, dass der Inhalt der Nachricht durch das Netzwerk nicht verändert wird (3).</t>
  </si>
  <si>
    <t>Die Wellenlänge ist definiert als der Abstand (3) zwischen zwei aufeinander folgenden Spitzen oder Tälern der Sinuskurve (3). Die Wellenlänge ist das Verhältnis (3) von Phasengeschwindigkeit und Frequenz (3). (Jede dieser Antworten ist völlig korrekt.)</t>
  </si>
  <si>
    <t>Ihr Gerät arbeitet im 2,4-GHz-Band und Sie müssen eine gute Antenne dafür auswählen. Erklären Sie, was sich auf die Empfangsleistung auswirkt und was Sie im Handbuch der Antenne überprüfen sollten, um die Empfangsleistung für Ihr Gerät zu verbessern. Nennen Sie die Antennen- und Kanaleigenschaften, die sich auf die Empfangsleistung auswirken.</t>
  </si>
  <si>
    <t>Ihr Drahtlossystem kann mit Kanalbandbreiten von 20, 40 und 80 MHz arbeiten. Ihr System arbeitet mit 20 MHz, verwendet OFDM und Sie möchten die Datenrate Ihres Systems verbessern, indem Sie von 512-QPSK auf 1024-QPSK umstellen. Ihr Kollege/Ihre Kollegin führt die Messungen vor Ort durch und berichtet, dass sich die Verluste erhöhen, wenn Sie die Ordnung der Modulationsverfahren erhöhen. Erläutern Sie, was passiert ist, und erläutern Sie unter Berücksichtigung der Kompromisse die Lösung, die Sie umsetzen werden.</t>
  </si>
  <si>
    <t>Die Beziehung zwischen der Ordnung des Modulationsverfahrens und dem verwendeten OFDM-Trägerabstand ist proportional (3). Durch Vergrößerung des Unterträgerabstandes um den Faktor X kann die Modulationsordnung um den gleichen Faktor vergrößert werden (3). Daher wird eine größere Kanalbandbreite (2) verwendet, die einen größeren Unterträgerabstand mit einer höheren Modulationsordnung ermöglicht (oder den gleichen Unterträgerabstand mit der gleichen Modulationsordnung, aber einer höheren Anzahl von Unterträgern), was insgesamt zu einer höheren Datenrate führt (2).</t>
  </si>
  <si>
    <t>OFDMA steht für Orthogonal Frequency Division Multiple Access. (2) Es handelt sich um ein Kanalzugriffsverfahren, das für die Kombination mehrerer Übertragungen (2) von verschiedenen Knoten in Frequenzressourceneinheiten verwendet wird. (2)</t>
  </si>
  <si>
    <t>5G unterstützt im Vergleich zu LTE verschiedene Anwendungsfälle in Bezug auf die Latenz, da es dank seiner NR-Funkschnittstellen (NR: New Radio) (2) Latenzen bis hinunter zu 1 ms unterstützen kann. Das 5G-Kernnetz ist vollständig virtualisiert (2) im Vergleich zu LTE, das in dedizierten physischen Geräten läuft (2). Andere richtige Antworten: 5G verwendet Funkwellen mit höherer Frequenz als LTE (2), sogar Millimeterwellen, um einen höheren Durchsatz zu erreichen (2). 5G kann eine größere Anzahl (2) von Geräten pro Zelle (2) unterstützen als LTE.</t>
  </si>
  <si>
    <t>Betrachten Sie eine Variante des Algorithmus zur Überprüfung der Nachrichtenintegrität, bei welcher der Absender (m, H(m)+s) sendet, wobei H(m) der Hash-Wert der Nachricht m ist, s der gemeinsam genutzte geheime Schlüssel ist und H(m)+s die Verkettung von H(m) und s ist. Erläutern Sie, ob dies ein Fehler ist oder nicht, und warum.</t>
  </si>
  <si>
    <t>Ja, diese Variante ist fehlerhaft (2). Die Verkettung des Hashwertes der Nachricht mit dem gemeinsamen Geheimnis und die Übertragung beider Werte als Teil der Integritätsprüfung der Nachricht bietet nicht die erforderlichen Sicherheitsgarantien (2). Ein Angreifender könnte die Nachricht leicht verändern und den Integritätsprüfwert mit der neuen Nachricht neu berechnen, was zu einem gültigen, aber gefälschten Integritätsprüfwert für die veränderte Nachricht führt (2). Dies liegt daran, dass das gemeinsame Geheimnis für alle Nachrichten gleich ist und die Verkettung des Hashwertes mit dem gemeinsamen Geheimnis keinen Integritätsschutz für die Nachricht bietet (2). Geeignete Algorithmen verwenden in der Regel das gemeinsam genutzte Geheimnis in einer kryptografischen Funktion, die mit der Nachricht kombiniert wird, um den Wert für die Integritätsprüfung der Nachricht zu erzeugen, was Schutz gegen solche Angriffe bietet (2).</t>
  </si>
  <si>
    <t>Ihr Gerät wird angegriffen und Sie stellen fest, dass sensible Daten aus einigen Anwendungen, die eigentlich völlig isoliert von anderen arbeiten sollten, nach außen dringen. Erläutern Sie die beiden Arten von Angriffen, die dies sein könnten, und die vom Angreifenden verwendeten Tools. Ein Tipp: Denken Sie an Schwachstellen des Prozessors!</t>
  </si>
  <si>
    <t>Dies sind Angriffe, die Schwachstellen des Prozessors ausnutzen, um die Isolation zwischen Anwendungen zu durchbrechen (2). Der Angreifende könnte Meltdown nutzen, um die Isolation zwischen den Anwendungen und dem Betriebssystem zu durchbrechen, indem er sensible Daten vom Betriebssystem an bösartige Anwendungen weiterleitet (4). Ein weiterer möglicher Angriff ist der Spectre-Angriff, bei dem die Speicherisolation zwischen verschiedenen Anwendungen durchbrochen wird, so dass Daten aus anderen Anwendungen über die bösartige Anwendung abfließen können (4).</t>
  </si>
  <si>
    <t>Nennen Sie die drei Hauptgruppen von Angriffsvektoren, die gegen 5G-Netze eingesetzt werden.</t>
  </si>
  <si>
    <t>Ein Angreifender möchte einen DNS-Hijacking-Angriff durchführen. Auf welche zwei Arten kann dieser Angriff durchgeführt werden und wie kann das Netzwerk gegen jeden dieser Angriffe geschützt werden?</t>
  </si>
  <si>
    <t>Ein DNS-Hijacking-Angriff kann entweder durch die Kompromittierung des zuständigen DNS-Servers erfolgen (2) oder durch das Abfangen der DNS-Request/Reply-Kommunikation und die Weiterleitung des Benutzers an einen illegitimen DNS-Server (2). Der erste Angriff kann vermieden werden, indem die Sicherheit des legitimen DNS-Servers durch die Authentifizierung der Benutzer:innen, welche die DNS-Einträge kontrollieren, erhöht wird (2). Bei der zweiten Angriffsart kann die Verwendung von VPN oder IPsec zwischen Benutzer:in und DNS den möglichen Man-in-the-Middle-Angriff verhindern (2).</t>
  </si>
  <si>
    <t>Die höhere Spannung eines Ladeadapters würde zu einer Überhitzung des Akkus oder zu einer unmittelbaren Beschädigung des Akkus führen (2). Dies ist einer der physischen Angriffsvektoren, bei dem der Angreifende die physischen Funktionsblöcke eines angegriffenen Geräts angreift (3). Um diese Art von Angriffen zu umgehen und zu verhindern, sollten immer zertifizierte Adapter des Herstellers und keine Adapter von Drittanbietern verwendet werden (3).</t>
  </si>
  <si>
    <t>Gängige Angriffe auf VNF sind IP/MAC-Address-Spoofing (1), Sniffing (1) und DoS (1) Angriffe. Das Spoofing von IP-/MAC-Adressen wird durch die Umleitung des VNF-Verkehrs auf eine unzulässige IP-/MAC-Adresse erreicht und dient in der Regel dazu, sich als legitime/r Benutzer:in auszugeben (3). Darüber hinaus erben VNFs die Schwachstellen virtualisierter Umgebungen, wie z. B. Seitenkanalangriffe, Flooding und Hijacking Orchestrator (2)</t>
  </si>
  <si>
    <t>Ein Heimautomationsnetzwerk wird mit der Insteon-Technologie aufgebaut. Ihnen fehlt ein Gerät, das die Beleuchtung in Ihrem Wohnzimmer steuert. Als kurzfristige Lösung leihen Sie sich das fehlende Gerät von Ihrem Nachbarn/Ihrer Nachbarin. Erklären Sie, wie Insteon-Geräte mit dem Netzwerk verbunden sind, wie die Verwendung eines geliehenen Geräts die Sicherheit Ihres Heimnetzwerks beeinträchtigen kann und was Sie tun müssen, um das geliehene Gerät sicher zu verwenden.</t>
  </si>
  <si>
    <t>Insteon-Geräte werden mit dem Netzwerk verbunden, indem Sie entweder physisch eine Taste drücken (2) oder indem Sie die 3-Byte-Adresse kennen, die auf dem Gerät gespeichert ist (2). Wenn Sie das Gerät mit Ihrem Netzwerk verbinden, kennt Ihr Nachbar die Adresse des Geräts und kann darüber eine Verbindung zu Ihrem Netzwerk herstellen (3). Um zu verhindern, dass Ihr:e Nachbar:in über das ausgeliehene Gerät auf Ihr Netzwerk zugreifen kann, müssen Sie die 3-Byte-Adresse des Geräts ändern (3).</t>
  </si>
  <si>
    <t>Ein Angreifender möchte einen Denial-of-Service-Angriff auf einen bestimmten Knoten in Sigfox durchführen. Wenn cnt_interval im Backend 200 ist und der letzte legitime Paketzähler 99 war, geben Sie den maximalen Zähler an, den der Angreifende in seinem Replay-Angriff verwenden sollte, um den Denial-of-Service für diesen Knoten zu erreichen.</t>
  </si>
  <si>
    <t>Nennen Sie die beiden Optionstypen, die INT-Überwachungsdaten enthalten.</t>
  </si>
  <si>
    <t>Nennen Sie die drei Hauptziele des Firewall-Schutzes.</t>
  </si>
  <si>
    <t>Erläutern Sie kurz, wie viele Parameter bei jedem Hop mit INT überwacht werden können.</t>
  </si>
  <si>
    <t>Sie sollen ein System entwerfen, welches das Netzwerk vor Fehlverhalten der Benutzer:innen schützt. Erläutern Sie, wie Sie Ihre Lösung implementieren würden, um eine Untergruppe von Nutzern am Zugriff auf bestimmte Dienste im Internet zu hindern.</t>
  </si>
  <si>
    <t>Um zu verhindern, dass eine Untergruppe von Benutzer:innen auf bestimmte Dienste im Internet zugreift, muss eine Application Gateway Firewall im Netzwerk implementiert werden (3). Jede/r Benutzer:in, der auf Dienste außerhalb des lokalen Netzwerks zugreifen möchte, muss von den APP-Gateways authentifiziert werden (2). Außerdem muss eine weitere Firewall auf der Basis von Paketfilterung hinzugefügt werden, um zu verhindern, dass Benutzer:innen unbemerkt direkt ins Internet gehen (3). Bestimmten Benutzer:innen kann der Zugang zum Internet über das APP-Gateway gewährt werden, während anderen sowohl das APP-Gateway als auch die Paketfilter-Firewall den Zugang verweigern (2).</t>
  </si>
  <si>
    <t>Wenn einige Informationen in einem IPv6-Header eingekapselt sind, bedeutet dies, dass sie nur auf Routern verarbeitet werden.
(2). Da die INT-Überwachungsinformationen im IPv6-Header eingekapselt sind, bedeutet dies, dass es für Switches keine Möglichkeit gibt, diese Informationen zu verarbeiten/hinzuzufügen/zu entfernen (2). In diesem Fall liegt ein Monitoring-Hop nur zwischen zwei Routern, nicht aber zwischen zwei Switches. (2). Damit die Switches Zugriff auf die Überwachungsinformationen haben, müssen diese Informationen in den Header der Schicht 2 (2) eingekapselt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</si>
</sst>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9"/>
      <color rgb="FF000000"/>
      <name val="Segoe UI"/>
      <family val="2"/>
      <charset val="1"/>
    </font>
    <font>
      <sz val="9"/>
      <color rgb="FF000000"/>
      <name val="Segoe UI"/>
      <family val="2"/>
      <charset val="1"/>
    </font>
    <font>
      <sz val="8"/>
      <name val="Calibri"/>
      <family val="2"/>
      <scheme val="minor"/>
    </font>
    <font>
      <sz val="11"/>
      <color rgb="FF000000"/>
      <name val="Calibri"/>
      <family val="2"/>
      <scheme val="minor"/>
    </font>
    <font>
      <sz val="10"/>
      <color rgb="FF333333"/>
      <name val="Calibri"/>
      <family val="2"/>
      <scheme val="minor"/>
    </font>
    <font>
      <sz val="10"/>
      <color theme="0"/>
      <name val="Calibri"/>
      <family val="2"/>
      <scheme val="minor"/>
    </font>
  </fonts>
  <fills count="13">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rgb="FFFFFFFF"/>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2">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1" fillId="0" borderId="0" xfId="0" applyFont="1" applyAlignment="1">
      <alignment vertical="top" wrapText="1"/>
    </xf>
    <xf numFmtId="1" fontId="1" fillId="0" borderId="10" xfId="0" applyNumberFormat="1" applyFont="1" applyBorder="1" applyAlignment="1" applyProtection="1">
      <alignment horizontal="center" vertical="top" wrapText="1"/>
      <protection locked="0"/>
    </xf>
    <xf numFmtId="0" fontId="3" fillId="6" borderId="0" xfId="0" applyFont="1" applyFill="1"/>
    <xf numFmtId="0" fontId="3" fillId="6" borderId="0" xfId="0" applyFont="1" applyFill="1" applyAlignment="1">
      <alignment wrapText="1"/>
    </xf>
    <xf numFmtId="0" fontId="2" fillId="5" borderId="0" xfId="0" applyFont="1" applyFill="1" applyAlignment="1" applyProtection="1">
      <alignment horizontal="right"/>
      <protection locked="0"/>
    </xf>
    <xf numFmtId="0" fontId="3" fillId="6" borderId="9" xfId="0" applyFont="1" applyFill="1" applyBorder="1"/>
    <xf numFmtId="0" fontId="3" fillId="6" borderId="9" xfId="0" applyFont="1" applyFill="1" applyBorder="1" applyAlignment="1">
      <alignment horizontal="right"/>
    </xf>
    <xf numFmtId="1" fontId="7" fillId="0" borderId="10" xfId="0" applyNumberFormat="1" applyFont="1" applyBorder="1" applyAlignment="1" applyProtection="1">
      <alignment horizontal="center" vertical="top" wrapText="1"/>
      <protection locked="0"/>
    </xf>
    <xf numFmtId="49" fontId="7" fillId="0" borderId="10" xfId="0" applyNumberFormat="1" applyFont="1" applyBorder="1" applyAlignment="1" applyProtection="1">
      <alignment horizontal="center" vertical="top" wrapText="1"/>
      <protection locked="0"/>
    </xf>
    <xf numFmtId="0" fontId="7" fillId="0" borderId="10" xfId="0" applyFont="1" applyBorder="1" applyAlignment="1" applyProtection="1">
      <alignment horizontal="center" vertical="top" wrapText="1"/>
      <protection locked="0"/>
    </xf>
    <xf numFmtId="0" fontId="7" fillId="0" borderId="10" xfId="0" applyFont="1" applyBorder="1" applyAlignment="1">
      <alignment horizontal="center" vertical="top" wrapText="1"/>
    </xf>
    <xf numFmtId="0" fontId="7" fillId="0" borderId="10" xfId="0" applyFont="1" applyBorder="1" applyAlignment="1" applyProtection="1">
      <alignment vertical="top" wrapText="1"/>
      <protection locked="0"/>
    </xf>
    <xf numFmtId="0" fontId="7" fillId="0" borderId="10" xfId="0" applyFont="1" applyBorder="1" applyAlignment="1">
      <alignment vertical="top" wrapText="1"/>
    </xf>
    <xf numFmtId="0" fontId="7" fillId="0" borderId="0" xfId="0" applyFont="1" applyAlignment="1">
      <alignment vertical="top" wrapText="1"/>
    </xf>
    <xf numFmtId="0" fontId="7" fillId="0" borderId="0" xfId="0" applyFont="1"/>
    <xf numFmtId="0" fontId="6" fillId="7"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8" borderId="0" xfId="0" applyFont="1" applyFill="1" applyAlignment="1" applyProtection="1">
      <alignment horizontal="right"/>
      <protection locked="0"/>
    </xf>
    <xf numFmtId="49" fontId="6" fillId="9" borderId="10" xfId="0" applyNumberFormat="1" applyFont="1" applyFill="1" applyBorder="1" applyAlignment="1">
      <alignment horizontal="center" vertical="center" wrapText="1"/>
    </xf>
    <xf numFmtId="0" fontId="6" fillId="9" borderId="10"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10" borderId="10" xfId="0" applyFont="1" applyFill="1" applyBorder="1" applyAlignment="1" applyProtection="1">
      <alignment horizontal="center" vertical="center" wrapText="1"/>
      <protection locked="0"/>
    </xf>
    <xf numFmtId="0" fontId="3" fillId="10" borderId="10"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11" fillId="0" borderId="0" xfId="0" applyFont="1"/>
    <xf numFmtId="0" fontId="12" fillId="12" borderId="0" xfId="0" applyFont="1" applyFill="1" applyAlignment="1">
      <alignment horizontal="left" vertical="center" wrapText="1" indent="2"/>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352425</xdr:colOff>
      <xdr:row>10</xdr:row>
      <xdr:rowOff>133351</xdr:rowOff>
    </xdr:from>
    <xdr:to>
      <xdr:col>12</xdr:col>
      <xdr:colOff>57151</xdr:colOff>
      <xdr:row>19</xdr:row>
      <xdr:rowOff>38101</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771900" y="2038351"/>
          <a:ext cx="7248526"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 sz="1100" b="1" u="sng" strike="noStrike" kern="0" cap="none" spc="0" normalizeH="0" noProof="0">
              <a:ln>
                <a:noFill/>
              </a:ln>
              <a:solidFill>
                <a:sysClr val="windowText" lastClr="000000"/>
              </a:solidFill>
              <a:effectLst/>
              <a:uLnTx/>
              <a:uFillTx/>
              <a:latin typeface="+mn-lt"/>
              <a:ea typeface="+mn-ea"/>
              <a:cs typeface="+mn-cs"/>
            </a:rPr>
            <a:t>Bitte unbedingt beachten:</a:t>
          </a:r>
        </a:p>
        <a:p>
          <a:pPr marL="0" marR="0" lvl="0" indent="0" defTabSz="914400" eaLnBrk="1" fontAlgn="auto" latinLnBrk="0" hangingPunct="1">
            <a:lnSpc>
              <a:spcPct val="100000"/>
            </a:lnSpc>
            <a:spcBef>
              <a:spcPts val="0"/>
            </a:spcBef>
            <a:spcAft>
              <a:spcPts val="0"/>
            </a:spcAft>
            <a:buClrTx/>
            <a:buSzTx/>
            <a:buFontTx/>
            <a:buNone/>
            <a:tabLst/>
            <a:defRPr/>
          </a:pPr>
          <a:r>
            <a:rPr kumimoji="0" lang="de" sz="1100" strike="noStrike" kern="0" cap="none" spc="0" normalizeH="0" noProof="0">
              <a:ln>
                <a:noFill/>
              </a:ln>
              <a:solidFill>
                <a:prstClr val="black"/>
              </a:solidFill>
              <a:effectLst/>
              <a:uLnTx/>
              <a:uFillTx/>
              <a:latin typeface="+mn-lt"/>
              <a:ea typeface="+mn-ea"/>
              <a:cs typeface="+mn-cs"/>
            </a:rPr>
            <a:t>- Bitte die </a:t>
          </a:r>
          <a:r>
            <a:rPr kumimoji="0" lang="de" sz="1100" b="1" strike="noStrike" kern="0" cap="none" spc="0" normalizeH="0" noProof="0">
              <a:ln>
                <a:noFill/>
              </a:ln>
              <a:solidFill>
                <a:srgbClr val="FF0000"/>
              </a:solidFill>
              <a:effectLst/>
              <a:uLnTx/>
              <a:uFillTx/>
              <a:latin typeface="+mn-lt"/>
              <a:ea typeface="+mn-ea"/>
              <a:cs typeface="+mn-cs"/>
            </a:rPr>
            <a:t>Übersicht links </a:t>
          </a:r>
          <a:r>
            <a:rPr kumimoji="0" lang="de" sz="1100" strike="noStrike" kern="0" cap="none" spc="0" normalizeH="0" noProof="0">
              <a:ln>
                <a:noFill/>
              </a:ln>
              <a:solidFill>
                <a:prstClr val="black"/>
              </a:solidFill>
              <a:effectLst/>
              <a:uLnTx/>
              <a:uFillTx/>
              <a:latin typeface="+mn-lt"/>
              <a:ea typeface="+mn-ea"/>
              <a:cs typeface="+mn-cs"/>
            </a:rPr>
            <a:t>oben ausfüllen - also Modulkürzel, Kurskürzel, Kursname, Anzahl Lektionen, Autor:in ergänzen und ggf. in Kommentarfeld vermerken, wenn es sich  um Übersetzung oder Teillieferung handelt.</a:t>
          </a:r>
        </a:p>
        <a:p>
          <a:pPr marL="0" marR="0" lvl="0" indent="0" defTabSz="914400" eaLnBrk="1" fontAlgn="auto" latinLnBrk="0" hangingPunct="1">
            <a:lnSpc>
              <a:spcPct val="100000"/>
            </a:lnSpc>
            <a:spcBef>
              <a:spcPts val="0"/>
            </a:spcBef>
            <a:spcAft>
              <a:spcPts val="0"/>
            </a:spcAft>
            <a:buClrTx/>
            <a:buSzTx/>
            <a:buFontTx/>
            <a:buNone/>
            <a:tabLst/>
            <a:defRPr/>
          </a:pPr>
          <a:r>
            <a:rPr kumimoji="0" lang="de" sz="1100" b="1" strike="noStrike" kern="0" cap="none" spc="0" normalizeH="0" noProof="0">
              <a:ln>
                <a:noFill/>
              </a:ln>
              <a:solidFill>
                <a:srgbClr val="FF0000"/>
              </a:solidFill>
              <a:effectLst/>
              <a:uLnTx/>
              <a:uFillTx/>
              <a:latin typeface="+mn-lt"/>
              <a:ea typeface="+mn-ea"/>
              <a:cs typeface="+mn-cs"/>
            </a:rPr>
            <a:t>Fragen mit Bildern: </a:t>
          </a:r>
          <a:br>
            <a:rPr kumimoji="0" lang="de-DE" sz="1100" b="1" i="0" u="none" strike="noStrike" kern="0" cap="none" spc="0" normalizeH="0" baseline="0" noProof="0">
              <a:ln>
                <a:noFill/>
              </a:ln>
              <a:solidFill>
                <a:srgbClr val="FF0000"/>
              </a:solidFill>
              <a:effectLst/>
              <a:uLnTx/>
              <a:uFillTx/>
              <a:latin typeface="+mn-lt"/>
              <a:ea typeface="+mn-ea"/>
              <a:cs typeface="+mn-cs"/>
            </a:rPr>
          </a:br>
          <a:r>
            <a:rPr kumimoji="0" lang="de" sz="1100" b="1" strike="noStrike" kern="0" cap="none" spc="0" normalizeH="0" noProof="0">
              <a:ln>
                <a:noFill/>
              </a:ln>
              <a:solidFill>
                <a:sysClr val="windowText" lastClr="000000"/>
              </a:solidFill>
              <a:effectLst/>
              <a:uLnTx/>
              <a:uFillTx/>
              <a:latin typeface="+mn-lt"/>
              <a:ea typeface="+mn-ea"/>
              <a:cs typeface="+mn-cs"/>
            </a:rPr>
            <a:t>- </a:t>
          </a:r>
          <a:r>
            <a:rPr kumimoji="0" lang="de" sz="1100" strike="noStrike" kern="0" cap="none" spc="0" normalizeH="0" noProof="0">
              <a:ln>
                <a:noFill/>
              </a:ln>
              <a:solidFill>
                <a:prstClr val="black"/>
              </a:solidFill>
              <a:effectLst/>
              <a:uLnTx/>
              <a:uFillTx/>
              <a:latin typeface="+mn-lt"/>
              <a:ea typeface="+mn-ea"/>
              <a:cs typeface="+mn-cs"/>
            </a:rPr>
            <a:t>Bitte in der Spalte K bzw. J </a:t>
          </a:r>
          <a:r>
            <a:rPr kumimoji="0" lang="de" sz="1100" b="1" strike="noStrike" kern="0" cap="none" spc="0" normalizeH="0" noProof="0">
              <a:ln>
                <a:noFill/>
              </a:ln>
              <a:solidFill>
                <a:srgbClr val="FF0000"/>
              </a:solidFill>
              <a:effectLst/>
              <a:uLnTx/>
              <a:uFillTx/>
              <a:latin typeface="+mn-lt"/>
              <a:ea typeface="+mn-ea"/>
              <a:cs typeface="+mn-cs"/>
            </a:rPr>
            <a:t>"Ja" </a:t>
          </a:r>
          <a:r>
            <a:rPr kumimoji="0" lang="de" sz="1100" strike="noStrike" kern="0" cap="none" spc="0" normalizeH="0" noProof="0">
              <a:ln>
                <a:noFill/>
              </a:ln>
              <a:solidFill>
                <a:prstClr val="black"/>
              </a:solidFill>
              <a:effectLst/>
              <a:uLnTx/>
              <a:uFillTx/>
              <a:latin typeface="+mn-lt"/>
              <a:ea typeface="+mn-ea"/>
              <a:cs typeface="+mn-cs"/>
            </a:rPr>
            <a:t>einfügen und "Bild einfügen" an die Stelle schreiben, wo das Bild eingesetzt werden soll.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 sz="1100" strike="noStrike" kern="0" cap="none" spc="0" normalizeH="0" noProof="0">
              <a:ln>
                <a:noFill/>
              </a:ln>
              <a:solidFill>
                <a:prstClr val="black"/>
              </a:solidFill>
              <a:effectLst/>
              <a:uLnTx/>
              <a:uFillTx/>
              <a:latin typeface="+mn-lt"/>
              <a:ea typeface="+mn-ea"/>
              <a:cs typeface="+mn-cs"/>
            </a:rPr>
            <a:t>- Das Bild als </a:t>
          </a:r>
          <a:r>
            <a:rPr kumimoji="0" lang="de" sz="1100" b="1" strike="noStrike" kern="0" cap="none" spc="0" normalizeH="0" noProof="0">
              <a:ln>
                <a:noFill/>
              </a:ln>
              <a:solidFill>
                <a:srgbClr val="FF0000"/>
              </a:solidFill>
              <a:effectLst/>
              <a:uLnTx/>
              <a:uFillTx/>
              <a:latin typeface="+mn-lt"/>
              <a:ea typeface="+mn-ea"/>
              <a:cs typeface="+mn-cs"/>
            </a:rPr>
            <a:t>JPEG</a:t>
          </a:r>
          <a:r>
            <a:rPr kumimoji="0" lang="de" sz="1100" strike="noStrike" kern="0" cap="none" spc="0" normalizeH="0" noProof="0">
              <a:ln>
                <a:noFill/>
              </a:ln>
              <a:solidFill>
                <a:prstClr val="black"/>
              </a:solidFill>
              <a:effectLst/>
              <a:uLnTx/>
              <a:uFillTx/>
              <a:latin typeface="+mn-lt"/>
              <a:ea typeface="+mn-ea"/>
              <a:cs typeface="+mn-cs"/>
            </a:rPr>
            <a:t> mit </a:t>
          </a:r>
          <a:r>
            <a:rPr kumimoji="0" lang="de" sz="1100" b="1" strike="noStrike" kern="0" cap="none" spc="0" normalizeH="0" noProof="0">
              <a:ln>
                <a:noFill/>
              </a:ln>
              <a:solidFill>
                <a:srgbClr val="FF0000"/>
              </a:solidFill>
              <a:effectLst/>
              <a:uLnTx/>
              <a:uFillTx/>
              <a:latin typeface="+mn-lt"/>
              <a:ea typeface="+mn-ea"/>
              <a:cs typeface="+mn-cs"/>
            </a:rPr>
            <a:t>Kurscode</a:t>
          </a:r>
          <a:r>
            <a:rPr kumimoji="0" lang="de" sz="1100" strike="noStrike" kern="0" cap="none" spc="0" normalizeH="0" noProof="0">
              <a:ln>
                <a:noFill/>
              </a:ln>
              <a:solidFill>
                <a:prstClr val="black"/>
              </a:solidFill>
              <a:effectLst/>
              <a:uLnTx/>
              <a:uFillTx/>
              <a:latin typeface="+mn-lt"/>
              <a:ea typeface="+mn-ea"/>
              <a:cs typeface="+mn-cs"/>
            </a:rPr>
            <a:t> und </a:t>
          </a:r>
          <a:r>
            <a:rPr kumimoji="0" lang="de" sz="1100" b="1" strike="noStrike" kern="0" cap="none" spc="0" normalizeH="0" noProof="0">
              <a:ln>
                <a:noFill/>
              </a:ln>
              <a:solidFill>
                <a:srgbClr val="FF0000"/>
              </a:solidFill>
              <a:effectLst/>
              <a:uLnTx/>
              <a:uFillTx/>
              <a:latin typeface="+mn-lt"/>
              <a:ea typeface="+mn-ea"/>
              <a:cs typeface="+mn-cs"/>
            </a:rPr>
            <a:t>Fragenummer</a:t>
          </a:r>
          <a:r>
            <a:rPr kumimoji="0" lang="de" sz="1100" strike="noStrike" kern="0" cap="none" spc="0" normalizeH="0" noProof="0">
              <a:ln>
                <a:noFill/>
              </a:ln>
              <a:solidFill>
                <a:prstClr val="black"/>
              </a:solidFill>
              <a:effectLst/>
              <a:uLnTx/>
              <a:uFillTx/>
              <a:latin typeface="+mn-lt"/>
              <a:ea typeface="+mn-ea"/>
              <a:cs typeface="+mn-cs"/>
            </a:rPr>
            <a:t> abspeichern.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 sz="1100" strike="noStrike" kern="0" cap="none" spc="0" normalizeH="0" noProof="0">
              <a:ln>
                <a:noFill/>
              </a:ln>
              <a:solidFill>
                <a:prstClr val="black"/>
              </a:solidFill>
              <a:effectLst/>
              <a:uLnTx/>
              <a:uFillTx/>
              <a:latin typeface="+mn-lt"/>
              <a:ea typeface="+mn-ea"/>
              <a:cs typeface="+mn-cs"/>
            </a:rPr>
            <a:t>- Wenn das Bild </a:t>
          </a:r>
          <a:r>
            <a:rPr kumimoji="0" lang="de" sz="1100" b="1" strike="noStrike" kern="0" cap="none" spc="0" normalizeH="0" noProof="0">
              <a:ln>
                <a:noFill/>
              </a:ln>
              <a:solidFill>
                <a:srgbClr val="FF0000"/>
              </a:solidFill>
              <a:effectLst/>
              <a:uLnTx/>
              <a:uFillTx/>
              <a:latin typeface="+mn-lt"/>
              <a:ea typeface="+mn-ea"/>
              <a:cs typeface="+mn-cs"/>
            </a:rPr>
            <a:t>Teil der Lösung </a:t>
          </a:r>
          <a:r>
            <a:rPr kumimoji="0" lang="de" sz="1100" strike="noStrike" kern="0" cap="none" spc="0" normalizeH="0" noProof="0">
              <a:ln>
                <a:noFill/>
              </a:ln>
              <a:solidFill>
                <a:prstClr val="black"/>
              </a:solidFill>
              <a:effectLst/>
              <a:uLnTx/>
              <a:uFillTx/>
              <a:latin typeface="+mn-lt"/>
              <a:ea typeface="+mn-ea"/>
              <a:cs typeface="+mn-cs"/>
            </a:rPr>
            <a:t>ist, bitte mit dem </a:t>
          </a:r>
          <a:r>
            <a:rPr kumimoji="0" lang="de" sz="1100" b="1" strike="noStrike" kern="0" cap="none" spc="0" normalizeH="0" noProof="0">
              <a:ln>
                <a:noFill/>
              </a:ln>
              <a:solidFill>
                <a:srgbClr val="FF0000"/>
              </a:solidFill>
              <a:effectLst/>
              <a:uLnTx/>
              <a:uFillTx/>
              <a:latin typeface="+mn-lt"/>
              <a:ea typeface="+mn-ea"/>
              <a:cs typeface="+mn-cs"/>
            </a:rPr>
            <a:t>Zusatz "Lsg" </a:t>
          </a:r>
          <a:r>
            <a:rPr kumimoji="0" lang="de" sz="1100" strike="noStrike" kern="0" cap="none" spc="0" normalizeH="0" noProof="0">
              <a:ln>
                <a:noFill/>
              </a:ln>
              <a:solidFill>
                <a:prstClr val="black"/>
              </a:solidFill>
              <a:effectLst/>
              <a:uLnTx/>
              <a:uFillTx/>
              <a:latin typeface="+mn-lt"/>
              <a:ea typeface="+mn-ea"/>
              <a:cs typeface="+mn-cs"/>
            </a:rPr>
            <a:t>abspeichern, z.B. DLBSWL01_offen_001_Lsg.jpg.</a:t>
          </a:r>
        </a:p>
        <a:p>
          <a:pPr marL="0" marR="0" lvl="0" indent="0" defTabSz="914400" eaLnBrk="1" fontAlgn="auto" latinLnBrk="0" hangingPunct="1">
            <a:lnSpc>
              <a:spcPct val="100000"/>
            </a:lnSpc>
            <a:spcBef>
              <a:spcPts val="0"/>
            </a:spcBef>
            <a:spcAft>
              <a:spcPts val="0"/>
            </a:spcAft>
            <a:buClrTx/>
            <a:buSzTx/>
            <a:buFontTx/>
            <a:buNone/>
            <a:tabLst/>
            <a:defRPr/>
          </a:pPr>
          <a:r>
            <a:rPr kumimoji="0" lang="de" sz="1100" strike="noStrike" kern="0" cap="none" spc="0" normalizeH="0" noProof="0">
              <a:ln>
                <a:noFill/>
              </a:ln>
              <a:solidFill>
                <a:prstClr val="black"/>
              </a:solidFill>
              <a:effectLst/>
              <a:uLnTx/>
              <a:uFillTx/>
              <a:latin typeface="+mn-lt"/>
              <a:ea typeface="+mn-ea"/>
              <a:cs typeface="+mn-cs"/>
            </a:rPr>
            <a:t>- Bitte die </a:t>
          </a:r>
          <a:r>
            <a:rPr kumimoji="0" lang="de" sz="1100" b="1" strike="noStrike" kern="0" cap="none" spc="0" normalizeH="0" noProof="0">
              <a:ln>
                <a:noFill/>
              </a:ln>
              <a:solidFill>
                <a:srgbClr val="FF0000"/>
              </a:solidFill>
              <a:effectLst/>
              <a:uLnTx/>
              <a:uFillTx/>
              <a:latin typeface="+mn-lt"/>
              <a:ea typeface="+mn-ea"/>
              <a:cs typeface="+mn-cs"/>
            </a:rPr>
            <a:t>Quelle des Bildes stets in das Bild </a:t>
          </a:r>
          <a:r>
            <a:rPr kumimoji="0" lang="de" sz="1100" strike="noStrike" kern="0" cap="none" spc="0" normalizeH="0" noProof="0">
              <a:ln>
                <a:noFill/>
              </a:ln>
              <a:solidFill>
                <a:prstClr val="black"/>
              </a:solidFill>
              <a:effectLst/>
              <a:uLnTx/>
              <a:uFillTx/>
              <a:latin typeface="+mn-lt"/>
              <a:ea typeface="+mn-ea"/>
              <a:cs typeface="+mn-cs"/>
            </a:rPr>
            <a:t>einfügen.</a:t>
          </a:r>
        </a:p>
        <a:p>
          <a:pPr marL="0" marR="0" lvl="0" indent="0" defTabSz="914400" eaLnBrk="1" fontAlgn="auto" latinLnBrk="0" hangingPunct="1">
            <a:lnSpc>
              <a:spcPct val="100000"/>
            </a:lnSpc>
            <a:spcBef>
              <a:spcPts val="0"/>
            </a:spcBef>
            <a:spcAft>
              <a:spcPts val="0"/>
            </a:spcAft>
            <a:buClrTx/>
            <a:buSzTx/>
            <a:buFontTx/>
            <a:buNone/>
            <a:tabLst/>
            <a:defRPr/>
          </a:pPr>
          <a:r>
            <a:rPr kumimoji="0" lang="de" sz="1100" b="1" strike="noStrike" kern="0" cap="none" spc="0" normalizeH="0" noProof="0">
              <a:ln>
                <a:noFill/>
              </a:ln>
              <a:solidFill>
                <a:prstClr val="black"/>
              </a:solidFill>
              <a:effectLst/>
              <a:uLnTx/>
              <a:uFillTx/>
              <a:latin typeface="+mn-lt"/>
              <a:ea typeface="+mn-ea"/>
              <a:cs typeface="+mn-cs"/>
            </a:rPr>
            <a:t>Offene Fragen: </a:t>
          </a:r>
          <a:r>
            <a:rPr kumimoji="0" lang="de" sz="1100" strike="noStrike" kern="0" cap="none" spc="0" normalizeH="0" noProof="0">
              <a:ln>
                <a:noFill/>
              </a:ln>
              <a:solidFill>
                <a:prstClr val="black"/>
              </a:solidFill>
              <a:effectLst/>
              <a:uLnTx/>
              <a:uFillTx/>
              <a:latin typeface="+mn-lt"/>
              <a:ea typeface="+mn-ea"/>
              <a:cs typeface="+mn-cs"/>
            </a:rPr>
            <a:t>Bitte nur die Spalten B-D, H, I und J ausfüllen. Die Spalten E-G werden automatisch ausgefüllt.</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144780</xdr:colOff>
      <xdr:row>1</xdr:row>
      <xdr:rowOff>281940</xdr:rowOff>
    </xdr:from>
    <xdr:to>
      <xdr:col>10</xdr:col>
      <xdr:colOff>449580</xdr:colOff>
      <xdr:row>4</xdr:row>
      <xdr:rowOff>304800</xdr:rowOff>
    </xdr:to>
    <xdr:sp macro="" textlink="">
      <xdr:nvSpPr>
        <xdr:cNvPr id="2" name="Textfeld 1">
          <a:extLst>
            <a:ext uri="{FF2B5EF4-FFF2-40B4-BE49-F238E27FC236}">
              <a16:creationId xmlns:a16="http://schemas.microsoft.com/office/drawing/2014/main" id="{DA0FBAB8-5F40-C653-3899-0A90B315B6B6}"/>
            </a:ext>
          </a:extLst>
        </xdr:cNvPr>
        <xdr:cNvSpPr txBox="1"/>
      </xdr:nvSpPr>
      <xdr:spPr>
        <a:xfrm>
          <a:off x="16162020" y="952500"/>
          <a:ext cx="2453640" cy="230124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 sz="1200" b="1">
              <a:solidFill>
                <a:schemeClr val="dk1"/>
              </a:solidFill>
              <a:effectLst/>
              <a:latin typeface="+mn-lt"/>
              <a:ea typeface="+mn-ea"/>
              <a:cs typeface="+mn-cs"/>
            </a:rPr>
            <a:t>To the translator:</a:t>
          </a:r>
          <a:endParaRPr lang="de-DE" sz="1200">
            <a:effectLst/>
          </a:endParaRPr>
        </a:p>
        <a:p>
          <a:r>
            <a:rPr lang="de" sz="1200">
              <a:solidFill>
                <a:schemeClr val="dk1"/>
              </a:solidFill>
              <a:effectLst/>
              <a:latin typeface="+mn-lt"/>
              <a:ea typeface="+mn-ea"/>
              <a:cs typeface="+mn-cs"/>
            </a:rPr>
            <a:t>Please only translate the text of the questions and answer options (solutions for open answer). Please do no translate any of the headings or information about the questions (e.g., difficulty level, anything on the Übersicht sheet). Only the Multiple Choice and Offene Fragen sheets are relevant for translation.</a:t>
          </a:r>
          <a:endParaRPr lang="de-DE" sz="1200">
            <a:effectLst/>
          </a:endParaRP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workbookViewId="0">
      <selection activeCell="B2" sqref="B2"/>
    </sheetView>
  </sheetViews>
  <sheetFormatPr baseColWidth="10" defaultColWidth="11.5" defaultRowHeight="15" x14ac:dyDescent="0.2"/>
  <cols>
    <col min="1" max="1" width="24.5" customWidth="1"/>
    <col min="2" max="2" width="26.6640625" bestFit="1" customWidth="1"/>
    <col min="3" max="3" width="9.6640625" bestFit="1" customWidth="1"/>
    <col min="4" max="4" width="10.6640625" bestFit="1" customWidth="1"/>
    <col min="6" max="6" width="11.5" bestFit="1" customWidth="1"/>
    <col min="7" max="7" width="12.5" bestFit="1" customWidth="1"/>
  </cols>
  <sheetData>
    <row r="1" spans="1:5" x14ac:dyDescent="0.2">
      <c r="A1" s="36" t="s">
        <v>0</v>
      </c>
      <c r="B1" s="38" t="s">
        <v>159</v>
      </c>
    </row>
    <row r="2" spans="1:5" x14ac:dyDescent="0.2">
      <c r="A2" s="36" t="s">
        <v>1</v>
      </c>
      <c r="B2" s="38" t="s">
        <v>160</v>
      </c>
    </row>
    <row r="3" spans="1:5" x14ac:dyDescent="0.2">
      <c r="A3" s="37" t="s">
        <v>2</v>
      </c>
      <c r="B3" s="38"/>
    </row>
    <row r="4" spans="1:5" x14ac:dyDescent="0.2">
      <c r="A4" s="37" t="s">
        <v>3</v>
      </c>
      <c r="B4" s="53">
        <v>8</v>
      </c>
    </row>
    <row r="5" spans="1:5" x14ac:dyDescent="0.2">
      <c r="A5" s="37" t="s">
        <v>4</v>
      </c>
      <c r="B5" s="38"/>
    </row>
    <row r="6" spans="1:5" x14ac:dyDescent="0.2">
      <c r="A6" s="37" t="s">
        <v>5</v>
      </c>
      <c r="B6" s="38">
        <v>90</v>
      </c>
    </row>
    <row r="7" spans="1:5" x14ac:dyDescent="0.2">
      <c r="A7" s="37" t="s">
        <v>6</v>
      </c>
      <c r="B7" s="38"/>
    </row>
    <row r="8" spans="1:5" x14ac:dyDescent="0.2">
      <c r="A8" s="5"/>
      <c r="B8" s="6"/>
    </row>
    <row r="9" spans="1:5" x14ac:dyDescent="0.2">
      <c r="A9" s="4" t="s">
        <v>7</v>
      </c>
      <c r="B9" s="17">
        <f>VLOOKUP($B$4,Tabelle2!$A$8:$E$17,2)</f>
        <v>11</v>
      </c>
    </row>
    <row r="10" spans="1:5" x14ac:dyDescent="0.2">
      <c r="A10" s="1" t="s">
        <v>8</v>
      </c>
      <c r="B10" s="2">
        <f>VLOOKUP($B$4,Tabelle2!$A$8:$E$17,3)</f>
        <v>5</v>
      </c>
    </row>
    <row r="11" spans="1:5" x14ac:dyDescent="0.2">
      <c r="A11" s="1" t="s">
        <v>9</v>
      </c>
      <c r="B11" s="2">
        <f>VLOOKUP($B$4,Tabelle2!$A$8:$E$17,4)</f>
        <v>3</v>
      </c>
    </row>
    <row r="12" spans="1:5" x14ac:dyDescent="0.2">
      <c r="A12" s="3" t="s">
        <v>10</v>
      </c>
      <c r="B12" s="7">
        <f>VLOOKUP($B$4,Tabelle2!$A$8:$E$17,5)</f>
        <v>3</v>
      </c>
      <c r="E12" s="30"/>
    </row>
    <row r="13" spans="1:5" x14ac:dyDescent="0.2">
      <c r="A13" s="15" t="s">
        <v>11</v>
      </c>
      <c r="B13" s="16">
        <f>B4*B9</f>
        <v>88</v>
      </c>
    </row>
    <row r="14" spans="1:5" x14ac:dyDescent="0.2">
      <c r="A14" s="4" t="s">
        <v>12</v>
      </c>
      <c r="B14" s="17">
        <f>VLOOKUP($B$4,Tabelle2!A20:E29,2)</f>
        <v>8</v>
      </c>
    </row>
    <row r="15" spans="1:5" x14ac:dyDescent="0.2">
      <c r="A15" s="1" t="s">
        <v>13</v>
      </c>
      <c r="B15" s="2">
        <f>VLOOKUP($B$4,Tabelle2!A20:E29,3)</f>
        <v>3</v>
      </c>
    </row>
    <row r="16" spans="1:5" x14ac:dyDescent="0.2">
      <c r="A16" s="1" t="s">
        <v>14</v>
      </c>
      <c r="B16" s="2">
        <f>VLOOKUP($B$4,Tabelle2!A20:E29,4)</f>
        <v>3</v>
      </c>
    </row>
    <row r="17" spans="1:7" x14ac:dyDescent="0.2">
      <c r="A17" s="3" t="s">
        <v>15</v>
      </c>
      <c r="B17" s="7">
        <f>VLOOKUP($B$4,Tabelle2!A20:E29,5)</f>
        <v>2</v>
      </c>
    </row>
    <row r="18" spans="1:7" x14ac:dyDescent="0.2">
      <c r="A18" s="15" t="s">
        <v>16</v>
      </c>
      <c r="B18" s="16">
        <f>B4*B14</f>
        <v>64</v>
      </c>
    </row>
    <row r="19" spans="1:7" x14ac:dyDescent="0.2">
      <c r="A19" s="39" t="s">
        <v>17</v>
      </c>
      <c r="B19" s="40">
        <f>B13+B18</f>
        <v>152</v>
      </c>
    </row>
    <row r="21" spans="1:7" x14ac:dyDescent="0.2">
      <c r="A21" s="14" t="s">
        <v>18</v>
      </c>
      <c r="B21" s="8" t="s">
        <v>19</v>
      </c>
      <c r="C21" s="9" t="s">
        <v>20</v>
      </c>
      <c r="D21" s="9" t="s">
        <v>21</v>
      </c>
      <c r="E21" s="9" t="s">
        <v>22</v>
      </c>
      <c r="F21" s="9" t="s">
        <v>23</v>
      </c>
      <c r="G21" s="9" t="s">
        <v>24</v>
      </c>
    </row>
    <row r="22" spans="1:7" x14ac:dyDescent="0.2">
      <c r="A22" s="1" t="s">
        <v>25</v>
      </c>
      <c r="B22" s="10">
        <f>COUNTIFS('Multiple Choice'!$D$2:$D$271,Tabelle2!$A$3,'Multiple Choice'!$B$2:$B$271,1)</f>
        <v>5</v>
      </c>
      <c r="C22" s="11">
        <f>COUNTIFS('Multiple Choice'!$D$2:$D$271,Tabelle2!$A$4,'Multiple Choice'!$B$2:$B$271,1)</f>
        <v>3</v>
      </c>
      <c r="D22" s="11">
        <f>COUNTIFS('Multiple Choice'!$D$2:$D$271,Tabelle2!$A$5,'Multiple Choice'!$B$2:$B$271,1)</f>
        <v>3</v>
      </c>
      <c r="E22" s="11">
        <f>COUNTIFS('Offene Fragen'!$B$2:$B$125,1,'Offene Fragen'!$D$2:$D$125,Tabelle2!$A$3)</f>
        <v>3</v>
      </c>
      <c r="F22" s="11">
        <f>COUNTIFS('Offene Fragen'!$B$2:$B$125,1,'Offene Fragen'!$D$2:$D$125,Tabelle2!$A$4)</f>
        <v>3</v>
      </c>
      <c r="G22" s="11">
        <f>COUNTIFS('Offene Fragen'!$B$2:$B$125,1,'Offene Fragen'!$D$2:$D$125,Tabelle2!$A$5)</f>
        <v>2</v>
      </c>
    </row>
    <row r="23" spans="1:7" x14ac:dyDescent="0.2">
      <c r="A23" s="1" t="s">
        <v>26</v>
      </c>
      <c r="B23" s="10">
        <f>COUNTIFS('Multiple Choice'!$D$2:$D$271,Tabelle2!$A$3,'Multiple Choice'!$B$2:$B$271,2)</f>
        <v>5</v>
      </c>
      <c r="C23" s="11">
        <f>COUNTIFS('Multiple Choice'!$D$2:$D$271,Tabelle2!$A$4,'Multiple Choice'!$B$2:$B$271,2)</f>
        <v>3</v>
      </c>
      <c r="D23" s="11">
        <f>COUNTIFS('Multiple Choice'!$D$2:$D$271,Tabelle2!$A$5,'Multiple Choice'!$B$2:$B$271,2)</f>
        <v>3</v>
      </c>
      <c r="E23" s="11">
        <f>COUNTIFS('Offene Fragen'!$B$2:$B$125,2,'Offene Fragen'!$D$2:$D$125,Tabelle2!$A$3)</f>
        <v>3</v>
      </c>
      <c r="F23" s="11">
        <f>COUNTIFS('Offene Fragen'!$B$2:$B$125,2,'Offene Fragen'!$D$2:$D$125,Tabelle2!$A$4)</f>
        <v>3</v>
      </c>
      <c r="G23" s="11">
        <f>COUNTIFS('Offene Fragen'!$B$2:$B$125,2,'Offene Fragen'!$D$2:$D$125,Tabelle2!$A$5)</f>
        <v>2</v>
      </c>
    </row>
    <row r="24" spans="1:7" x14ac:dyDescent="0.2">
      <c r="A24" s="1" t="s">
        <v>27</v>
      </c>
      <c r="B24" s="10">
        <f>COUNTIFS('Multiple Choice'!$D$2:$D$271,Tabelle2!$A$3,'Multiple Choice'!$B$2:$B$271,3)</f>
        <v>5</v>
      </c>
      <c r="C24" s="11">
        <f>COUNTIFS('Multiple Choice'!$D$2:$D$271,Tabelle2!$A$4,'Multiple Choice'!$B$2:$B$271,3)</f>
        <v>3</v>
      </c>
      <c r="D24" s="11">
        <f>COUNTIFS('Multiple Choice'!$D$2:$D$271,Tabelle2!$A$5,'Multiple Choice'!$B$2:$B$271,3)</f>
        <v>3</v>
      </c>
      <c r="E24" s="11">
        <f>COUNTIFS('Offene Fragen'!$B$2:$B$125,3,'Offene Fragen'!$D$2:$D$125,Tabelle2!$A$3)</f>
        <v>3</v>
      </c>
      <c r="F24" s="11">
        <f>COUNTIFS('Offene Fragen'!$B$2:$B$125,3,'Offene Fragen'!$D$2:$D$125,Tabelle2!$A$4)</f>
        <v>3</v>
      </c>
      <c r="G24" s="11">
        <f>COUNTIFS('Offene Fragen'!$B$2:$B$125,3,'Offene Fragen'!$D$2:$D$125,Tabelle2!$A$5)</f>
        <v>2</v>
      </c>
    </row>
    <row r="25" spans="1:7" x14ac:dyDescent="0.2">
      <c r="A25" s="1" t="str">
        <f>IF($B$4&gt;3,"Lektion 4","")</f>
        <v>Lektion 4</v>
      </c>
      <c r="B25" s="10">
        <f>IF(A25&lt;&gt;"",COUNTIFS('Multiple Choice'!$D$2:$D$271,Tabelle2!$A$3,'Multiple Choice'!$B$2:$B$271,4),"")</f>
        <v>5</v>
      </c>
      <c r="C25" s="11">
        <f>IF(A25&lt;&gt;"",COUNTIFS('Multiple Choice'!$D$2:$D$271,Tabelle2!$A$4,'Multiple Choice'!$B$2:$B$271,4),"")</f>
        <v>3</v>
      </c>
      <c r="D25" s="11">
        <f>IF(A25&lt;&gt;"",COUNTIFS('Multiple Choice'!$D$2:$D$271,Tabelle2!$A$5,'Multiple Choice'!$B$2:$B$271,4),"")</f>
        <v>3</v>
      </c>
      <c r="E25" s="11">
        <f>IF(A25&lt;&gt;"",COUNTIFS('Offene Fragen'!$B$2:$B$125,4,'Offene Fragen'!$D$2:$D$125,Tabelle2!$A$3),"")</f>
        <v>3</v>
      </c>
      <c r="F25" s="11">
        <f>IF(A25&lt;&gt;"",COUNTIFS('Offene Fragen'!$B$2:$B$125,4,'Offene Fragen'!$D$2:$D$125,Tabelle2!$A$4),"")</f>
        <v>3</v>
      </c>
      <c r="G25" s="11">
        <f>IF(A25&lt;&gt;"",COUNTIFS('Offene Fragen'!$B$2:$B$125,4,'Offene Fragen'!$D$2:$D$125,Tabelle2!$A$5),"")</f>
        <v>2</v>
      </c>
    </row>
    <row r="26" spans="1:7" x14ac:dyDescent="0.2">
      <c r="A26" s="1" t="str">
        <f>IF($B$4&gt;4,"Lektion 5","")</f>
        <v>Lektion 5</v>
      </c>
      <c r="B26" s="10">
        <f>IF(A26&lt;&gt;"",COUNTIFS('Multiple Choice'!$D$2:$D$271,Tabelle2!$A$3,'Multiple Choice'!$B$2:$B$271,5),"")</f>
        <v>5</v>
      </c>
      <c r="C26" s="11">
        <f>IF(A26&lt;&gt;"",COUNTIFS('Multiple Choice'!$D$2:$D$271,Tabelle2!$A$4,'Multiple Choice'!$B$2:$B$271,5),"")</f>
        <v>3</v>
      </c>
      <c r="D26" s="11">
        <f>IF(A26&lt;&gt;"",COUNTIFS('Multiple Choice'!$D$2:$D$271,Tabelle2!$A$5,'Multiple Choice'!$B$2:$B$271,5),"")</f>
        <v>3</v>
      </c>
      <c r="E26" s="11">
        <f>IF(A26&lt;&gt;"",COUNTIFS('Offene Fragen'!$B$2:$B$125,5,'Offene Fragen'!$D$2:$D$125,Tabelle2!$A$3),"")</f>
        <v>3</v>
      </c>
      <c r="F26" s="11">
        <f>IF(A26&lt;&gt;"",COUNTIFS('Offene Fragen'!$B$2:$B$125,5,'Offene Fragen'!$D$2:$D$125,Tabelle2!$A$4),"")</f>
        <v>3</v>
      </c>
      <c r="G26" s="11">
        <f>IF(A26&lt;&gt;"",COUNTIFS('Offene Fragen'!$B$2:$B$125,5,'Offene Fragen'!$D$2:$D$125,Tabelle2!$A$5),"")</f>
        <v>2</v>
      </c>
    </row>
    <row r="27" spans="1:7" x14ac:dyDescent="0.2">
      <c r="A27" s="1" t="str">
        <f>IF($B$4&gt;5,"Lektion 6","")</f>
        <v>Lektion 6</v>
      </c>
      <c r="B27" s="10">
        <f>IF(A27&lt;&gt;"",COUNTIFS('Multiple Choice'!$D$2:$D$271,Tabelle2!$A$3,'Multiple Choice'!$B$2:$B$271,6),"")</f>
        <v>5</v>
      </c>
      <c r="C27" s="11">
        <f>IF(A27&lt;&gt;"",COUNTIFS('Multiple Choice'!$D$2:$D$271,Tabelle2!$A$4,'Multiple Choice'!$B$2:$B$271,6),"")</f>
        <v>3</v>
      </c>
      <c r="D27" s="11">
        <f>IF(A27&lt;&gt;"",COUNTIFS('Multiple Choice'!$D$2:$D$271,Tabelle2!$A$5,'Multiple Choice'!$B$2:$B$271,6),"")</f>
        <v>3</v>
      </c>
      <c r="E27" s="11">
        <f>IF(A27&lt;&gt;"",COUNTIFS('Offene Fragen'!$B$2:$B$125,6,'Offene Fragen'!$D$2:$D$125,Tabelle2!$A$3),"")</f>
        <v>3</v>
      </c>
      <c r="F27" s="11">
        <f>IF(A27&lt;&gt;"",COUNTIFS('Offene Fragen'!$B$2:$B$125,6,'Offene Fragen'!$D$2:$D$125,Tabelle2!$A$4),"")</f>
        <v>3</v>
      </c>
      <c r="G27" s="11">
        <f>IF(A27&lt;&gt;"",COUNTIFS('Offene Fragen'!$B$2:$B$125,6,'Offene Fragen'!$D$2:$D$125,Tabelle2!$A$5),"")</f>
        <v>2</v>
      </c>
    </row>
    <row r="28" spans="1:7" x14ac:dyDescent="0.2">
      <c r="A28" s="1" t="str">
        <f>IF($B$4&gt;6,"Lektion 7","")</f>
        <v>Lektion 7</v>
      </c>
      <c r="B28" s="10">
        <f>IF(A28&lt;&gt;"",COUNTIFS('Multiple Choice'!$D$2:$D$271,Tabelle2!$A$3,'Multiple Choice'!$B$2:$B$271,7),"")</f>
        <v>5</v>
      </c>
      <c r="C28" s="11">
        <f>IF(A28&lt;&gt;"",COUNTIFS('Multiple Choice'!$D$2:$D$271,Tabelle2!$A$4,'Multiple Choice'!$B$2:$B$271,7),"")</f>
        <v>3</v>
      </c>
      <c r="D28" s="11">
        <f>IF(A28&lt;&gt;"",COUNTIFS('Multiple Choice'!$D$2:$D$271,Tabelle2!$A$5,'Multiple Choice'!$B$2:$B$271,7),"")</f>
        <v>3</v>
      </c>
      <c r="E28" s="11">
        <f>IF(A28&lt;&gt;"",COUNTIFS('Offene Fragen'!$B$2:$B$125,7,'Offene Fragen'!$D$2:$D$125,Tabelle2!$A$3),"")</f>
        <v>3</v>
      </c>
      <c r="F28" s="11">
        <f>IF(A28&lt;&gt;"",COUNTIFS('Offene Fragen'!$B$2:$B$125,7,'Offene Fragen'!$D$2:$D$125,Tabelle2!$A$4),"")</f>
        <v>3</v>
      </c>
      <c r="G28" s="11">
        <f>IF(A28&lt;&gt;"",COUNTIFS('Offene Fragen'!$B$2:$B$125,7,'Offene Fragen'!$D$2:$D$125,Tabelle2!$A$5),"")</f>
        <v>2</v>
      </c>
    </row>
    <row r="29" spans="1:7" x14ac:dyDescent="0.2">
      <c r="A29" s="1" t="str">
        <f>IF($B$4&gt;7,"Lektion 8","")</f>
        <v>Lektion 8</v>
      </c>
      <c r="B29" s="10">
        <f>IF(A29&lt;&gt;"",COUNTIFS('Multiple Choice'!$D$2:$D$271,Tabelle2!$A$3,'Multiple Choice'!$B$2:$B$271,8),"")</f>
        <v>5</v>
      </c>
      <c r="C29" s="11">
        <f>IF(A29&lt;&gt;"",COUNTIFS('Multiple Choice'!$D$2:$D$271,Tabelle2!$A$4,'Multiple Choice'!$B$2:$B$271,8),"")</f>
        <v>3</v>
      </c>
      <c r="D29" s="11">
        <f>IF(A29&lt;&gt;"",COUNTIFS('Multiple Choice'!$D$2:$D$271,Tabelle2!$A$5,'Multiple Choice'!$B$2:$B$271,8),"")</f>
        <v>3</v>
      </c>
      <c r="E29" s="11">
        <f>IF(A29&lt;&gt;"",COUNTIFS('Offene Fragen'!$B$2:$B$125,8,'Offene Fragen'!$D$2:$D$125,Tabelle2!$A$3),"")</f>
        <v>3</v>
      </c>
      <c r="F29" s="11">
        <f>IF(A29&lt;&gt;"",COUNTIFS('Offene Fragen'!$B$2:$B$125,8,'Offene Fragen'!$D$2:$D$125,Tabelle2!$A$4),"")</f>
        <v>3</v>
      </c>
      <c r="G29" s="11">
        <f>IF(A29&lt;&gt;"",COUNTIFS('Offene Fragen'!$B$2:$B$125,8,'Offene Fragen'!$D$2:$D$125,Tabelle2!$A$5),"")</f>
        <v>2</v>
      </c>
    </row>
    <row r="30" spans="1:7" x14ac:dyDescent="0.2">
      <c r="A30" s="1" t="str">
        <f>IF($B$4&gt;8,"Lektion 9","")</f>
        <v/>
      </c>
      <c r="B30" s="10" t="str">
        <f>IF(A30&lt;&gt;"",COUNTIFS('Multiple Choice'!$D$2:$D$271,Tabelle2!$A$3,'Multiple Choice'!$B$2:$B$271,9),"")</f>
        <v/>
      </c>
      <c r="C30" s="11" t="str">
        <f>IF(A30&lt;&gt;"",COUNTIFS('Multiple Choice'!$D$2:$D$271,Tabelle2!$A$4,'Multiple Choice'!$B$2:$B$271,9),"")</f>
        <v/>
      </c>
      <c r="D30" s="11" t="str">
        <f>IF(A30&lt;&gt;"",COUNTIFS('Multiple Choice'!$D$2:$D$271,Tabelle2!$A$5,'Multiple Choice'!$B$2:$B$271,9),"")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x14ac:dyDescent="0.2">
      <c r="A31" s="1" t="str">
        <f>IF($B$4&gt;9,"Lektion 10","")</f>
        <v/>
      </c>
      <c r="B31" s="10" t="str">
        <f>IF(A31&lt;&gt;"",COUNTIFS('Multiple Choice'!$D$2:$D$271,Tabelle2!$A$3,'Multiple Choice'!$B$2:$B$271,10),"")</f>
        <v/>
      </c>
      <c r="C31" s="11" t="str">
        <f>IF(A31&lt;&gt;"",COUNTIFS('Multiple Choice'!$D$2:$D$271,Tabelle2!$A$4,'Multiple Choice'!$B$2:$B$271,10),"")</f>
        <v/>
      </c>
      <c r="D31" s="11" t="str">
        <f>IF(A31&lt;&gt;"",COUNTIFS('Multiple Choice'!$D$2:$D$271,Tabelle2!$A$5,'Multiple Choice'!$B$2:$B$271,10),"")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2">
      <c r="A32" s="1" t="str">
        <f>IF($B$4&gt;10,"Lektion 11","")</f>
        <v/>
      </c>
      <c r="B32" s="10" t="str">
        <f>IF(A32&lt;&gt;"",COUNTIFS('Multiple Choice'!$D$2:$D$271,Tabelle2!$A$3,'Multiple Choice'!$B$2:$B$271,11),"")</f>
        <v/>
      </c>
      <c r="C32" s="11" t="str">
        <f>IF(A32&lt;&gt;"",COUNTIFS('Multiple Choice'!$D$2:$D$271,Tabelle2!$A$4,'Multiple Choice'!$B$2:$B$271,11),"")</f>
        <v/>
      </c>
      <c r="D32" s="11" t="str">
        <f>IF(A32&lt;&gt;"",COUNTIFS('Multiple Choice'!$D$2:$D$271,Tabelle2!$A$5,'Multiple Choice'!$B$2:$B$271,11),"")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2">
      <c r="A33" s="3" t="str">
        <f>IF($B$4&gt;11,"Lektion 12","")</f>
        <v/>
      </c>
      <c r="B33" s="10" t="str">
        <f>IF(A33&lt;&gt;"",COUNTIFS('Multiple Choice'!$D$2:$D$271,Tabelle2!$A$3,'Multiple Choice'!$B$2:$B$271,12),"")</f>
        <v/>
      </c>
      <c r="C33" s="11" t="str">
        <f>IF(A33&lt;&gt;"",COUNTIFS('Multiple Choice'!$D$2:$D$271,Tabelle2!$A$4,'Multiple Choice'!$B$2:$B$271,12),"")</f>
        <v/>
      </c>
      <c r="D33" s="11" t="str">
        <f>IF(A33&lt;&gt;"",COUNTIFS('Multiple Choice'!$D$2:$D$271,Tabelle2!$A$5,'Multiple Choice'!$B$2:$B$271,12),"")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28</v>
      </c>
    </row>
    <row r="34" spans="1:8" x14ac:dyDescent="0.2">
      <c r="A34" s="1" t="s">
        <v>29</v>
      </c>
      <c r="B34" s="12">
        <f>SUM(B22:B33)</f>
        <v>40</v>
      </c>
      <c r="C34" s="12">
        <f t="shared" ref="C34:G34" si="0">SUM(C22:C33)</f>
        <v>24</v>
      </c>
      <c r="D34" s="12">
        <f t="shared" si="0"/>
        <v>24</v>
      </c>
      <c r="E34" s="12">
        <f t="shared" si="0"/>
        <v>24</v>
      </c>
      <c r="F34" s="12">
        <f t="shared" si="0"/>
        <v>24</v>
      </c>
      <c r="G34" s="12">
        <f t="shared" si="0"/>
        <v>16</v>
      </c>
      <c r="H34" s="4">
        <f>SUM(B34:G34)</f>
        <v>152</v>
      </c>
    </row>
    <row r="37" spans="1:8" x14ac:dyDescent="0.2">
      <c r="A37" s="14" t="s">
        <v>30</v>
      </c>
      <c r="B37" s="8" t="s">
        <v>632</v>
      </c>
      <c r="C37" s="9" t="s">
        <v>633</v>
      </c>
      <c r="D37" s="9" t="s">
        <v>634</v>
      </c>
      <c r="E37" s="9" t="s">
        <v>635</v>
      </c>
      <c r="F37" s="9" t="s">
        <v>636</v>
      </c>
      <c r="G37" s="9" t="s">
        <v>637</v>
      </c>
    </row>
    <row r="38" spans="1:8" x14ac:dyDescent="0.2">
      <c r="A38" s="1" t="s">
        <v>638</v>
      </c>
      <c r="B38" s="10">
        <f>IF($A38&lt;&gt;"",$B$10-B22,"")</f>
        <v>0</v>
      </c>
      <c r="C38" s="11">
        <f>IF($A38&lt;&gt;"",$B$11-C22,"")</f>
        <v>0</v>
      </c>
      <c r="D38" s="11">
        <f>IF($A38&lt;&gt;"",$B$12-D22,"")</f>
        <v>0</v>
      </c>
      <c r="E38" s="11">
        <f>IF($A38&lt;&gt;"",$B$15-E22,"")</f>
        <v>0</v>
      </c>
      <c r="F38" s="11">
        <f>IF($A38&lt;&gt;"",$B$16-F22,"")</f>
        <v>0</v>
      </c>
      <c r="G38" s="11">
        <f>IF($A38&lt;&gt;"",$B$17-G22,"")</f>
        <v>0</v>
      </c>
    </row>
    <row r="39" spans="1:8" x14ac:dyDescent="0.2">
      <c r="A39" s="1" t="s">
        <v>639</v>
      </c>
      <c r="B39" s="10">
        <f t="shared" ref="B39:B49" si="1">IF(A39&lt;&gt;"",$B$10-B23,"")</f>
        <v>0</v>
      </c>
      <c r="C39" s="11">
        <f>IF($A39&lt;&gt;"",$B$11-C23,"")</f>
        <v>0</v>
      </c>
      <c r="D39" s="11">
        <f>IF($A39&lt;&gt;"",$B$12-D23,"")</f>
        <v>0</v>
      </c>
      <c r="E39" s="11">
        <f>IF($A39&lt;&gt;"",$B$15-E23,"")</f>
        <v>0</v>
      </c>
      <c r="F39" s="11">
        <f>IF($A39&lt;&gt;"",$B$16-F23,"")</f>
        <v>0</v>
      </c>
      <c r="G39" s="11">
        <f>IF($A39&lt;&gt;"",$B$17-G23,"")</f>
        <v>0</v>
      </c>
    </row>
    <row r="40" spans="1:8" x14ac:dyDescent="0.2">
      <c r="A40" s="1" t="s">
        <v>640</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2">
      <c r="A41" s="1" t="str">
        <f>IF($B$4&gt;3,"Lektion 4","")</f>
        <v>Lektion 4</v>
      </c>
      <c r="B41" s="10">
        <f t="shared" si="1"/>
        <v>0</v>
      </c>
      <c r="C41" s="11">
        <f t="shared" si="2"/>
        <v>0</v>
      </c>
      <c r="D41" s="11">
        <f t="shared" si="3"/>
        <v>0</v>
      </c>
      <c r="E41" s="11">
        <f t="shared" si="4"/>
        <v>0</v>
      </c>
      <c r="F41" s="11">
        <f t="shared" si="5"/>
        <v>0</v>
      </c>
      <c r="G41" s="11">
        <f t="shared" si="6"/>
        <v>0</v>
      </c>
    </row>
    <row r="42" spans="1:8" x14ac:dyDescent="0.2">
      <c r="A42" s="1" t="str">
        <f>IF($B$4&gt;4,"Lektion 5","")</f>
        <v>Lektion 5</v>
      </c>
      <c r="B42" s="10">
        <f t="shared" si="1"/>
        <v>0</v>
      </c>
      <c r="C42" s="11">
        <f t="shared" si="2"/>
        <v>0</v>
      </c>
      <c r="D42" s="11">
        <f t="shared" si="3"/>
        <v>0</v>
      </c>
      <c r="E42" s="11">
        <f t="shared" si="4"/>
        <v>0</v>
      </c>
      <c r="F42" s="11">
        <f t="shared" si="5"/>
        <v>0</v>
      </c>
      <c r="G42" s="11">
        <f t="shared" si="6"/>
        <v>0</v>
      </c>
    </row>
    <row r="43" spans="1:8" x14ac:dyDescent="0.2">
      <c r="A43" s="1" t="str">
        <f>IF($B$4&gt;5,"Lektion 6","")</f>
        <v>Lektion 6</v>
      </c>
      <c r="B43" s="10">
        <f t="shared" si="1"/>
        <v>0</v>
      </c>
      <c r="C43" s="11">
        <f t="shared" si="2"/>
        <v>0</v>
      </c>
      <c r="D43" s="11">
        <f t="shared" si="3"/>
        <v>0</v>
      </c>
      <c r="E43" s="11">
        <f t="shared" si="4"/>
        <v>0</v>
      </c>
      <c r="F43" s="11">
        <f t="shared" si="5"/>
        <v>0</v>
      </c>
      <c r="G43" s="11">
        <f t="shared" si="6"/>
        <v>0</v>
      </c>
    </row>
    <row r="44" spans="1:8" x14ac:dyDescent="0.2">
      <c r="A44" s="1" t="str">
        <f>IF($B$4&gt;6,"Lektion 7","")</f>
        <v>Lektion 7</v>
      </c>
      <c r="B44" s="10">
        <f t="shared" si="1"/>
        <v>0</v>
      </c>
      <c r="C44" s="11">
        <f t="shared" si="2"/>
        <v>0</v>
      </c>
      <c r="D44" s="11">
        <f t="shared" si="3"/>
        <v>0</v>
      </c>
      <c r="E44" s="11">
        <f t="shared" si="4"/>
        <v>0</v>
      </c>
      <c r="F44" s="11">
        <f t="shared" si="5"/>
        <v>0</v>
      </c>
      <c r="G44" s="11">
        <f t="shared" si="6"/>
        <v>0</v>
      </c>
    </row>
    <row r="45" spans="1:8" x14ac:dyDescent="0.2">
      <c r="A45" s="1" t="str">
        <f>IF($B$4&gt;7,"Lektion 8","")</f>
        <v>Lektion 8</v>
      </c>
      <c r="B45" s="10">
        <f t="shared" si="1"/>
        <v>0</v>
      </c>
      <c r="C45" s="11">
        <f t="shared" si="2"/>
        <v>0</v>
      </c>
      <c r="D45" s="11">
        <f t="shared" si="3"/>
        <v>0</v>
      </c>
      <c r="E45" s="11">
        <f t="shared" si="4"/>
        <v>0</v>
      </c>
      <c r="F45" s="11">
        <f t="shared" si="5"/>
        <v>0</v>
      </c>
      <c r="G45" s="11">
        <f t="shared" si="6"/>
        <v>0</v>
      </c>
    </row>
    <row r="46" spans="1:8" x14ac:dyDescent="0.2">
      <c r="A46" s="1" t="str">
        <f>IF($B$4&gt;8,"Lektion 9","")</f>
        <v/>
      </c>
      <c r="B46" s="10" t="str">
        <f t="shared" si="1"/>
        <v/>
      </c>
      <c r="C46" s="11" t="str">
        <f t="shared" si="2"/>
        <v/>
      </c>
      <c r="D46" s="11" t="str">
        <f t="shared" si="3"/>
        <v/>
      </c>
      <c r="E46" s="11" t="str">
        <f t="shared" si="4"/>
        <v/>
      </c>
      <c r="F46" s="11" t="str">
        <f t="shared" si="5"/>
        <v/>
      </c>
      <c r="G46" s="11" t="str">
        <f t="shared" si="6"/>
        <v/>
      </c>
    </row>
    <row r="47" spans="1:8" x14ac:dyDescent="0.2">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
      <c r="A49" s="3" t="str">
        <f>IF($B$4&gt;11,"Lektion 12","")</f>
        <v/>
      </c>
      <c r="B49" s="10" t="str">
        <f t="shared" si="1"/>
        <v/>
      </c>
      <c r="C49" s="11" t="str">
        <f t="shared" si="2"/>
        <v/>
      </c>
      <c r="D49" s="11" t="str">
        <f t="shared" si="3"/>
        <v/>
      </c>
      <c r="E49" s="11" t="str">
        <f t="shared" si="4"/>
        <v/>
      </c>
      <c r="F49" s="11" t="str">
        <f t="shared" si="5"/>
        <v/>
      </c>
      <c r="G49" s="11" t="str">
        <f>IF($A49&lt;&gt;"",$B$17-G33,"")</f>
        <v/>
      </c>
      <c r="H49" s="2" t="s">
        <v>641</v>
      </c>
    </row>
    <row r="50" spans="1:8" x14ac:dyDescent="0.2">
      <c r="A50" s="1" t="s">
        <v>642</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1"/>
  <sheetViews>
    <sheetView showGridLines="0" tabSelected="1" topLeftCell="E1" zoomScale="120" zoomScaleNormal="120" workbookViewId="0">
      <pane ySplit="1" topLeftCell="A84" activePane="bottomLeft" state="frozen"/>
      <selection pane="bottomLeft" activeCell="F89" sqref="F89"/>
    </sheetView>
  </sheetViews>
  <sheetFormatPr baseColWidth="10" defaultColWidth="11.5" defaultRowHeight="14" x14ac:dyDescent="0.2"/>
  <cols>
    <col min="1" max="1" width="6.33203125" style="1" customWidth="1"/>
    <col min="2" max="2" width="6.6640625" style="32" bestFit="1" customWidth="1"/>
    <col min="3" max="3" width="11.5" style="32"/>
    <col min="4" max="4" width="17.6640625" style="22" bestFit="1" customWidth="1"/>
    <col min="5" max="5" width="23.6640625" style="22" customWidth="1"/>
    <col min="6" max="6" width="62" style="20" customWidth="1"/>
    <col min="7" max="10" width="20.6640625" style="20" customWidth="1"/>
    <col min="11" max="11" width="24.6640625" style="20" customWidth="1"/>
    <col min="12" max="12" width="28.33203125" style="20" customWidth="1"/>
    <col min="13" max="16384" width="11.5" style="1"/>
  </cols>
  <sheetData>
    <row r="1" spans="2:12" s="52" customFormat="1" ht="51" customHeight="1" x14ac:dyDescent="0.2">
      <c r="B1" s="54" t="s">
        <v>31</v>
      </c>
      <c r="C1" s="54" t="s">
        <v>32</v>
      </c>
      <c r="D1" s="55" t="s">
        <v>33</v>
      </c>
      <c r="E1" s="49" t="s">
        <v>34</v>
      </c>
      <c r="F1" s="56" t="s">
        <v>35</v>
      </c>
      <c r="G1" s="58" t="s">
        <v>36</v>
      </c>
      <c r="H1" s="56" t="s">
        <v>37</v>
      </c>
      <c r="I1" s="56" t="s">
        <v>643</v>
      </c>
      <c r="J1" s="56" t="s">
        <v>644</v>
      </c>
      <c r="K1" s="57" t="s">
        <v>38</v>
      </c>
      <c r="L1" s="50" t="s">
        <v>39</v>
      </c>
    </row>
    <row r="2" spans="2:12" s="48" customFormat="1" ht="15" x14ac:dyDescent="0.2">
      <c r="B2" s="41">
        <v>1</v>
      </c>
      <c r="C2" s="42"/>
      <c r="D2" s="43" t="s">
        <v>40</v>
      </c>
      <c r="E2" s="44" t="s">
        <v>479</v>
      </c>
      <c r="F2" s="45" t="s">
        <v>161</v>
      </c>
      <c r="G2" s="45" t="s">
        <v>162</v>
      </c>
      <c r="H2" s="45" t="s">
        <v>164</v>
      </c>
      <c r="I2" s="45" t="s">
        <v>163</v>
      </c>
      <c r="J2" s="45" t="s">
        <v>165</v>
      </c>
      <c r="K2" s="45"/>
      <c r="L2" s="46"/>
    </row>
    <row r="3" spans="2:12" ht="15" x14ac:dyDescent="0.2">
      <c r="B3" s="35">
        <v>1</v>
      </c>
      <c r="C3" s="31"/>
      <c r="D3" s="23" t="s">
        <v>645</v>
      </c>
      <c r="E3" s="44" t="s">
        <v>480</v>
      </c>
      <c r="F3" s="21" t="s">
        <v>166</v>
      </c>
      <c r="G3" s="21" t="s">
        <v>167</v>
      </c>
      <c r="H3" s="61" t="s">
        <v>168</v>
      </c>
      <c r="I3" s="21" t="s">
        <v>169</v>
      </c>
      <c r="J3" s="21" t="s">
        <v>170</v>
      </c>
      <c r="K3" s="21"/>
    </row>
    <row r="4" spans="2:12" ht="30" x14ac:dyDescent="0.2">
      <c r="B4" s="35">
        <v>1</v>
      </c>
      <c r="C4" s="31"/>
      <c r="D4" s="23" t="s">
        <v>646</v>
      </c>
      <c r="E4" s="44" t="s">
        <v>481</v>
      </c>
      <c r="F4" s="21" t="s">
        <v>826</v>
      </c>
      <c r="G4" s="21" t="s">
        <v>171</v>
      </c>
      <c r="H4" s="21" t="s">
        <v>172</v>
      </c>
      <c r="I4" s="21" t="s">
        <v>173</v>
      </c>
      <c r="J4" s="21" t="s">
        <v>174</v>
      </c>
      <c r="K4" s="21"/>
    </row>
    <row r="5" spans="2:12" ht="15" x14ac:dyDescent="0.2">
      <c r="B5" s="35">
        <v>1</v>
      </c>
      <c r="C5" s="31"/>
      <c r="D5" s="23" t="s">
        <v>47</v>
      </c>
      <c r="E5" s="44" t="s">
        <v>482</v>
      </c>
      <c r="F5" s="21" t="s">
        <v>175</v>
      </c>
      <c r="G5" s="21" t="s">
        <v>176</v>
      </c>
      <c r="H5" s="21" t="s">
        <v>177</v>
      </c>
      <c r="I5" s="21" t="s">
        <v>178</v>
      </c>
      <c r="J5" s="21" t="s">
        <v>179</v>
      </c>
      <c r="K5" s="21"/>
    </row>
    <row r="6" spans="2:12" ht="15" x14ac:dyDescent="0.2">
      <c r="B6" s="35">
        <v>1</v>
      </c>
      <c r="C6" s="31"/>
      <c r="D6" s="23" t="s">
        <v>647</v>
      </c>
      <c r="E6" s="44" t="s">
        <v>483</v>
      </c>
      <c r="F6" s="21" t="s">
        <v>180</v>
      </c>
      <c r="G6" s="21">
        <v>30000</v>
      </c>
      <c r="H6" s="21">
        <v>350000</v>
      </c>
      <c r="I6" s="21">
        <v>1000</v>
      </c>
      <c r="J6" s="21">
        <v>2000</v>
      </c>
      <c r="K6" s="21"/>
    </row>
    <row r="7" spans="2:12" ht="60" x14ac:dyDescent="0.2">
      <c r="B7" s="35">
        <v>1</v>
      </c>
      <c r="C7" s="31"/>
      <c r="D7" s="23" t="s">
        <v>49</v>
      </c>
      <c r="E7" s="44" t="s">
        <v>484</v>
      </c>
      <c r="F7" s="21" t="s">
        <v>827</v>
      </c>
      <c r="G7" s="21" t="s">
        <v>181</v>
      </c>
      <c r="H7" s="21" t="s">
        <v>182</v>
      </c>
      <c r="I7" s="21" t="s">
        <v>183</v>
      </c>
      <c r="J7" s="21" t="s">
        <v>184</v>
      </c>
      <c r="K7" s="21"/>
    </row>
    <row r="8" spans="2:12" ht="45" x14ac:dyDescent="0.2">
      <c r="B8" s="35">
        <v>1</v>
      </c>
      <c r="C8" s="31"/>
      <c r="D8" s="23" t="s">
        <v>648</v>
      </c>
      <c r="E8" s="44" t="s">
        <v>485</v>
      </c>
      <c r="F8" s="21" t="s">
        <v>185</v>
      </c>
      <c r="G8" s="21" t="s">
        <v>186</v>
      </c>
      <c r="H8" s="21" t="s">
        <v>187</v>
      </c>
      <c r="I8" s="21" t="s">
        <v>188</v>
      </c>
      <c r="J8" s="21" t="s">
        <v>189</v>
      </c>
      <c r="K8" s="21"/>
    </row>
    <row r="9" spans="2:12" ht="15" x14ac:dyDescent="0.2">
      <c r="B9" s="35">
        <v>1</v>
      </c>
      <c r="C9" s="31"/>
      <c r="D9" s="23" t="s">
        <v>649</v>
      </c>
      <c r="E9" s="44" t="s">
        <v>486</v>
      </c>
      <c r="F9" s="21" t="s">
        <v>190</v>
      </c>
      <c r="G9" s="21">
        <v>64</v>
      </c>
      <c r="H9" s="21" t="s">
        <v>191</v>
      </c>
      <c r="I9" s="21">
        <v>32</v>
      </c>
      <c r="J9" s="21">
        <v>6</v>
      </c>
      <c r="K9" s="21"/>
    </row>
    <row r="10" spans="2:12" ht="60" x14ac:dyDescent="0.2">
      <c r="B10" s="35">
        <v>1</v>
      </c>
      <c r="C10" s="31"/>
      <c r="D10" s="23" t="s">
        <v>650</v>
      </c>
      <c r="E10" s="44" t="s">
        <v>487</v>
      </c>
      <c r="F10" s="21" t="s">
        <v>828</v>
      </c>
      <c r="G10" s="21" t="s">
        <v>192</v>
      </c>
      <c r="H10" s="21" t="s">
        <v>193</v>
      </c>
      <c r="I10" s="21" t="s">
        <v>194</v>
      </c>
      <c r="J10" s="21" t="s">
        <v>195</v>
      </c>
      <c r="K10" s="21"/>
    </row>
    <row r="11" spans="2:12" ht="30" x14ac:dyDescent="0.2">
      <c r="B11" s="35">
        <v>1</v>
      </c>
      <c r="C11" s="31"/>
      <c r="D11" s="23" t="s">
        <v>651</v>
      </c>
      <c r="E11" s="44" t="s">
        <v>488</v>
      </c>
      <c r="F11" s="21" t="s">
        <v>196</v>
      </c>
      <c r="G11" s="21" t="s">
        <v>197</v>
      </c>
      <c r="H11" s="21" t="s">
        <v>198</v>
      </c>
      <c r="I11" s="21" t="s">
        <v>199</v>
      </c>
      <c r="J11" s="21">
        <v>6</v>
      </c>
      <c r="K11" s="21"/>
    </row>
    <row r="12" spans="2:12" ht="45" x14ac:dyDescent="0.2">
      <c r="B12" s="35">
        <v>1</v>
      </c>
      <c r="C12" s="31"/>
      <c r="D12" s="23" t="s">
        <v>652</v>
      </c>
      <c r="E12" s="44" t="s">
        <v>489</v>
      </c>
      <c r="F12" s="21" t="s">
        <v>829</v>
      </c>
      <c r="G12" s="21" t="s">
        <v>200</v>
      </c>
      <c r="H12" s="21" t="s">
        <v>201</v>
      </c>
      <c r="I12" s="21" t="s">
        <v>202</v>
      </c>
      <c r="J12" s="21" t="s">
        <v>830</v>
      </c>
      <c r="K12" s="21"/>
    </row>
    <row r="13" spans="2:12" ht="30" x14ac:dyDescent="0.2">
      <c r="B13" s="35">
        <v>2</v>
      </c>
      <c r="C13" s="31"/>
      <c r="D13" s="23" t="s">
        <v>653</v>
      </c>
      <c r="E13" s="44" t="s">
        <v>490</v>
      </c>
      <c r="F13" s="21" t="s">
        <v>203</v>
      </c>
      <c r="G13" s="21" t="s">
        <v>204</v>
      </c>
      <c r="H13" s="21" t="s">
        <v>205</v>
      </c>
      <c r="I13" s="21" t="s">
        <v>206</v>
      </c>
      <c r="J13" s="21" t="s">
        <v>207</v>
      </c>
      <c r="K13" s="21"/>
    </row>
    <row r="14" spans="2:12" ht="15" x14ac:dyDescent="0.2">
      <c r="B14" s="35">
        <v>2</v>
      </c>
      <c r="C14" s="31"/>
      <c r="D14" s="23" t="s">
        <v>654</v>
      </c>
      <c r="E14" s="44" t="s">
        <v>491</v>
      </c>
      <c r="F14" s="21" t="s">
        <v>208</v>
      </c>
      <c r="G14" s="21" t="s">
        <v>209</v>
      </c>
      <c r="H14" s="21" t="s">
        <v>210</v>
      </c>
      <c r="I14" s="21" t="s">
        <v>211</v>
      </c>
      <c r="J14" s="21" t="s">
        <v>212</v>
      </c>
      <c r="K14" s="21"/>
    </row>
    <row r="15" spans="2:12" ht="15" x14ac:dyDescent="0.2">
      <c r="B15" s="35">
        <v>2</v>
      </c>
      <c r="C15" s="31"/>
      <c r="D15" s="23" t="s">
        <v>655</v>
      </c>
      <c r="E15" s="44" t="s">
        <v>492</v>
      </c>
      <c r="F15" s="21" t="s">
        <v>213</v>
      </c>
      <c r="G15" s="21" t="s">
        <v>214</v>
      </c>
      <c r="H15" s="21" t="s">
        <v>215</v>
      </c>
      <c r="I15" s="21" t="s">
        <v>216</v>
      </c>
      <c r="J15" s="21" t="s">
        <v>217</v>
      </c>
      <c r="K15" s="21"/>
    </row>
    <row r="16" spans="2:12" ht="45" x14ac:dyDescent="0.2">
      <c r="B16" s="35">
        <v>2</v>
      </c>
      <c r="C16" s="31"/>
      <c r="D16" s="23" t="s">
        <v>656</v>
      </c>
      <c r="E16" s="44" t="s">
        <v>493</v>
      </c>
      <c r="F16" s="21" t="s">
        <v>218</v>
      </c>
      <c r="G16" s="21" t="s">
        <v>219</v>
      </c>
      <c r="H16" s="21" t="s">
        <v>831</v>
      </c>
      <c r="I16" s="21" t="s">
        <v>832</v>
      </c>
      <c r="J16" s="21" t="s">
        <v>833</v>
      </c>
      <c r="K16" s="21"/>
    </row>
    <row r="17" spans="2:11" ht="30" x14ac:dyDescent="0.2">
      <c r="B17" s="35">
        <v>2</v>
      </c>
      <c r="C17" s="31"/>
      <c r="D17" s="23" t="s">
        <v>657</v>
      </c>
      <c r="E17" s="44" t="s">
        <v>494</v>
      </c>
      <c r="F17" s="21" t="s">
        <v>220</v>
      </c>
      <c r="G17" s="21" t="s">
        <v>474</v>
      </c>
      <c r="H17" s="21" t="s">
        <v>475</v>
      </c>
      <c r="I17" s="21" t="s">
        <v>476</v>
      </c>
      <c r="J17" s="21" t="s">
        <v>477</v>
      </c>
      <c r="K17" s="21"/>
    </row>
    <row r="18" spans="2:11" ht="15" x14ac:dyDescent="0.2">
      <c r="B18" s="35">
        <v>2</v>
      </c>
      <c r="C18" s="31"/>
      <c r="D18" s="23" t="s">
        <v>658</v>
      </c>
      <c r="E18" s="44" t="s">
        <v>495</v>
      </c>
      <c r="F18" s="21" t="s">
        <v>221</v>
      </c>
      <c r="G18" s="60" t="s">
        <v>222</v>
      </c>
      <c r="H18" s="60" t="s">
        <v>659</v>
      </c>
      <c r="I18" s="60" t="s">
        <v>660</v>
      </c>
      <c r="J18" s="60" t="s">
        <v>661</v>
      </c>
      <c r="K18" s="21" t="s">
        <v>46</v>
      </c>
    </row>
    <row r="19" spans="2:11" ht="45" x14ac:dyDescent="0.2">
      <c r="B19" s="35">
        <v>2</v>
      </c>
      <c r="C19" s="31"/>
      <c r="D19" s="23" t="s">
        <v>662</v>
      </c>
      <c r="E19" s="44" t="s">
        <v>496</v>
      </c>
      <c r="F19" s="21" t="s">
        <v>223</v>
      </c>
      <c r="G19" s="21" t="s">
        <v>454</v>
      </c>
      <c r="H19" s="21" t="s">
        <v>455</v>
      </c>
      <c r="I19" s="21" t="s">
        <v>456</v>
      </c>
      <c r="J19" s="21" t="s">
        <v>457</v>
      </c>
      <c r="K19" s="21"/>
    </row>
    <row r="20" spans="2:11" ht="15" x14ac:dyDescent="0.2">
      <c r="B20" s="35">
        <v>2</v>
      </c>
      <c r="C20" s="31"/>
      <c r="D20" s="23" t="s">
        <v>663</v>
      </c>
      <c r="E20" s="44" t="s">
        <v>497</v>
      </c>
      <c r="F20" s="21" t="s">
        <v>224</v>
      </c>
      <c r="G20" s="21" t="s">
        <v>225</v>
      </c>
      <c r="H20" s="21" t="s">
        <v>226</v>
      </c>
      <c r="I20" s="21" t="s">
        <v>227</v>
      </c>
      <c r="J20" s="21" t="s">
        <v>228</v>
      </c>
      <c r="K20" s="21"/>
    </row>
    <row r="21" spans="2:11" ht="45" x14ac:dyDescent="0.2">
      <c r="B21" s="35">
        <v>2</v>
      </c>
      <c r="C21" s="31"/>
      <c r="D21" s="23" t="s">
        <v>664</v>
      </c>
      <c r="E21" s="44" t="s">
        <v>498</v>
      </c>
      <c r="F21" s="21" t="s">
        <v>834</v>
      </c>
      <c r="G21" s="21" t="s">
        <v>229</v>
      </c>
      <c r="H21" s="21" t="s">
        <v>230</v>
      </c>
      <c r="I21" s="21" t="s">
        <v>231</v>
      </c>
      <c r="J21" s="21" t="s">
        <v>232</v>
      </c>
      <c r="K21" s="21"/>
    </row>
    <row r="22" spans="2:11" ht="75" x14ac:dyDescent="0.2">
      <c r="B22" s="35">
        <v>2</v>
      </c>
      <c r="C22" s="31"/>
      <c r="D22" s="23" t="s">
        <v>665</v>
      </c>
      <c r="E22" s="44" t="s">
        <v>499</v>
      </c>
      <c r="F22" s="21" t="s">
        <v>666</v>
      </c>
      <c r="G22" s="21" t="s">
        <v>233</v>
      </c>
      <c r="H22" s="21" t="s">
        <v>478</v>
      </c>
      <c r="I22" s="21" t="s">
        <v>234</v>
      </c>
      <c r="J22" s="21" t="s">
        <v>631</v>
      </c>
      <c r="K22" s="21"/>
    </row>
    <row r="23" spans="2:11" ht="30" x14ac:dyDescent="0.2">
      <c r="B23" s="35">
        <v>2</v>
      </c>
      <c r="C23" s="31"/>
      <c r="D23" s="23" t="s">
        <v>667</v>
      </c>
      <c r="E23" s="44" t="s">
        <v>500</v>
      </c>
      <c r="F23" s="21" t="s">
        <v>835</v>
      </c>
      <c r="G23" s="21" t="s">
        <v>235</v>
      </c>
      <c r="H23" s="21" t="s">
        <v>236</v>
      </c>
      <c r="I23" s="21" t="s">
        <v>237</v>
      </c>
      <c r="J23" s="21" t="s">
        <v>238</v>
      </c>
      <c r="K23" s="21"/>
    </row>
    <row r="24" spans="2:11" ht="30" x14ac:dyDescent="0.2">
      <c r="B24" s="35">
        <v>3</v>
      </c>
      <c r="C24" s="31"/>
      <c r="D24" s="23" t="s">
        <v>668</v>
      </c>
      <c r="E24" s="44" t="s">
        <v>501</v>
      </c>
      <c r="F24" s="21" t="s">
        <v>837</v>
      </c>
      <c r="G24" s="21" t="s">
        <v>842</v>
      </c>
      <c r="H24" s="21" t="s">
        <v>843</v>
      </c>
      <c r="I24" s="21" t="s">
        <v>844</v>
      </c>
      <c r="J24" s="21" t="s">
        <v>836</v>
      </c>
      <c r="K24" s="21"/>
    </row>
    <row r="25" spans="2:11" ht="15" x14ac:dyDescent="0.2">
      <c r="B25" s="35">
        <v>3</v>
      </c>
      <c r="C25" s="31"/>
      <c r="D25" s="23" t="s">
        <v>669</v>
      </c>
      <c r="E25" s="44" t="s">
        <v>502</v>
      </c>
      <c r="F25" s="21" t="s">
        <v>239</v>
      </c>
      <c r="G25" s="21" t="s">
        <v>240</v>
      </c>
      <c r="H25" s="21" t="s">
        <v>241</v>
      </c>
      <c r="I25" s="21" t="s">
        <v>242</v>
      </c>
      <c r="J25" s="21" t="s">
        <v>243</v>
      </c>
      <c r="K25" s="21"/>
    </row>
    <row r="26" spans="2:11" ht="15" x14ac:dyDescent="0.2">
      <c r="B26" s="35">
        <v>3</v>
      </c>
      <c r="C26" s="31"/>
      <c r="D26" s="23" t="s">
        <v>670</v>
      </c>
      <c r="E26" s="44" t="s">
        <v>503</v>
      </c>
      <c r="F26" s="21" t="s">
        <v>838</v>
      </c>
      <c r="G26" s="21" t="s">
        <v>244</v>
      </c>
      <c r="H26" s="21" t="s">
        <v>245</v>
      </c>
      <c r="I26" s="21" t="s">
        <v>246</v>
      </c>
      <c r="J26" s="21" t="s">
        <v>247</v>
      </c>
      <c r="K26" s="21"/>
    </row>
    <row r="27" spans="2:11" ht="45" x14ac:dyDescent="0.2">
      <c r="B27" s="35">
        <v>3</v>
      </c>
      <c r="C27" s="31"/>
      <c r="D27" s="23" t="s">
        <v>671</v>
      </c>
      <c r="E27" s="44" t="s">
        <v>504</v>
      </c>
      <c r="F27" s="21" t="s">
        <v>248</v>
      </c>
      <c r="G27" s="21" t="s">
        <v>249</v>
      </c>
      <c r="H27" s="21" t="s">
        <v>250</v>
      </c>
      <c r="I27" s="21" t="s">
        <v>251</v>
      </c>
      <c r="J27" s="21" t="s">
        <v>252</v>
      </c>
      <c r="K27" s="21"/>
    </row>
    <row r="28" spans="2:11" ht="15" x14ac:dyDescent="0.2">
      <c r="B28" s="35">
        <v>3</v>
      </c>
      <c r="C28" s="31"/>
      <c r="D28" s="23" t="s">
        <v>672</v>
      </c>
      <c r="E28" s="44" t="s">
        <v>505</v>
      </c>
      <c r="F28" s="21" t="s">
        <v>253</v>
      </c>
      <c r="G28" s="21" t="s">
        <v>254</v>
      </c>
      <c r="H28" s="21" t="s">
        <v>673</v>
      </c>
      <c r="I28" s="21" t="s">
        <v>674</v>
      </c>
      <c r="J28" s="21" t="s">
        <v>255</v>
      </c>
      <c r="K28" s="21"/>
    </row>
    <row r="29" spans="2:11" ht="60" x14ac:dyDescent="0.2">
      <c r="B29" s="35">
        <v>3</v>
      </c>
      <c r="C29" s="31"/>
      <c r="D29" s="23" t="s">
        <v>675</v>
      </c>
      <c r="E29" s="44" t="s">
        <v>506</v>
      </c>
      <c r="F29" s="21" t="s">
        <v>256</v>
      </c>
      <c r="G29" s="21" t="s">
        <v>257</v>
      </c>
      <c r="H29" s="21" t="s">
        <v>839</v>
      </c>
      <c r="I29" s="21" t="s">
        <v>258</v>
      </c>
      <c r="J29" s="21" t="s">
        <v>840</v>
      </c>
      <c r="K29" s="21"/>
    </row>
    <row r="30" spans="2:11" ht="45" x14ac:dyDescent="0.2">
      <c r="B30" s="35">
        <v>3</v>
      </c>
      <c r="C30" s="31"/>
      <c r="D30" s="23" t="s">
        <v>676</v>
      </c>
      <c r="E30" s="44" t="s">
        <v>507</v>
      </c>
      <c r="F30" s="21" t="s">
        <v>841</v>
      </c>
      <c r="G30" s="21" t="s">
        <v>259</v>
      </c>
      <c r="H30" s="21" t="s">
        <v>260</v>
      </c>
      <c r="I30" s="21" t="s">
        <v>261</v>
      </c>
      <c r="J30" s="21" t="s">
        <v>262</v>
      </c>
      <c r="K30" s="21"/>
    </row>
    <row r="31" spans="2:11" ht="15" x14ac:dyDescent="0.2">
      <c r="B31" s="35">
        <v>3</v>
      </c>
      <c r="C31" s="31"/>
      <c r="D31" s="23" t="s">
        <v>677</v>
      </c>
      <c r="E31" s="44" t="s">
        <v>508</v>
      </c>
      <c r="F31" s="21" t="s">
        <v>263</v>
      </c>
      <c r="G31" s="21" t="s">
        <v>264</v>
      </c>
      <c r="H31" s="21" t="s">
        <v>265</v>
      </c>
      <c r="I31" s="21" t="s">
        <v>266</v>
      </c>
      <c r="J31" s="21" t="s">
        <v>267</v>
      </c>
      <c r="K31" s="21"/>
    </row>
    <row r="32" spans="2:11" ht="60" x14ac:dyDescent="0.2">
      <c r="B32" s="35">
        <v>3</v>
      </c>
      <c r="C32" s="31"/>
      <c r="D32" s="23" t="s">
        <v>678</v>
      </c>
      <c r="E32" s="44" t="s">
        <v>509</v>
      </c>
      <c r="F32" s="21" t="s">
        <v>268</v>
      </c>
      <c r="G32" s="21" t="s">
        <v>269</v>
      </c>
      <c r="H32" s="21" t="s">
        <v>270</v>
      </c>
      <c r="I32" s="21" t="s">
        <v>271</v>
      </c>
      <c r="J32" s="21" t="s">
        <v>272</v>
      </c>
      <c r="K32" s="21"/>
    </row>
    <row r="33" spans="2:11" ht="15" x14ac:dyDescent="0.2">
      <c r="B33" s="35">
        <v>3</v>
      </c>
      <c r="C33" s="31"/>
      <c r="D33" s="23" t="s">
        <v>679</v>
      </c>
      <c r="E33" s="44" t="s">
        <v>510</v>
      </c>
      <c r="F33" s="21" t="s">
        <v>273</v>
      </c>
      <c r="G33" s="21" t="s">
        <v>274</v>
      </c>
      <c r="H33" s="21" t="s">
        <v>275</v>
      </c>
      <c r="I33" s="21" t="s">
        <v>680</v>
      </c>
      <c r="J33" s="21" t="s">
        <v>276</v>
      </c>
      <c r="K33" s="21"/>
    </row>
    <row r="34" spans="2:11" ht="75" x14ac:dyDescent="0.2">
      <c r="B34" s="35">
        <v>3</v>
      </c>
      <c r="C34" s="31"/>
      <c r="D34" s="23" t="s">
        <v>681</v>
      </c>
      <c r="E34" s="44" t="s">
        <v>511</v>
      </c>
      <c r="F34" s="21" t="s">
        <v>277</v>
      </c>
      <c r="G34" s="21" t="s">
        <v>278</v>
      </c>
      <c r="H34" s="21" t="s">
        <v>279</v>
      </c>
      <c r="I34" s="21" t="s">
        <v>280</v>
      </c>
      <c r="J34" s="21" t="s">
        <v>281</v>
      </c>
      <c r="K34" s="21"/>
    </row>
    <row r="35" spans="2:11" ht="75" x14ac:dyDescent="0.2">
      <c r="B35" s="35">
        <v>4</v>
      </c>
      <c r="C35" s="31"/>
      <c r="D35" s="23" t="s">
        <v>682</v>
      </c>
      <c r="E35" s="44" t="s">
        <v>512</v>
      </c>
      <c r="F35" s="21" t="s">
        <v>683</v>
      </c>
      <c r="G35" s="21" t="s">
        <v>285</v>
      </c>
      <c r="H35" s="21" t="s">
        <v>284</v>
      </c>
      <c r="I35" s="21" t="s">
        <v>282</v>
      </c>
      <c r="J35" s="21" t="s">
        <v>283</v>
      </c>
      <c r="K35" s="21"/>
    </row>
    <row r="36" spans="2:11" ht="90" x14ac:dyDescent="0.2">
      <c r="B36" s="35">
        <v>4</v>
      </c>
      <c r="C36" s="31"/>
      <c r="D36" s="23" t="s">
        <v>684</v>
      </c>
      <c r="E36" s="44" t="s">
        <v>513</v>
      </c>
      <c r="F36" s="21" t="s">
        <v>286</v>
      </c>
      <c r="G36" s="21" t="s">
        <v>290</v>
      </c>
      <c r="H36" s="21" t="s">
        <v>289</v>
      </c>
      <c r="I36" s="21" t="s">
        <v>288</v>
      </c>
      <c r="J36" s="21" t="s">
        <v>287</v>
      </c>
      <c r="K36" s="21"/>
    </row>
    <row r="37" spans="2:11" ht="105" x14ac:dyDescent="0.2">
      <c r="B37" s="35">
        <v>4</v>
      </c>
      <c r="C37" s="31"/>
      <c r="D37" s="23" t="s">
        <v>685</v>
      </c>
      <c r="E37" s="44" t="s">
        <v>514</v>
      </c>
      <c r="F37" s="21" t="s">
        <v>686</v>
      </c>
      <c r="G37" s="21" t="s">
        <v>458</v>
      </c>
      <c r="H37" s="21" t="s">
        <v>459</v>
      </c>
      <c r="I37" s="21" t="s">
        <v>291</v>
      </c>
      <c r="J37" s="21" t="s">
        <v>460</v>
      </c>
      <c r="K37" s="21"/>
    </row>
    <row r="38" spans="2:11" ht="60" x14ac:dyDescent="0.2">
      <c r="B38" s="35">
        <v>4</v>
      </c>
      <c r="C38" s="31"/>
      <c r="D38" s="23" t="s">
        <v>687</v>
      </c>
      <c r="E38" s="44" t="s">
        <v>515</v>
      </c>
      <c r="F38" s="21" t="s">
        <v>845</v>
      </c>
      <c r="G38" s="21" t="s">
        <v>294</v>
      </c>
      <c r="H38" s="21" t="s">
        <v>295</v>
      </c>
      <c r="I38" s="21" t="s">
        <v>292</v>
      </c>
      <c r="J38" s="21" t="s">
        <v>293</v>
      </c>
      <c r="K38" s="21"/>
    </row>
    <row r="39" spans="2:11" ht="75" x14ac:dyDescent="0.2">
      <c r="B39" s="35">
        <v>4</v>
      </c>
      <c r="C39" s="31"/>
      <c r="D39" s="23" t="s">
        <v>688</v>
      </c>
      <c r="E39" s="44" t="s">
        <v>516</v>
      </c>
      <c r="F39" s="21" t="s">
        <v>846</v>
      </c>
      <c r="G39" s="21" t="s">
        <v>296</v>
      </c>
      <c r="H39" s="21" t="s">
        <v>297</v>
      </c>
      <c r="I39" s="21" t="s">
        <v>298</v>
      </c>
      <c r="J39" s="21" t="s">
        <v>299</v>
      </c>
      <c r="K39" s="21"/>
    </row>
    <row r="40" spans="2:11" ht="45" x14ac:dyDescent="0.2">
      <c r="B40" s="35">
        <v>4</v>
      </c>
      <c r="C40" s="31"/>
      <c r="D40" s="23" t="s">
        <v>689</v>
      </c>
      <c r="E40" s="44" t="s">
        <v>517</v>
      </c>
      <c r="F40" s="21" t="s">
        <v>847</v>
      </c>
      <c r="G40" s="21" t="s">
        <v>300</v>
      </c>
      <c r="H40" s="21" t="s">
        <v>301</v>
      </c>
      <c r="I40" s="21" t="s">
        <v>302</v>
      </c>
      <c r="J40" s="21" t="s">
        <v>303</v>
      </c>
      <c r="K40" s="21"/>
    </row>
    <row r="41" spans="2:11" ht="45" x14ac:dyDescent="0.2">
      <c r="B41" s="35">
        <v>4</v>
      </c>
      <c r="C41" s="31"/>
      <c r="D41" s="23" t="s">
        <v>690</v>
      </c>
      <c r="E41" s="44" t="s">
        <v>518</v>
      </c>
      <c r="F41" s="21" t="s">
        <v>848</v>
      </c>
      <c r="G41" s="21">
        <v>3</v>
      </c>
      <c r="H41" s="21">
        <v>2</v>
      </c>
      <c r="I41" s="21">
        <v>1</v>
      </c>
      <c r="J41" s="21" t="s">
        <v>849</v>
      </c>
      <c r="K41" s="21"/>
    </row>
    <row r="42" spans="2:11" ht="30" x14ac:dyDescent="0.2">
      <c r="B42" s="35">
        <v>4</v>
      </c>
      <c r="C42" s="31"/>
      <c r="D42" s="23" t="s">
        <v>691</v>
      </c>
      <c r="E42" s="44" t="s">
        <v>519</v>
      </c>
      <c r="F42" s="21" t="s">
        <v>304</v>
      </c>
      <c r="G42" s="21" t="s">
        <v>305</v>
      </c>
      <c r="H42" s="21" t="s">
        <v>306</v>
      </c>
      <c r="I42" s="21" t="s">
        <v>307</v>
      </c>
      <c r="J42" s="21" t="s">
        <v>308</v>
      </c>
      <c r="K42" s="21"/>
    </row>
    <row r="43" spans="2:11" ht="105" x14ac:dyDescent="0.2">
      <c r="B43" s="35">
        <v>4</v>
      </c>
      <c r="C43" s="31"/>
      <c r="D43" s="23" t="s">
        <v>692</v>
      </c>
      <c r="E43" s="44" t="s">
        <v>520</v>
      </c>
      <c r="F43" s="21" t="s">
        <v>850</v>
      </c>
      <c r="G43" s="21" t="s">
        <v>851</v>
      </c>
      <c r="H43" s="21" t="s">
        <v>852</v>
      </c>
      <c r="I43" s="21" t="s">
        <v>853</v>
      </c>
      <c r="J43" s="21" t="s">
        <v>313</v>
      </c>
      <c r="K43" s="21"/>
    </row>
    <row r="44" spans="2:11" ht="90" x14ac:dyDescent="0.2">
      <c r="B44" s="35">
        <v>4</v>
      </c>
      <c r="C44" s="31"/>
      <c r="D44" s="23" t="s">
        <v>693</v>
      </c>
      <c r="E44" s="44" t="s">
        <v>521</v>
      </c>
      <c r="F44" s="21" t="s">
        <v>309</v>
      </c>
      <c r="G44" s="21" t="s">
        <v>310</v>
      </c>
      <c r="H44" s="21" t="s">
        <v>311</v>
      </c>
      <c r="I44" s="21" t="s">
        <v>461</v>
      </c>
      <c r="J44" s="21" t="s">
        <v>312</v>
      </c>
      <c r="K44" s="21"/>
    </row>
    <row r="45" spans="2:11" ht="30" x14ac:dyDescent="0.2">
      <c r="B45" s="35">
        <v>4</v>
      </c>
      <c r="C45" s="31"/>
      <c r="D45" s="23" t="s">
        <v>694</v>
      </c>
      <c r="E45" s="44" t="s">
        <v>522</v>
      </c>
      <c r="F45" s="21" t="s">
        <v>314</v>
      </c>
      <c r="G45" s="21" t="s">
        <v>315</v>
      </c>
      <c r="H45" s="21" t="s">
        <v>316</v>
      </c>
      <c r="I45" s="21" t="s">
        <v>317</v>
      </c>
      <c r="J45" s="21" t="s">
        <v>318</v>
      </c>
      <c r="K45" s="21"/>
    </row>
    <row r="46" spans="2:11" ht="30" x14ac:dyDescent="0.2">
      <c r="B46" s="35">
        <v>5</v>
      </c>
      <c r="C46" s="31"/>
      <c r="D46" s="23" t="s">
        <v>695</v>
      </c>
      <c r="E46" s="44" t="s">
        <v>523</v>
      </c>
      <c r="F46" s="21" t="s">
        <v>854</v>
      </c>
      <c r="G46" s="21" t="s">
        <v>858</v>
      </c>
      <c r="H46" s="21" t="s">
        <v>855</v>
      </c>
      <c r="I46" s="21" t="s">
        <v>856</v>
      </c>
      <c r="J46" s="21" t="s">
        <v>857</v>
      </c>
      <c r="K46" s="21"/>
    </row>
    <row r="47" spans="2:11" ht="45" x14ac:dyDescent="0.2">
      <c r="B47" s="35">
        <v>5</v>
      </c>
      <c r="C47" s="31"/>
      <c r="D47" s="23" t="s">
        <v>696</v>
      </c>
      <c r="E47" s="44" t="s">
        <v>524</v>
      </c>
      <c r="F47" s="21" t="s">
        <v>319</v>
      </c>
      <c r="G47" s="21" t="s">
        <v>320</v>
      </c>
      <c r="H47" s="21" t="s">
        <v>321</v>
      </c>
      <c r="I47" s="21" t="s">
        <v>322</v>
      </c>
      <c r="J47" s="21" t="s">
        <v>323</v>
      </c>
      <c r="K47" s="21"/>
    </row>
    <row r="48" spans="2:11" ht="90" x14ac:dyDescent="0.2">
      <c r="B48" s="35">
        <v>5</v>
      </c>
      <c r="C48" s="31"/>
      <c r="D48" s="23" t="s">
        <v>697</v>
      </c>
      <c r="E48" s="44" t="s">
        <v>525</v>
      </c>
      <c r="F48" s="21" t="s">
        <v>698</v>
      </c>
      <c r="G48" s="21" t="s">
        <v>462</v>
      </c>
      <c r="H48" s="21" t="s">
        <v>324</v>
      </c>
      <c r="I48" s="21" t="s">
        <v>463</v>
      </c>
      <c r="J48" s="21" t="s">
        <v>464</v>
      </c>
      <c r="K48" s="21"/>
    </row>
    <row r="49" spans="2:11" ht="60" x14ac:dyDescent="0.2">
      <c r="B49" s="35">
        <v>5</v>
      </c>
      <c r="C49" s="31"/>
      <c r="D49" s="23" t="s">
        <v>699</v>
      </c>
      <c r="E49" s="44" t="s">
        <v>526</v>
      </c>
      <c r="F49" s="21" t="s">
        <v>325</v>
      </c>
      <c r="G49" s="21" t="s">
        <v>859</v>
      </c>
      <c r="H49" s="21" t="s">
        <v>860</v>
      </c>
      <c r="I49" s="21" t="s">
        <v>861</v>
      </c>
      <c r="J49" s="21" t="s">
        <v>862</v>
      </c>
      <c r="K49" s="21"/>
    </row>
    <row r="50" spans="2:11" ht="120" x14ac:dyDescent="0.2">
      <c r="B50" s="35">
        <v>5</v>
      </c>
      <c r="C50" s="31"/>
      <c r="D50" s="23" t="s">
        <v>700</v>
      </c>
      <c r="E50" s="44" t="s">
        <v>527</v>
      </c>
      <c r="F50" s="21" t="s">
        <v>701</v>
      </c>
      <c r="G50" s="21" t="s">
        <v>326</v>
      </c>
      <c r="H50" s="21" t="s">
        <v>327</v>
      </c>
      <c r="I50" s="21" t="s">
        <v>328</v>
      </c>
      <c r="J50" s="21" t="s">
        <v>329</v>
      </c>
      <c r="K50" s="21"/>
    </row>
    <row r="51" spans="2:11" ht="45" x14ac:dyDescent="0.2">
      <c r="B51" s="35">
        <v>5</v>
      </c>
      <c r="C51" s="31"/>
      <c r="D51" s="23" t="s">
        <v>702</v>
      </c>
      <c r="E51" s="44" t="s">
        <v>528</v>
      </c>
      <c r="F51" s="21" t="s">
        <v>863</v>
      </c>
      <c r="G51" s="21" t="s">
        <v>330</v>
      </c>
      <c r="H51" s="21" t="s">
        <v>331</v>
      </c>
      <c r="I51" s="21" t="s">
        <v>332</v>
      </c>
      <c r="J51" s="21" t="s">
        <v>333</v>
      </c>
      <c r="K51" s="21"/>
    </row>
    <row r="52" spans="2:11" ht="75" x14ac:dyDescent="0.2">
      <c r="B52" s="35">
        <v>5</v>
      </c>
      <c r="C52" s="31"/>
      <c r="D52" s="23" t="s">
        <v>703</v>
      </c>
      <c r="E52" s="44" t="s">
        <v>529</v>
      </c>
      <c r="F52" s="21" t="s">
        <v>864</v>
      </c>
      <c r="G52" s="21" t="s">
        <v>865</v>
      </c>
      <c r="H52" s="21" t="s">
        <v>334</v>
      </c>
      <c r="I52" s="21" t="s">
        <v>335</v>
      </c>
      <c r="J52" s="21" t="s">
        <v>866</v>
      </c>
      <c r="K52" s="21"/>
    </row>
    <row r="53" spans="2:11" ht="60" x14ac:dyDescent="0.2">
      <c r="B53" s="35">
        <v>5</v>
      </c>
      <c r="C53" s="31"/>
      <c r="D53" s="23" t="s">
        <v>704</v>
      </c>
      <c r="E53" s="44" t="s">
        <v>530</v>
      </c>
      <c r="F53" s="21" t="s">
        <v>705</v>
      </c>
      <c r="G53" s="21" t="s">
        <v>336</v>
      </c>
      <c r="H53" s="21" t="s">
        <v>338</v>
      </c>
      <c r="I53" s="21" t="s">
        <v>337</v>
      </c>
      <c r="J53" s="21" t="s">
        <v>339</v>
      </c>
      <c r="K53" s="21"/>
    </row>
    <row r="54" spans="2:11" ht="30" x14ac:dyDescent="0.2">
      <c r="B54" s="35">
        <v>5</v>
      </c>
      <c r="C54" s="31"/>
      <c r="D54" s="23" t="s">
        <v>706</v>
      </c>
      <c r="E54" s="44" t="s">
        <v>531</v>
      </c>
      <c r="F54" s="21" t="s">
        <v>867</v>
      </c>
      <c r="G54" s="21" t="s">
        <v>340</v>
      </c>
      <c r="H54" s="21" t="s">
        <v>341</v>
      </c>
      <c r="I54" s="21" t="s">
        <v>342</v>
      </c>
      <c r="J54" s="21" t="s">
        <v>343</v>
      </c>
      <c r="K54" s="21"/>
    </row>
    <row r="55" spans="2:11" ht="45" x14ac:dyDescent="0.2">
      <c r="B55" s="35">
        <v>5</v>
      </c>
      <c r="C55" s="31"/>
      <c r="D55" s="23" t="s">
        <v>707</v>
      </c>
      <c r="E55" s="44" t="s">
        <v>532</v>
      </c>
      <c r="F55" s="21" t="s">
        <v>344</v>
      </c>
      <c r="G55" s="21" t="s">
        <v>345</v>
      </c>
      <c r="H55" s="21" t="s">
        <v>346</v>
      </c>
      <c r="I55" s="21" t="s">
        <v>347</v>
      </c>
      <c r="J55" s="21" t="s">
        <v>348</v>
      </c>
      <c r="K55" s="21"/>
    </row>
    <row r="56" spans="2:11" ht="45" x14ac:dyDescent="0.2">
      <c r="B56" s="35">
        <v>5</v>
      </c>
      <c r="C56" s="31"/>
      <c r="D56" s="23" t="s">
        <v>708</v>
      </c>
      <c r="E56" s="44" t="s">
        <v>533</v>
      </c>
      <c r="F56" s="21" t="s">
        <v>868</v>
      </c>
      <c r="G56" s="21" t="s">
        <v>349</v>
      </c>
      <c r="H56" s="21" t="s">
        <v>350</v>
      </c>
      <c r="I56" s="21" t="s">
        <v>351</v>
      </c>
      <c r="J56" s="21" t="s">
        <v>352</v>
      </c>
      <c r="K56" s="21"/>
    </row>
    <row r="57" spans="2:11" ht="45" x14ac:dyDescent="0.2">
      <c r="B57" s="35">
        <v>6</v>
      </c>
      <c r="C57" s="31"/>
      <c r="D57" s="23" t="s">
        <v>709</v>
      </c>
      <c r="E57" s="44" t="s">
        <v>534</v>
      </c>
      <c r="F57" s="21" t="s">
        <v>353</v>
      </c>
      <c r="G57" s="21" t="s">
        <v>354</v>
      </c>
      <c r="H57" s="21" t="s">
        <v>355</v>
      </c>
      <c r="I57" s="21" t="s">
        <v>356</v>
      </c>
      <c r="J57" s="21" t="s">
        <v>357</v>
      </c>
      <c r="K57" s="21"/>
    </row>
    <row r="58" spans="2:11" ht="15" x14ac:dyDescent="0.2">
      <c r="B58" s="35">
        <v>6</v>
      </c>
      <c r="C58" s="31"/>
      <c r="D58" s="23" t="s">
        <v>710</v>
      </c>
      <c r="E58" s="44" t="s">
        <v>535</v>
      </c>
      <c r="F58" s="21" t="s">
        <v>358</v>
      </c>
      <c r="G58" s="21" t="s">
        <v>359</v>
      </c>
      <c r="H58" s="21" t="s">
        <v>360</v>
      </c>
      <c r="I58" s="21" t="s">
        <v>361</v>
      </c>
      <c r="J58" s="21" t="s">
        <v>362</v>
      </c>
      <c r="K58" s="21"/>
    </row>
    <row r="59" spans="2:11" ht="75" x14ac:dyDescent="0.2">
      <c r="B59" s="35">
        <v>6</v>
      </c>
      <c r="C59" s="31"/>
      <c r="D59" s="23" t="s">
        <v>711</v>
      </c>
      <c r="E59" s="44" t="s">
        <v>536</v>
      </c>
      <c r="F59" s="21" t="s">
        <v>869</v>
      </c>
      <c r="G59" s="21" t="s">
        <v>363</v>
      </c>
      <c r="H59" s="21" t="s">
        <v>364</v>
      </c>
      <c r="I59" s="21" t="s">
        <v>365</v>
      </c>
      <c r="J59" s="21" t="s">
        <v>870</v>
      </c>
      <c r="K59" s="21"/>
    </row>
    <row r="60" spans="2:11" ht="60" x14ac:dyDescent="0.2">
      <c r="B60" s="35">
        <v>6</v>
      </c>
      <c r="C60" s="31"/>
      <c r="D60" s="23" t="s">
        <v>712</v>
      </c>
      <c r="E60" s="44" t="s">
        <v>537</v>
      </c>
      <c r="F60" s="21" t="s">
        <v>871</v>
      </c>
      <c r="G60" s="21" t="s">
        <v>366</v>
      </c>
      <c r="H60" s="21" t="s">
        <v>367</v>
      </c>
      <c r="I60" s="21" t="s">
        <v>368</v>
      </c>
      <c r="J60" s="21" t="s">
        <v>872</v>
      </c>
      <c r="K60" s="21"/>
    </row>
    <row r="61" spans="2:11" ht="75" x14ac:dyDescent="0.2">
      <c r="B61" s="35">
        <v>6</v>
      </c>
      <c r="C61" s="31"/>
      <c r="D61" s="23" t="s">
        <v>713</v>
      </c>
      <c r="E61" s="44" t="s">
        <v>538</v>
      </c>
      <c r="F61" s="21" t="s">
        <v>873</v>
      </c>
      <c r="G61" s="21" t="s">
        <v>369</v>
      </c>
      <c r="H61" s="21" t="s">
        <v>370</v>
      </c>
      <c r="I61" s="21" t="s">
        <v>371</v>
      </c>
      <c r="J61" s="21" t="s">
        <v>372</v>
      </c>
      <c r="K61" s="21"/>
    </row>
    <row r="62" spans="2:11" ht="45" x14ac:dyDescent="0.2">
      <c r="B62" s="35">
        <v>6</v>
      </c>
      <c r="C62" s="31"/>
      <c r="D62" s="23" t="s">
        <v>714</v>
      </c>
      <c r="E62" s="44" t="s">
        <v>539</v>
      </c>
      <c r="F62" s="21" t="s">
        <v>874</v>
      </c>
      <c r="G62" s="21">
        <v>358800</v>
      </c>
      <c r="H62" s="21">
        <v>165765600</v>
      </c>
      <c r="I62" s="21">
        <v>7893600</v>
      </c>
      <c r="J62" s="21">
        <v>15600</v>
      </c>
      <c r="K62" s="21"/>
    </row>
    <row r="63" spans="2:11" ht="30" x14ac:dyDescent="0.2">
      <c r="B63" s="35">
        <v>6</v>
      </c>
      <c r="C63" s="31"/>
      <c r="D63" s="23" t="s">
        <v>715</v>
      </c>
      <c r="E63" s="44" t="s">
        <v>540</v>
      </c>
      <c r="F63" s="21" t="s">
        <v>875</v>
      </c>
      <c r="G63" s="21">
        <v>252</v>
      </c>
      <c r="H63" s="21">
        <v>504</v>
      </c>
      <c r="I63" s="21">
        <v>210</v>
      </c>
      <c r="J63" s="21">
        <v>30240</v>
      </c>
      <c r="K63" s="21"/>
    </row>
    <row r="64" spans="2:11" ht="15" x14ac:dyDescent="0.2">
      <c r="B64" s="35">
        <v>6</v>
      </c>
      <c r="C64" s="31"/>
      <c r="D64" s="23" t="s">
        <v>716</v>
      </c>
      <c r="E64" s="44" t="s">
        <v>541</v>
      </c>
      <c r="F64" s="21" t="s">
        <v>373</v>
      </c>
      <c r="G64" s="21" t="s">
        <v>374</v>
      </c>
      <c r="H64" s="21" t="s">
        <v>375</v>
      </c>
      <c r="I64" s="21" t="s">
        <v>376</v>
      </c>
      <c r="J64" s="21" t="s">
        <v>377</v>
      </c>
      <c r="K64" s="21"/>
    </row>
    <row r="65" spans="2:11" ht="30" x14ac:dyDescent="0.2">
      <c r="B65" s="35">
        <v>6</v>
      </c>
      <c r="C65" s="31"/>
      <c r="D65" s="23" t="s">
        <v>717</v>
      </c>
      <c r="E65" s="44" t="s">
        <v>542</v>
      </c>
      <c r="F65" s="21" t="s">
        <v>378</v>
      </c>
      <c r="G65" s="21" t="s">
        <v>379</v>
      </c>
      <c r="H65" s="21" t="s">
        <v>380</v>
      </c>
      <c r="I65" s="21" t="s">
        <v>381</v>
      </c>
      <c r="J65" s="21" t="s">
        <v>382</v>
      </c>
      <c r="K65" s="21"/>
    </row>
    <row r="66" spans="2:11" ht="75" x14ac:dyDescent="0.2">
      <c r="B66" s="35">
        <v>6</v>
      </c>
      <c r="C66" s="31"/>
      <c r="D66" s="23" t="s">
        <v>718</v>
      </c>
      <c r="E66" s="44" t="s">
        <v>543</v>
      </c>
      <c r="F66" s="21" t="s">
        <v>876</v>
      </c>
      <c r="G66" s="21" t="s">
        <v>383</v>
      </c>
      <c r="H66" s="21" t="s">
        <v>384</v>
      </c>
      <c r="I66" s="21" t="s">
        <v>385</v>
      </c>
      <c r="J66" s="21" t="s">
        <v>386</v>
      </c>
      <c r="K66" s="21"/>
    </row>
    <row r="67" spans="2:11" ht="135" x14ac:dyDescent="0.2">
      <c r="B67" s="35">
        <v>6</v>
      </c>
      <c r="C67" s="31"/>
      <c r="D67" s="23" t="s">
        <v>719</v>
      </c>
      <c r="E67" s="44" t="s">
        <v>544</v>
      </c>
      <c r="F67" s="21" t="s">
        <v>877</v>
      </c>
      <c r="G67" s="21" t="s">
        <v>387</v>
      </c>
      <c r="H67" s="21" t="s">
        <v>388</v>
      </c>
      <c r="I67" s="21" t="s">
        <v>389</v>
      </c>
      <c r="J67" s="21" t="s">
        <v>390</v>
      </c>
      <c r="K67" s="21"/>
    </row>
    <row r="68" spans="2:11" ht="60" x14ac:dyDescent="0.2">
      <c r="B68" s="35">
        <v>7</v>
      </c>
      <c r="C68" s="31"/>
      <c r="D68" s="23" t="s">
        <v>720</v>
      </c>
      <c r="E68" s="44" t="s">
        <v>545</v>
      </c>
      <c r="F68" s="21" t="s">
        <v>391</v>
      </c>
      <c r="G68" s="21" t="s">
        <v>392</v>
      </c>
      <c r="H68" s="21" t="s">
        <v>395</v>
      </c>
      <c r="I68" s="21" t="s">
        <v>393</v>
      </c>
      <c r="J68" s="21" t="s">
        <v>394</v>
      </c>
      <c r="K68" s="21"/>
    </row>
    <row r="69" spans="2:11" ht="75" x14ac:dyDescent="0.2">
      <c r="B69" s="35">
        <v>7</v>
      </c>
      <c r="C69" s="31"/>
      <c r="D69" s="23" t="s">
        <v>721</v>
      </c>
      <c r="E69" s="44" t="s">
        <v>546</v>
      </c>
      <c r="F69" s="21" t="s">
        <v>722</v>
      </c>
      <c r="G69" s="21" t="s">
        <v>465</v>
      </c>
      <c r="H69" s="21" t="s">
        <v>878</v>
      </c>
      <c r="I69" s="21" t="s">
        <v>466</v>
      </c>
      <c r="J69" s="21" t="s">
        <v>396</v>
      </c>
      <c r="K69" s="21"/>
    </row>
    <row r="70" spans="2:11" ht="60" x14ac:dyDescent="0.2">
      <c r="B70" s="35">
        <v>7</v>
      </c>
      <c r="C70" s="31"/>
      <c r="D70" s="23" t="s">
        <v>723</v>
      </c>
      <c r="E70" s="44" t="s">
        <v>547</v>
      </c>
      <c r="F70" s="21" t="s">
        <v>724</v>
      </c>
      <c r="G70" s="21" t="s">
        <v>467</v>
      </c>
      <c r="H70" s="21" t="s">
        <v>468</v>
      </c>
      <c r="I70" s="21" t="s">
        <v>469</v>
      </c>
      <c r="J70" s="21" t="s">
        <v>470</v>
      </c>
      <c r="K70" s="21"/>
    </row>
    <row r="71" spans="2:11" ht="90" x14ac:dyDescent="0.2">
      <c r="B71" s="35">
        <v>7</v>
      </c>
      <c r="C71" s="31"/>
      <c r="D71" s="23" t="s">
        <v>725</v>
      </c>
      <c r="E71" s="44" t="s">
        <v>548</v>
      </c>
      <c r="F71" s="21" t="s">
        <v>879</v>
      </c>
      <c r="G71" s="21" t="s">
        <v>397</v>
      </c>
      <c r="H71" s="21" t="s">
        <v>398</v>
      </c>
      <c r="I71" s="21" t="s">
        <v>399</v>
      </c>
      <c r="J71" s="21" t="s">
        <v>400</v>
      </c>
      <c r="K71" s="21"/>
    </row>
    <row r="72" spans="2:11" ht="15" x14ac:dyDescent="0.2">
      <c r="B72" s="35">
        <v>7</v>
      </c>
      <c r="C72" s="31"/>
      <c r="D72" s="23" t="s">
        <v>726</v>
      </c>
      <c r="E72" s="44" t="s">
        <v>549</v>
      </c>
      <c r="F72" s="21" t="s">
        <v>401</v>
      </c>
      <c r="G72" s="21" t="s">
        <v>402</v>
      </c>
      <c r="H72" s="21" t="s">
        <v>403</v>
      </c>
      <c r="I72" s="21" t="s">
        <v>404</v>
      </c>
      <c r="J72" s="21" t="s">
        <v>405</v>
      </c>
      <c r="K72" s="21"/>
    </row>
    <row r="73" spans="2:11" ht="60" x14ac:dyDescent="0.2">
      <c r="B73" s="35">
        <v>7</v>
      </c>
      <c r="C73" s="31"/>
      <c r="D73" s="23" t="s">
        <v>727</v>
      </c>
      <c r="E73" s="44" t="s">
        <v>550</v>
      </c>
      <c r="F73" s="21" t="s">
        <v>880</v>
      </c>
      <c r="G73" s="21">
        <v>24</v>
      </c>
      <c r="H73" s="21">
        <v>6</v>
      </c>
      <c r="I73" s="21">
        <v>12</v>
      </c>
      <c r="J73" s="21" t="s">
        <v>406</v>
      </c>
      <c r="K73" s="21"/>
    </row>
    <row r="74" spans="2:11" ht="60" x14ac:dyDescent="0.2">
      <c r="B74" s="35">
        <v>7</v>
      </c>
      <c r="C74" s="31"/>
      <c r="D74" s="23" t="s">
        <v>728</v>
      </c>
      <c r="E74" s="44" t="s">
        <v>551</v>
      </c>
      <c r="F74" s="21" t="s">
        <v>881</v>
      </c>
      <c r="G74" s="21" t="s">
        <v>882</v>
      </c>
      <c r="H74" s="21" t="s">
        <v>883</v>
      </c>
      <c r="I74" s="21" t="s">
        <v>884</v>
      </c>
      <c r="J74" s="21" t="s">
        <v>885</v>
      </c>
      <c r="K74" s="21"/>
    </row>
    <row r="75" spans="2:11" ht="45" x14ac:dyDescent="0.2">
      <c r="B75" s="35">
        <v>7</v>
      </c>
      <c r="C75" s="31"/>
      <c r="D75" s="23" t="s">
        <v>729</v>
      </c>
      <c r="E75" s="44" t="s">
        <v>552</v>
      </c>
      <c r="F75" s="21" t="s">
        <v>407</v>
      </c>
      <c r="G75" s="21" t="s">
        <v>408</v>
      </c>
      <c r="H75" s="21" t="s">
        <v>409</v>
      </c>
      <c r="I75" s="21" t="s">
        <v>410</v>
      </c>
      <c r="J75" s="21" t="s">
        <v>411</v>
      </c>
      <c r="K75" s="21"/>
    </row>
    <row r="76" spans="2:11" ht="75" x14ac:dyDescent="0.2">
      <c r="B76" s="35">
        <v>7</v>
      </c>
      <c r="C76" s="31"/>
      <c r="D76" s="23" t="s">
        <v>730</v>
      </c>
      <c r="E76" s="44" t="s">
        <v>553</v>
      </c>
      <c r="F76" s="21" t="s">
        <v>731</v>
      </c>
      <c r="G76" s="21" t="s">
        <v>471</v>
      </c>
      <c r="H76" s="21" t="s">
        <v>472</v>
      </c>
      <c r="I76" s="21" t="s">
        <v>886</v>
      </c>
      <c r="J76" s="21" t="s">
        <v>473</v>
      </c>
      <c r="K76" s="21"/>
    </row>
    <row r="77" spans="2:11" ht="15" x14ac:dyDescent="0.2">
      <c r="B77" s="35">
        <v>7</v>
      </c>
      <c r="C77" s="31"/>
      <c r="D77" s="23" t="s">
        <v>732</v>
      </c>
      <c r="E77" s="44" t="s">
        <v>554</v>
      </c>
      <c r="F77" s="21" t="s">
        <v>412</v>
      </c>
      <c r="G77" s="21" t="s">
        <v>733</v>
      </c>
      <c r="H77" s="21" t="s">
        <v>413</v>
      </c>
      <c r="I77" s="21" t="s">
        <v>414</v>
      </c>
      <c r="J77" s="21" t="s">
        <v>415</v>
      </c>
      <c r="K77" s="21"/>
    </row>
    <row r="78" spans="2:11" ht="45" x14ac:dyDescent="0.2">
      <c r="B78" s="35">
        <v>7</v>
      </c>
      <c r="C78" s="31"/>
      <c r="D78" s="23" t="s">
        <v>734</v>
      </c>
      <c r="E78" s="44" t="s">
        <v>555</v>
      </c>
      <c r="F78" s="21" t="s">
        <v>887</v>
      </c>
      <c r="G78" s="21">
        <v>29</v>
      </c>
      <c r="H78" s="21">
        <v>2</v>
      </c>
      <c r="I78" s="21">
        <v>20</v>
      </c>
      <c r="J78" s="21">
        <v>10</v>
      </c>
      <c r="K78" s="21"/>
    </row>
    <row r="79" spans="2:11" ht="60" x14ac:dyDescent="0.2">
      <c r="B79" s="35">
        <v>8</v>
      </c>
      <c r="C79" s="31"/>
      <c r="D79" s="23" t="s">
        <v>735</v>
      </c>
      <c r="E79" s="44" t="s">
        <v>556</v>
      </c>
      <c r="F79" s="21" t="s">
        <v>417</v>
      </c>
      <c r="G79" s="21" t="s">
        <v>418</v>
      </c>
      <c r="H79" s="21" t="s">
        <v>416</v>
      </c>
      <c r="I79" s="21" t="s">
        <v>419</v>
      </c>
      <c r="J79" s="21" t="s">
        <v>420</v>
      </c>
      <c r="K79" s="21"/>
    </row>
    <row r="80" spans="2:11" ht="30" x14ac:dyDescent="0.2">
      <c r="B80" s="35">
        <v>8</v>
      </c>
      <c r="C80" s="31"/>
      <c r="D80" s="23" t="s">
        <v>736</v>
      </c>
      <c r="E80" s="44" t="s">
        <v>557</v>
      </c>
      <c r="F80" s="21" t="s">
        <v>421</v>
      </c>
      <c r="G80" s="21" t="s">
        <v>422</v>
      </c>
      <c r="H80" s="21" t="s">
        <v>423</v>
      </c>
      <c r="I80" s="21" t="s">
        <v>424</v>
      </c>
      <c r="J80" s="21" t="s">
        <v>425</v>
      </c>
      <c r="K80" s="21"/>
    </row>
    <row r="81" spans="2:11" ht="30" x14ac:dyDescent="0.2">
      <c r="B81" s="35">
        <v>8</v>
      </c>
      <c r="C81" s="31"/>
      <c r="D81" s="23" t="s">
        <v>737</v>
      </c>
      <c r="E81" s="44" t="s">
        <v>558</v>
      </c>
      <c r="F81" s="21" t="s">
        <v>426</v>
      </c>
      <c r="G81" s="21" t="s">
        <v>738</v>
      </c>
      <c r="H81" s="21" t="s">
        <v>739</v>
      </c>
      <c r="I81" s="21" t="s">
        <v>427</v>
      </c>
      <c r="J81" s="21" t="s">
        <v>428</v>
      </c>
      <c r="K81" s="21"/>
    </row>
    <row r="82" spans="2:11" ht="15" x14ac:dyDescent="0.2">
      <c r="B82" s="35">
        <v>8</v>
      </c>
      <c r="C82" s="31"/>
      <c r="D82" s="23" t="s">
        <v>740</v>
      </c>
      <c r="E82" s="44" t="s">
        <v>559</v>
      </c>
      <c r="F82" s="21" t="s">
        <v>429</v>
      </c>
      <c r="G82" s="21">
        <v>12</v>
      </c>
      <c r="H82" s="21">
        <v>4</v>
      </c>
      <c r="I82" s="21">
        <v>8</v>
      </c>
      <c r="J82" s="21">
        <v>6</v>
      </c>
      <c r="K82" s="21"/>
    </row>
    <row r="83" spans="2:11" ht="75" x14ac:dyDescent="0.2">
      <c r="B83" s="35">
        <v>8</v>
      </c>
      <c r="C83" s="31"/>
      <c r="D83" s="23" t="s">
        <v>741</v>
      </c>
      <c r="E83" s="44" t="s">
        <v>560</v>
      </c>
      <c r="F83" s="21" t="s">
        <v>742</v>
      </c>
      <c r="G83" s="21" t="s">
        <v>430</v>
      </c>
      <c r="H83" s="21" t="s">
        <v>431</v>
      </c>
      <c r="I83" s="21" t="s">
        <v>432</v>
      </c>
      <c r="J83" s="21" t="s">
        <v>433</v>
      </c>
      <c r="K83" s="21"/>
    </row>
    <row r="84" spans="2:11" ht="30" x14ac:dyDescent="0.2">
      <c r="B84" s="35">
        <v>8</v>
      </c>
      <c r="C84" s="31"/>
      <c r="D84" s="23" t="s">
        <v>743</v>
      </c>
      <c r="E84" s="44" t="s">
        <v>561</v>
      </c>
      <c r="F84" s="21" t="s">
        <v>888</v>
      </c>
      <c r="G84" s="21" t="s">
        <v>434</v>
      </c>
      <c r="H84" s="21" t="s">
        <v>435</v>
      </c>
      <c r="I84" s="21" t="s">
        <v>436</v>
      </c>
      <c r="J84" s="21" t="s">
        <v>437</v>
      </c>
      <c r="K84" s="21"/>
    </row>
    <row r="85" spans="2:11" ht="45" x14ac:dyDescent="0.2">
      <c r="B85" s="35">
        <v>8</v>
      </c>
      <c r="C85" s="31"/>
      <c r="D85" s="23" t="s">
        <v>744</v>
      </c>
      <c r="E85" s="44" t="s">
        <v>562</v>
      </c>
      <c r="F85" s="21" t="s">
        <v>889</v>
      </c>
      <c r="G85" s="21" t="s">
        <v>438</v>
      </c>
      <c r="H85" s="21" t="s">
        <v>439</v>
      </c>
      <c r="I85" s="21" t="s">
        <v>440</v>
      </c>
      <c r="J85" s="21" t="s">
        <v>441</v>
      </c>
      <c r="K85" s="21"/>
    </row>
    <row r="86" spans="2:11" ht="60" x14ac:dyDescent="0.2">
      <c r="B86" s="35">
        <v>8</v>
      </c>
      <c r="C86" s="31"/>
      <c r="D86" s="23" t="s">
        <v>745</v>
      </c>
      <c r="E86" s="44" t="s">
        <v>563</v>
      </c>
      <c r="F86" s="21" t="s">
        <v>442</v>
      </c>
      <c r="G86" s="21" t="s">
        <v>890</v>
      </c>
      <c r="H86" s="21" t="s">
        <v>891</v>
      </c>
      <c r="I86" s="21" t="s">
        <v>892</v>
      </c>
      <c r="J86" s="21" t="s">
        <v>893</v>
      </c>
      <c r="K86" s="21"/>
    </row>
    <row r="87" spans="2:11" ht="75" x14ac:dyDescent="0.2">
      <c r="B87" s="35">
        <v>8</v>
      </c>
      <c r="C87" s="31"/>
      <c r="D87" s="23" t="s">
        <v>746</v>
      </c>
      <c r="E87" s="44" t="s">
        <v>564</v>
      </c>
      <c r="F87" s="21" t="s">
        <v>894</v>
      </c>
      <c r="G87" s="21" t="s">
        <v>895</v>
      </c>
      <c r="H87" s="21" t="s">
        <v>443</v>
      </c>
      <c r="I87" s="21" t="s">
        <v>747</v>
      </c>
      <c r="J87" s="21" t="s">
        <v>444</v>
      </c>
      <c r="K87" s="21"/>
    </row>
    <row r="88" spans="2:11" ht="30" x14ac:dyDescent="0.2">
      <c r="B88" s="35">
        <v>8</v>
      </c>
      <c r="C88" s="31"/>
      <c r="D88" s="23" t="s">
        <v>748</v>
      </c>
      <c r="E88" s="44" t="s">
        <v>565</v>
      </c>
      <c r="F88" s="21" t="s">
        <v>445</v>
      </c>
      <c r="G88" s="21" t="s">
        <v>446</v>
      </c>
      <c r="H88" s="21" t="s">
        <v>447</v>
      </c>
      <c r="I88" s="21" t="s">
        <v>448</v>
      </c>
      <c r="J88" s="21" t="s">
        <v>449</v>
      </c>
      <c r="K88" s="21"/>
    </row>
    <row r="89" spans="2:11" ht="30" x14ac:dyDescent="0.2">
      <c r="B89" s="35">
        <v>8</v>
      </c>
      <c r="C89" s="31"/>
      <c r="D89" s="23" t="s">
        <v>749</v>
      </c>
      <c r="E89" s="44" t="s">
        <v>566</v>
      </c>
      <c r="F89" s="21" t="s">
        <v>896</v>
      </c>
      <c r="G89" s="21" t="s">
        <v>450</v>
      </c>
      <c r="H89" s="21" t="s">
        <v>451</v>
      </c>
      <c r="I89" s="21" t="s">
        <v>452</v>
      </c>
      <c r="J89" s="21" t="s">
        <v>453</v>
      </c>
      <c r="K89" s="21"/>
    </row>
    <row r="90" spans="2:11" x14ac:dyDescent="0.2">
      <c r="B90" s="35"/>
      <c r="C90" s="31"/>
      <c r="D90" s="23"/>
      <c r="E90" s="44"/>
      <c r="F90" s="21"/>
      <c r="G90" s="21"/>
      <c r="H90" s="21"/>
      <c r="I90" s="21"/>
      <c r="J90" s="21"/>
      <c r="K90" s="21"/>
    </row>
    <row r="91" spans="2:11" x14ac:dyDescent="0.2">
      <c r="B91" s="35"/>
      <c r="C91" s="31"/>
      <c r="D91" s="23"/>
      <c r="E91" s="44"/>
      <c r="F91" s="21"/>
      <c r="G91" s="21"/>
      <c r="H91" s="21"/>
      <c r="I91" s="21"/>
      <c r="J91" s="21"/>
      <c r="K91" s="21"/>
    </row>
    <row r="92" spans="2:11" x14ac:dyDescent="0.2">
      <c r="B92" s="35"/>
      <c r="C92" s="31"/>
      <c r="D92" s="23"/>
      <c r="E92" s="44"/>
      <c r="F92" s="21"/>
      <c r="G92" s="21"/>
      <c r="H92" s="21"/>
      <c r="I92" s="21"/>
      <c r="J92" s="21"/>
      <c r="K92" s="21"/>
    </row>
    <row r="93" spans="2:11" x14ac:dyDescent="0.2">
      <c r="B93" s="35"/>
      <c r="C93" s="31"/>
      <c r="D93" s="23"/>
      <c r="E93" s="44"/>
      <c r="F93" s="21"/>
      <c r="G93" s="21"/>
      <c r="H93" s="21"/>
      <c r="I93" s="21"/>
      <c r="J93" s="21"/>
      <c r="K93" s="21"/>
    </row>
    <row r="94" spans="2:11" x14ac:dyDescent="0.2">
      <c r="B94" s="35"/>
      <c r="C94" s="31"/>
      <c r="D94" s="23"/>
      <c r="E94" s="44"/>
      <c r="F94" s="21"/>
      <c r="G94" s="21"/>
      <c r="H94" s="21"/>
      <c r="I94" s="21"/>
      <c r="J94" s="21"/>
      <c r="K94" s="21"/>
    </row>
    <row r="95" spans="2:11" x14ac:dyDescent="0.2">
      <c r="B95" s="35"/>
      <c r="C95" s="31"/>
      <c r="D95" s="23"/>
      <c r="E95" s="44"/>
      <c r="F95" s="21"/>
      <c r="G95" s="21"/>
      <c r="H95" s="21"/>
      <c r="I95" s="21"/>
      <c r="J95" s="21"/>
      <c r="K95" s="21"/>
    </row>
    <row r="96" spans="2:11" x14ac:dyDescent="0.2">
      <c r="B96" s="35"/>
      <c r="C96" s="31"/>
      <c r="D96" s="23"/>
      <c r="E96" s="44"/>
      <c r="F96" s="21"/>
      <c r="G96" s="21"/>
      <c r="H96" s="21"/>
      <c r="I96" s="21"/>
      <c r="J96" s="21"/>
      <c r="K96" s="21"/>
    </row>
    <row r="97" spans="2:11" x14ac:dyDescent="0.2">
      <c r="B97" s="35"/>
      <c r="C97" s="31"/>
      <c r="D97" s="23"/>
      <c r="E97" s="44"/>
      <c r="F97" s="21"/>
      <c r="G97" s="21"/>
      <c r="H97" s="21"/>
      <c r="I97" s="21"/>
      <c r="J97" s="21"/>
      <c r="K97" s="21"/>
    </row>
    <row r="98" spans="2:11" x14ac:dyDescent="0.2">
      <c r="B98" s="35"/>
      <c r="C98" s="31"/>
      <c r="D98" s="23"/>
      <c r="E98" s="44"/>
      <c r="F98" s="21"/>
      <c r="G98" s="21"/>
      <c r="H98" s="21"/>
      <c r="I98" s="21"/>
      <c r="J98" s="21"/>
      <c r="K98" s="21"/>
    </row>
    <row r="99" spans="2:11" x14ac:dyDescent="0.2">
      <c r="B99" s="35"/>
      <c r="C99" s="31"/>
      <c r="D99" s="23"/>
      <c r="E99" s="44"/>
      <c r="F99" s="21"/>
      <c r="G99" s="21"/>
      <c r="H99" s="21"/>
      <c r="I99" s="21"/>
      <c r="J99" s="21"/>
      <c r="K99" s="21"/>
    </row>
    <row r="100" spans="2:11" x14ac:dyDescent="0.2">
      <c r="B100" s="35"/>
      <c r="C100" s="31"/>
      <c r="D100" s="23"/>
      <c r="E100" s="44"/>
      <c r="F100" s="21"/>
      <c r="G100" s="21"/>
      <c r="H100" s="21"/>
      <c r="I100" s="21"/>
      <c r="J100" s="21"/>
      <c r="K100" s="21"/>
    </row>
    <row r="101" spans="2:11" x14ac:dyDescent="0.2">
      <c r="B101" s="35"/>
      <c r="C101" s="31"/>
      <c r="D101" s="23"/>
      <c r="E101" s="44"/>
      <c r="F101" s="21"/>
      <c r="G101" s="21"/>
      <c r="H101" s="21"/>
      <c r="I101" s="21"/>
      <c r="J101" s="21"/>
      <c r="K101" s="21"/>
    </row>
    <row r="102" spans="2:11" x14ac:dyDescent="0.2">
      <c r="B102" s="35"/>
      <c r="C102" s="31"/>
      <c r="D102" s="23"/>
      <c r="E102" s="44"/>
      <c r="F102" s="21"/>
      <c r="G102" s="21"/>
      <c r="H102" s="21"/>
      <c r="I102" s="21"/>
      <c r="J102" s="21"/>
      <c r="K102" s="21"/>
    </row>
    <row r="103" spans="2:11" x14ac:dyDescent="0.2">
      <c r="B103" s="35"/>
      <c r="C103" s="31"/>
      <c r="D103" s="23"/>
      <c r="E103" s="44"/>
      <c r="F103" s="21"/>
      <c r="G103" s="21"/>
      <c r="H103" s="21"/>
      <c r="I103" s="21"/>
      <c r="J103" s="21"/>
      <c r="K103" s="21"/>
    </row>
    <row r="104" spans="2:11" x14ac:dyDescent="0.2">
      <c r="B104" s="35"/>
      <c r="C104" s="31"/>
      <c r="D104" s="23"/>
      <c r="E104" s="44"/>
      <c r="F104" s="21"/>
      <c r="G104" s="21"/>
      <c r="H104" s="21"/>
      <c r="I104" s="21"/>
      <c r="J104" s="21"/>
      <c r="K104" s="21"/>
    </row>
    <row r="105" spans="2:11" x14ac:dyDescent="0.2">
      <c r="B105" s="35"/>
      <c r="C105" s="31"/>
      <c r="D105" s="23"/>
      <c r="E105" s="44"/>
      <c r="F105" s="21"/>
      <c r="G105" s="21"/>
      <c r="H105" s="21"/>
      <c r="I105" s="21"/>
      <c r="J105" s="21"/>
      <c r="K105" s="21"/>
    </row>
    <row r="106" spans="2:11" x14ac:dyDescent="0.2">
      <c r="B106" s="35"/>
      <c r="C106" s="31"/>
      <c r="D106" s="23"/>
      <c r="E106" s="44"/>
      <c r="F106" s="21"/>
      <c r="G106" s="21"/>
      <c r="H106" s="21"/>
      <c r="I106" s="21"/>
      <c r="J106" s="21"/>
      <c r="K106" s="21"/>
    </row>
    <row r="107" spans="2:11" x14ac:dyDescent="0.2">
      <c r="B107" s="35"/>
      <c r="C107" s="31"/>
      <c r="D107" s="23"/>
      <c r="E107" s="44"/>
      <c r="F107" s="21"/>
      <c r="G107" s="21"/>
      <c r="H107" s="21"/>
      <c r="I107" s="21"/>
      <c r="J107" s="21"/>
      <c r="K107" s="21"/>
    </row>
    <row r="108" spans="2:11" x14ac:dyDescent="0.2">
      <c r="B108" s="35"/>
      <c r="C108" s="31"/>
      <c r="D108" s="23"/>
      <c r="E108" s="44"/>
      <c r="F108" s="21"/>
      <c r="G108" s="21"/>
      <c r="H108" s="21"/>
      <c r="I108" s="21"/>
      <c r="J108" s="21"/>
      <c r="K108" s="21"/>
    </row>
    <row r="109" spans="2:11" x14ac:dyDescent="0.2">
      <c r="B109" s="35"/>
      <c r="C109" s="31"/>
      <c r="D109" s="23"/>
      <c r="E109" s="44"/>
      <c r="F109" s="21"/>
      <c r="G109" s="21"/>
      <c r="H109" s="21"/>
      <c r="I109" s="21"/>
      <c r="J109" s="21"/>
      <c r="K109" s="21"/>
    </row>
    <row r="110" spans="2:11" x14ac:dyDescent="0.2">
      <c r="B110" s="35"/>
      <c r="C110" s="31"/>
      <c r="D110" s="23"/>
      <c r="E110" s="44"/>
      <c r="F110" s="21"/>
      <c r="G110" s="21"/>
      <c r="H110" s="21"/>
      <c r="I110" s="21"/>
      <c r="J110" s="21"/>
      <c r="K110" s="21"/>
    </row>
    <row r="111" spans="2:11" x14ac:dyDescent="0.2">
      <c r="B111" s="35"/>
      <c r="C111" s="31"/>
      <c r="D111" s="23"/>
      <c r="E111" s="44"/>
      <c r="F111" s="21"/>
      <c r="G111" s="21"/>
      <c r="H111" s="21"/>
      <c r="I111" s="21"/>
      <c r="J111" s="21"/>
      <c r="K111" s="21"/>
    </row>
    <row r="112" spans="2:11" x14ac:dyDescent="0.2">
      <c r="B112" s="35"/>
      <c r="C112" s="31"/>
      <c r="D112" s="23"/>
      <c r="E112" s="44"/>
      <c r="F112" s="21"/>
      <c r="G112" s="21"/>
      <c r="H112" s="21"/>
      <c r="I112" s="21"/>
      <c r="J112" s="21"/>
      <c r="K112" s="21"/>
    </row>
    <row r="113" spans="2:11" x14ac:dyDescent="0.2">
      <c r="B113" s="35"/>
      <c r="C113" s="31"/>
      <c r="D113" s="23"/>
      <c r="E113" s="44"/>
      <c r="F113" s="21"/>
      <c r="G113" s="21"/>
      <c r="H113" s="21"/>
      <c r="I113" s="21"/>
      <c r="J113" s="21"/>
      <c r="K113" s="21"/>
    </row>
    <row r="114" spans="2:11" x14ac:dyDescent="0.2">
      <c r="B114" s="35"/>
      <c r="C114" s="31"/>
      <c r="D114" s="23"/>
      <c r="E114" s="44"/>
      <c r="F114" s="21"/>
      <c r="G114" s="21"/>
      <c r="H114" s="21"/>
      <c r="I114" s="21"/>
      <c r="J114" s="21"/>
      <c r="K114" s="21"/>
    </row>
    <row r="115" spans="2:11" x14ac:dyDescent="0.2">
      <c r="B115" s="35"/>
      <c r="C115" s="31"/>
      <c r="D115" s="23"/>
      <c r="E115" s="44"/>
      <c r="F115" s="21"/>
      <c r="G115" s="21"/>
      <c r="H115" s="21"/>
      <c r="I115" s="21"/>
      <c r="J115" s="21"/>
      <c r="K115" s="21"/>
    </row>
    <row r="116" spans="2:11" x14ac:dyDescent="0.2">
      <c r="B116" s="35"/>
      <c r="C116" s="31"/>
      <c r="D116" s="23"/>
      <c r="E116" s="44"/>
      <c r="F116" s="21"/>
      <c r="G116" s="21"/>
      <c r="H116" s="21"/>
      <c r="I116" s="21"/>
      <c r="J116" s="21"/>
      <c r="K116" s="21"/>
    </row>
    <row r="117" spans="2:11" x14ac:dyDescent="0.2">
      <c r="B117" s="35"/>
      <c r="C117" s="31"/>
      <c r="D117" s="23"/>
      <c r="E117" s="44"/>
      <c r="F117" s="21"/>
      <c r="G117" s="21"/>
      <c r="H117" s="21"/>
      <c r="I117" s="21"/>
      <c r="J117" s="21"/>
      <c r="K117" s="21"/>
    </row>
    <row r="118" spans="2:11" x14ac:dyDescent="0.2">
      <c r="B118" s="35"/>
      <c r="C118" s="31"/>
      <c r="D118" s="23"/>
      <c r="E118" s="44"/>
      <c r="F118" s="21"/>
      <c r="G118" s="21"/>
      <c r="H118" s="21"/>
      <c r="I118" s="21"/>
      <c r="J118" s="21"/>
      <c r="K118" s="21"/>
    </row>
    <row r="119" spans="2:11" x14ac:dyDescent="0.2">
      <c r="B119" s="35"/>
      <c r="C119" s="31"/>
      <c r="D119" s="23"/>
      <c r="E119" s="44"/>
      <c r="F119" s="21"/>
      <c r="G119" s="21"/>
      <c r="H119" s="21"/>
      <c r="I119" s="21"/>
      <c r="J119" s="21"/>
      <c r="K119" s="21"/>
    </row>
    <row r="120" spans="2:11" x14ac:dyDescent="0.2">
      <c r="B120" s="35"/>
      <c r="C120" s="31"/>
      <c r="D120" s="23"/>
      <c r="E120" s="44"/>
      <c r="F120" s="21"/>
      <c r="G120" s="21"/>
      <c r="H120" s="21"/>
      <c r="I120" s="21"/>
      <c r="J120" s="21"/>
      <c r="K120" s="21"/>
    </row>
    <row r="121" spans="2:11" x14ac:dyDescent="0.2">
      <c r="B121" s="35"/>
      <c r="C121" s="31"/>
      <c r="D121" s="23"/>
      <c r="E121" s="44"/>
      <c r="F121" s="21"/>
      <c r="G121" s="21"/>
      <c r="H121" s="21"/>
      <c r="I121" s="21"/>
      <c r="J121" s="21"/>
      <c r="K121" s="21"/>
    </row>
    <row r="122" spans="2:11" x14ac:dyDescent="0.2">
      <c r="B122" s="35"/>
      <c r="C122" s="31"/>
      <c r="D122" s="23"/>
      <c r="F122" s="21"/>
      <c r="G122" s="21"/>
      <c r="H122" s="21"/>
      <c r="I122" s="21"/>
      <c r="J122" s="21"/>
      <c r="K122" s="21"/>
    </row>
    <row r="123" spans="2:11" x14ac:dyDescent="0.2">
      <c r="B123" s="35"/>
      <c r="C123" s="31"/>
      <c r="D123" s="23"/>
      <c r="F123" s="21"/>
      <c r="G123" s="21"/>
      <c r="H123" s="21"/>
      <c r="I123" s="21"/>
      <c r="J123" s="21"/>
      <c r="K123" s="21"/>
    </row>
    <row r="124" spans="2:11" x14ac:dyDescent="0.2">
      <c r="B124" s="35"/>
      <c r="C124" s="31"/>
      <c r="D124" s="23"/>
      <c r="F124" s="21"/>
      <c r="G124" s="21"/>
      <c r="H124" s="21"/>
      <c r="I124" s="21"/>
      <c r="J124" s="21"/>
      <c r="K124" s="21"/>
    </row>
    <row r="125" spans="2:11" x14ac:dyDescent="0.2">
      <c r="B125" s="35"/>
      <c r="C125" s="31"/>
      <c r="D125" s="23"/>
      <c r="F125" s="21"/>
      <c r="G125" s="21"/>
      <c r="H125" s="21"/>
      <c r="I125" s="21"/>
      <c r="J125" s="21"/>
      <c r="K125" s="21"/>
    </row>
    <row r="126" spans="2:11" x14ac:dyDescent="0.2">
      <c r="B126" s="35"/>
      <c r="C126" s="31"/>
      <c r="D126" s="23"/>
      <c r="F126" s="21"/>
      <c r="G126" s="21"/>
      <c r="H126" s="21"/>
      <c r="I126" s="21"/>
      <c r="J126" s="21"/>
      <c r="K126" s="21"/>
    </row>
    <row r="127" spans="2:11" x14ac:dyDescent="0.2">
      <c r="B127" s="35"/>
      <c r="C127" s="31"/>
      <c r="D127" s="23"/>
      <c r="F127" s="21"/>
      <c r="G127" s="21"/>
      <c r="H127" s="21"/>
      <c r="I127" s="21"/>
      <c r="J127" s="21"/>
      <c r="K127" s="21"/>
    </row>
    <row r="128" spans="2:11" x14ac:dyDescent="0.2">
      <c r="B128" s="35"/>
      <c r="C128" s="31"/>
      <c r="D128" s="23"/>
      <c r="F128" s="21"/>
      <c r="G128" s="21"/>
      <c r="H128" s="21"/>
      <c r="I128" s="21"/>
      <c r="J128" s="21"/>
      <c r="K128" s="21"/>
    </row>
    <row r="129" spans="2:11" x14ac:dyDescent="0.2">
      <c r="B129" s="35"/>
      <c r="C129" s="31"/>
      <c r="D129" s="23"/>
      <c r="F129" s="21"/>
      <c r="G129" s="21"/>
      <c r="H129" s="21"/>
      <c r="I129" s="21"/>
      <c r="J129" s="21"/>
      <c r="K129" s="21"/>
    </row>
    <row r="130" spans="2:11" x14ac:dyDescent="0.2">
      <c r="B130" s="35"/>
      <c r="C130" s="31"/>
      <c r="D130" s="23"/>
      <c r="F130" s="21"/>
      <c r="G130" s="21"/>
      <c r="H130" s="21"/>
      <c r="I130" s="21"/>
      <c r="J130" s="21"/>
      <c r="K130" s="21"/>
    </row>
    <row r="131" spans="2:11" x14ac:dyDescent="0.2">
      <c r="B131" s="35"/>
      <c r="C131" s="31"/>
      <c r="D131" s="23"/>
      <c r="F131" s="21"/>
      <c r="G131" s="21"/>
      <c r="H131" s="21"/>
      <c r="I131" s="21"/>
      <c r="J131" s="21"/>
      <c r="K131" s="21"/>
    </row>
    <row r="132" spans="2:11" x14ac:dyDescent="0.2">
      <c r="B132" s="35"/>
      <c r="C132" s="31"/>
      <c r="D132" s="23"/>
      <c r="F132" s="21"/>
      <c r="G132" s="21"/>
      <c r="H132" s="21"/>
      <c r="I132" s="21"/>
      <c r="J132" s="21"/>
      <c r="K132" s="21"/>
    </row>
    <row r="133" spans="2:11" x14ac:dyDescent="0.2">
      <c r="B133" s="35"/>
      <c r="C133" s="31"/>
      <c r="D133" s="23"/>
      <c r="F133" s="21"/>
      <c r="G133" s="21"/>
      <c r="H133" s="21"/>
      <c r="I133" s="21"/>
      <c r="J133" s="21"/>
      <c r="K133" s="21"/>
    </row>
    <row r="134" spans="2:11" x14ac:dyDescent="0.2">
      <c r="B134" s="35"/>
      <c r="C134" s="31"/>
      <c r="D134" s="23"/>
      <c r="F134" s="21"/>
      <c r="G134" s="21"/>
      <c r="H134" s="21"/>
      <c r="I134" s="21"/>
      <c r="J134" s="21"/>
      <c r="K134" s="21"/>
    </row>
    <row r="135" spans="2:11" x14ac:dyDescent="0.2">
      <c r="B135" s="35"/>
      <c r="C135" s="31"/>
      <c r="D135" s="23"/>
      <c r="F135" s="21"/>
      <c r="G135" s="21"/>
      <c r="H135" s="21"/>
      <c r="I135" s="21"/>
      <c r="J135" s="21"/>
      <c r="K135" s="21"/>
    </row>
    <row r="136" spans="2:11" x14ac:dyDescent="0.2">
      <c r="B136" s="35"/>
      <c r="C136" s="31"/>
      <c r="D136" s="23"/>
      <c r="F136" s="21"/>
      <c r="G136" s="21"/>
      <c r="H136" s="21"/>
      <c r="I136" s="21"/>
      <c r="J136" s="21"/>
      <c r="K136" s="21"/>
    </row>
    <row r="137" spans="2:11" x14ac:dyDescent="0.2">
      <c r="B137" s="35"/>
      <c r="C137" s="31"/>
      <c r="D137" s="23"/>
      <c r="F137" s="21"/>
      <c r="G137" s="21"/>
      <c r="H137" s="21"/>
      <c r="I137" s="21"/>
      <c r="J137" s="21"/>
      <c r="K137" s="21"/>
    </row>
    <row r="138" spans="2:11" x14ac:dyDescent="0.2">
      <c r="B138" s="35"/>
      <c r="C138" s="31"/>
      <c r="D138" s="23"/>
      <c r="F138" s="21"/>
      <c r="G138" s="21"/>
      <c r="H138" s="21"/>
      <c r="I138" s="21"/>
      <c r="J138" s="21"/>
      <c r="K138" s="21"/>
    </row>
    <row r="139" spans="2:11" x14ac:dyDescent="0.2">
      <c r="B139" s="35"/>
      <c r="C139" s="31"/>
      <c r="D139" s="23"/>
      <c r="F139" s="21"/>
      <c r="G139" s="21"/>
      <c r="H139" s="21"/>
      <c r="I139" s="21"/>
      <c r="J139" s="21"/>
      <c r="K139" s="21"/>
    </row>
    <row r="140" spans="2:11" x14ac:dyDescent="0.2">
      <c r="B140" s="35"/>
      <c r="C140" s="31"/>
      <c r="D140" s="23"/>
      <c r="F140" s="21"/>
      <c r="G140" s="21"/>
      <c r="H140" s="21"/>
      <c r="I140" s="21"/>
      <c r="J140" s="21"/>
      <c r="K140" s="21"/>
    </row>
    <row r="141" spans="2:11" x14ac:dyDescent="0.2">
      <c r="B141" s="35"/>
      <c r="C141" s="31"/>
      <c r="D141" s="23"/>
      <c r="F141" s="21"/>
      <c r="G141" s="21"/>
      <c r="H141" s="21"/>
      <c r="I141" s="21"/>
      <c r="J141" s="21"/>
      <c r="K141" s="21"/>
    </row>
    <row r="142" spans="2:11" x14ac:dyDescent="0.2">
      <c r="B142" s="35"/>
      <c r="C142" s="31"/>
      <c r="D142" s="23"/>
      <c r="F142" s="21"/>
      <c r="G142" s="21"/>
      <c r="H142" s="21"/>
      <c r="I142" s="21"/>
      <c r="J142" s="21"/>
      <c r="K142" s="21"/>
    </row>
    <row r="143" spans="2:11" x14ac:dyDescent="0.2">
      <c r="B143" s="35"/>
      <c r="C143" s="31"/>
      <c r="D143" s="23"/>
      <c r="F143" s="21"/>
      <c r="G143" s="21"/>
      <c r="H143" s="21"/>
      <c r="I143" s="21"/>
      <c r="J143" s="21"/>
      <c r="K143" s="21"/>
    </row>
    <row r="144" spans="2:11" x14ac:dyDescent="0.2">
      <c r="B144" s="35"/>
      <c r="C144" s="31"/>
      <c r="D144" s="23"/>
      <c r="F144" s="21"/>
      <c r="G144" s="21"/>
      <c r="H144" s="21"/>
      <c r="I144" s="21"/>
      <c r="J144" s="21"/>
      <c r="K144" s="21"/>
    </row>
    <row r="145" spans="2:11" x14ac:dyDescent="0.2">
      <c r="B145" s="35"/>
      <c r="C145" s="31"/>
      <c r="D145" s="23"/>
      <c r="F145" s="21"/>
      <c r="G145" s="21"/>
      <c r="H145" s="21"/>
      <c r="I145" s="21"/>
      <c r="J145" s="21"/>
      <c r="K145" s="21"/>
    </row>
    <row r="146" spans="2:11" x14ac:dyDescent="0.2">
      <c r="B146" s="35"/>
      <c r="C146" s="31"/>
      <c r="D146" s="23"/>
      <c r="F146" s="21"/>
      <c r="G146" s="21"/>
      <c r="H146" s="21"/>
      <c r="I146" s="21"/>
      <c r="J146" s="21"/>
      <c r="K146" s="21"/>
    </row>
    <row r="147" spans="2:11" x14ac:dyDescent="0.2">
      <c r="B147" s="35"/>
      <c r="C147" s="31"/>
      <c r="D147" s="23"/>
      <c r="F147" s="21"/>
      <c r="G147" s="21"/>
      <c r="H147" s="21"/>
      <c r="I147" s="21"/>
      <c r="J147" s="21"/>
      <c r="K147" s="21"/>
    </row>
    <row r="148" spans="2:11" x14ac:dyDescent="0.2">
      <c r="B148" s="35"/>
      <c r="C148" s="31"/>
      <c r="D148" s="23"/>
      <c r="F148" s="21"/>
      <c r="G148" s="21"/>
      <c r="H148" s="21"/>
      <c r="I148" s="21"/>
      <c r="J148" s="21"/>
      <c r="K148" s="21"/>
    </row>
    <row r="149" spans="2:11" x14ac:dyDescent="0.2">
      <c r="B149" s="35"/>
      <c r="C149" s="31"/>
      <c r="D149" s="23"/>
      <c r="F149" s="21"/>
      <c r="G149" s="21"/>
      <c r="H149" s="21"/>
      <c r="I149" s="21"/>
      <c r="J149" s="21"/>
      <c r="K149" s="21"/>
    </row>
    <row r="150" spans="2:11" x14ac:dyDescent="0.2">
      <c r="B150" s="35"/>
      <c r="C150" s="31"/>
      <c r="D150" s="23"/>
      <c r="F150" s="21"/>
      <c r="G150" s="21"/>
      <c r="H150" s="21"/>
      <c r="I150" s="21"/>
      <c r="J150" s="21"/>
      <c r="K150" s="21"/>
    </row>
    <row r="151" spans="2:11" x14ac:dyDescent="0.2">
      <c r="B151" s="35"/>
      <c r="C151" s="31"/>
      <c r="D151" s="23"/>
      <c r="F151" s="21"/>
      <c r="G151" s="21"/>
      <c r="H151" s="21"/>
      <c r="I151" s="21"/>
      <c r="J151" s="21"/>
      <c r="K151" s="21"/>
    </row>
    <row r="152" spans="2:11" x14ac:dyDescent="0.2">
      <c r="B152" s="35"/>
      <c r="C152" s="31"/>
      <c r="D152" s="23"/>
      <c r="F152" s="21"/>
      <c r="G152" s="21"/>
      <c r="H152" s="21"/>
      <c r="I152" s="21"/>
      <c r="J152" s="21"/>
      <c r="K152" s="21"/>
    </row>
    <row r="153" spans="2:11" x14ac:dyDescent="0.2">
      <c r="B153" s="35"/>
      <c r="C153" s="31"/>
      <c r="D153" s="23"/>
      <c r="F153" s="21"/>
      <c r="G153" s="21"/>
      <c r="H153" s="21"/>
      <c r="I153" s="21"/>
      <c r="J153" s="21"/>
      <c r="K153" s="21"/>
    </row>
    <row r="154" spans="2:11" x14ac:dyDescent="0.2">
      <c r="B154" s="35"/>
      <c r="C154" s="31"/>
      <c r="D154" s="23"/>
      <c r="F154" s="21"/>
      <c r="G154" s="21"/>
      <c r="H154" s="21"/>
      <c r="I154" s="21"/>
      <c r="J154" s="21"/>
      <c r="K154" s="21"/>
    </row>
    <row r="155" spans="2:11" x14ac:dyDescent="0.2">
      <c r="B155" s="35"/>
      <c r="C155" s="31"/>
      <c r="D155" s="23"/>
      <c r="F155" s="21"/>
      <c r="G155" s="21"/>
      <c r="H155" s="21"/>
      <c r="I155" s="21"/>
      <c r="J155" s="21"/>
      <c r="K155" s="21"/>
    </row>
    <row r="156" spans="2:11" x14ac:dyDescent="0.2">
      <c r="B156" s="35"/>
      <c r="C156" s="31"/>
      <c r="D156" s="23"/>
      <c r="F156" s="21"/>
      <c r="G156" s="21"/>
      <c r="H156" s="21"/>
      <c r="I156" s="21"/>
      <c r="J156" s="21"/>
      <c r="K156" s="21"/>
    </row>
    <row r="157" spans="2:11" x14ac:dyDescent="0.2">
      <c r="B157" s="35"/>
      <c r="C157" s="31"/>
      <c r="D157" s="23"/>
      <c r="F157" s="21"/>
      <c r="G157" s="21"/>
      <c r="H157" s="21"/>
      <c r="I157" s="21"/>
      <c r="J157" s="21"/>
      <c r="K157" s="21"/>
    </row>
    <row r="158" spans="2:11" x14ac:dyDescent="0.2">
      <c r="B158" s="35"/>
      <c r="C158" s="31"/>
      <c r="D158" s="23"/>
      <c r="F158" s="21"/>
      <c r="G158" s="21"/>
      <c r="H158" s="21"/>
      <c r="I158" s="21"/>
      <c r="J158" s="21"/>
      <c r="K158" s="21"/>
    </row>
    <row r="159" spans="2:11" x14ac:dyDescent="0.2">
      <c r="B159" s="35"/>
      <c r="C159" s="31"/>
      <c r="D159" s="23"/>
      <c r="F159" s="21"/>
      <c r="G159" s="21"/>
      <c r="H159" s="21"/>
      <c r="I159" s="21"/>
      <c r="J159" s="21"/>
      <c r="K159" s="21"/>
    </row>
    <row r="160" spans="2:11" x14ac:dyDescent="0.2">
      <c r="B160" s="35"/>
      <c r="C160" s="31"/>
      <c r="D160" s="23"/>
      <c r="F160" s="21"/>
      <c r="G160" s="21"/>
      <c r="H160" s="21"/>
      <c r="I160" s="21"/>
      <c r="J160" s="21"/>
      <c r="K160" s="21"/>
    </row>
    <row r="161" spans="2:11" x14ac:dyDescent="0.2">
      <c r="B161" s="35"/>
      <c r="C161" s="31"/>
      <c r="D161" s="23"/>
      <c r="F161" s="21"/>
      <c r="G161" s="21"/>
      <c r="H161" s="21"/>
      <c r="I161" s="21"/>
      <c r="J161" s="21"/>
      <c r="K161" s="21"/>
    </row>
    <row r="162" spans="2:11" x14ac:dyDescent="0.2">
      <c r="B162" s="35"/>
      <c r="C162" s="31"/>
      <c r="D162" s="23"/>
      <c r="F162" s="21"/>
      <c r="G162" s="21"/>
      <c r="H162" s="21"/>
      <c r="I162" s="21"/>
      <c r="J162" s="21"/>
      <c r="K162" s="21"/>
    </row>
    <row r="163" spans="2:11" x14ac:dyDescent="0.2">
      <c r="B163" s="35"/>
      <c r="C163" s="31"/>
      <c r="D163" s="23"/>
      <c r="F163" s="21"/>
      <c r="G163" s="21"/>
      <c r="H163" s="21"/>
      <c r="I163" s="21"/>
      <c r="J163" s="21"/>
      <c r="K163" s="21"/>
    </row>
    <row r="164" spans="2:11" x14ac:dyDescent="0.2">
      <c r="B164" s="35"/>
      <c r="C164" s="31"/>
      <c r="D164" s="23"/>
      <c r="F164" s="21"/>
      <c r="G164" s="21"/>
      <c r="H164" s="21"/>
      <c r="I164" s="21"/>
      <c r="J164" s="21"/>
      <c r="K164" s="21"/>
    </row>
    <row r="165" spans="2:11" x14ac:dyDescent="0.2">
      <c r="B165" s="35"/>
      <c r="C165" s="31"/>
      <c r="D165" s="23"/>
      <c r="F165" s="21"/>
      <c r="G165" s="21"/>
      <c r="H165" s="21"/>
      <c r="I165" s="21"/>
      <c r="J165" s="21"/>
      <c r="K165" s="21"/>
    </row>
    <row r="166" spans="2:11" x14ac:dyDescent="0.2">
      <c r="B166" s="35"/>
      <c r="C166" s="31"/>
      <c r="D166" s="23"/>
      <c r="F166" s="21"/>
      <c r="G166" s="21"/>
      <c r="H166" s="21"/>
      <c r="I166" s="21"/>
      <c r="J166" s="21"/>
      <c r="K166" s="21"/>
    </row>
    <row r="167" spans="2:11" x14ac:dyDescent="0.2">
      <c r="B167" s="35"/>
      <c r="C167" s="31"/>
      <c r="D167" s="23"/>
      <c r="F167" s="21"/>
      <c r="G167" s="21"/>
      <c r="H167" s="21"/>
      <c r="I167" s="21"/>
      <c r="J167" s="21"/>
      <c r="K167" s="21"/>
    </row>
    <row r="168" spans="2:11" x14ac:dyDescent="0.2">
      <c r="B168" s="35"/>
      <c r="C168" s="31"/>
      <c r="D168" s="23"/>
      <c r="F168" s="21"/>
      <c r="G168" s="21"/>
      <c r="H168" s="21"/>
      <c r="I168" s="21"/>
      <c r="J168" s="21"/>
      <c r="K168" s="21"/>
    </row>
    <row r="169" spans="2:11" x14ac:dyDescent="0.2">
      <c r="B169" s="35"/>
      <c r="C169" s="31"/>
      <c r="D169" s="23"/>
      <c r="F169" s="21"/>
      <c r="G169" s="21"/>
      <c r="H169" s="21"/>
      <c r="I169" s="21"/>
      <c r="J169" s="21"/>
      <c r="K169" s="21"/>
    </row>
    <row r="170" spans="2:11" x14ac:dyDescent="0.2">
      <c r="B170" s="35"/>
      <c r="C170" s="31"/>
      <c r="D170" s="23"/>
      <c r="F170" s="21"/>
      <c r="G170" s="21"/>
      <c r="H170" s="21"/>
      <c r="I170" s="21"/>
      <c r="J170" s="21"/>
      <c r="K170" s="21"/>
    </row>
    <row r="171" spans="2:11" x14ac:dyDescent="0.2">
      <c r="B171" s="35"/>
      <c r="C171" s="31"/>
      <c r="D171" s="23"/>
      <c r="F171" s="21"/>
      <c r="G171" s="21"/>
      <c r="H171" s="21"/>
      <c r="I171" s="21"/>
      <c r="J171" s="21"/>
      <c r="K171" s="21"/>
    </row>
    <row r="172" spans="2:11" x14ac:dyDescent="0.2">
      <c r="B172" s="35"/>
      <c r="C172" s="31"/>
      <c r="D172" s="23"/>
      <c r="F172" s="21"/>
      <c r="G172" s="21"/>
      <c r="H172" s="21"/>
      <c r="I172" s="21"/>
      <c r="J172" s="21"/>
      <c r="K172" s="21"/>
    </row>
    <row r="173" spans="2:11" x14ac:dyDescent="0.2">
      <c r="B173" s="35"/>
      <c r="C173" s="31"/>
      <c r="D173" s="23"/>
      <c r="F173" s="21"/>
      <c r="G173" s="21"/>
      <c r="H173" s="21"/>
      <c r="I173" s="21"/>
      <c r="J173" s="21"/>
      <c r="K173" s="21"/>
    </row>
    <row r="174" spans="2:11" x14ac:dyDescent="0.2">
      <c r="B174" s="35"/>
      <c r="C174" s="31"/>
      <c r="D174" s="23"/>
      <c r="F174" s="21"/>
      <c r="G174" s="21"/>
      <c r="H174" s="21"/>
      <c r="I174" s="21"/>
      <c r="J174" s="21"/>
      <c r="K174" s="21"/>
    </row>
    <row r="175" spans="2:11" x14ac:dyDescent="0.2">
      <c r="B175" s="35"/>
      <c r="C175" s="31"/>
      <c r="D175" s="23"/>
      <c r="F175" s="21"/>
      <c r="G175" s="21"/>
      <c r="H175" s="21"/>
      <c r="I175" s="21"/>
      <c r="J175" s="21"/>
      <c r="K175" s="21"/>
    </row>
    <row r="176" spans="2:11" x14ac:dyDescent="0.2">
      <c r="B176" s="35"/>
      <c r="C176" s="31"/>
      <c r="D176" s="23"/>
      <c r="F176" s="21"/>
      <c r="G176" s="21"/>
      <c r="H176" s="21"/>
      <c r="I176" s="21"/>
      <c r="J176" s="21"/>
      <c r="K176" s="21"/>
    </row>
    <row r="177" spans="2:11" x14ac:dyDescent="0.2">
      <c r="B177" s="35"/>
      <c r="C177" s="31"/>
      <c r="D177" s="23"/>
      <c r="F177" s="21"/>
      <c r="G177" s="21"/>
      <c r="H177" s="21"/>
      <c r="I177" s="21"/>
      <c r="J177" s="21"/>
      <c r="K177" s="21"/>
    </row>
    <row r="178" spans="2:11" x14ac:dyDescent="0.2">
      <c r="B178" s="35"/>
      <c r="C178" s="31"/>
      <c r="D178" s="23"/>
      <c r="F178" s="21"/>
      <c r="G178" s="21"/>
      <c r="H178" s="21"/>
      <c r="I178" s="21"/>
      <c r="J178" s="21"/>
      <c r="K178" s="21"/>
    </row>
    <row r="179" spans="2:11" x14ac:dyDescent="0.2">
      <c r="B179" s="35"/>
      <c r="C179" s="31"/>
      <c r="D179" s="23"/>
      <c r="F179" s="21"/>
      <c r="G179" s="21"/>
      <c r="H179" s="21"/>
      <c r="I179" s="21"/>
      <c r="J179" s="21"/>
      <c r="K179" s="21"/>
    </row>
    <row r="180" spans="2:11" x14ac:dyDescent="0.2">
      <c r="B180" s="35"/>
      <c r="C180" s="31"/>
      <c r="D180" s="23"/>
      <c r="F180" s="21"/>
      <c r="G180" s="21"/>
      <c r="H180" s="21"/>
      <c r="I180" s="21"/>
      <c r="J180" s="21"/>
      <c r="K180" s="21"/>
    </row>
    <row r="181" spans="2:11" x14ac:dyDescent="0.2">
      <c r="B181" s="35"/>
      <c r="C181" s="31"/>
      <c r="D181" s="23"/>
      <c r="F181" s="21"/>
      <c r="G181" s="21"/>
      <c r="H181" s="21"/>
      <c r="I181" s="21"/>
      <c r="J181" s="21"/>
      <c r="K181" s="21"/>
    </row>
    <row r="182" spans="2:11" x14ac:dyDescent="0.2">
      <c r="B182" s="35"/>
      <c r="C182" s="31"/>
      <c r="D182" s="23"/>
      <c r="F182" s="21"/>
      <c r="G182" s="21"/>
      <c r="H182" s="21"/>
      <c r="I182" s="21"/>
      <c r="J182" s="21"/>
      <c r="K182" s="21"/>
    </row>
    <row r="183" spans="2:11" x14ac:dyDescent="0.2">
      <c r="B183" s="35"/>
      <c r="C183" s="31"/>
      <c r="D183" s="23"/>
      <c r="F183" s="21"/>
      <c r="G183" s="21"/>
      <c r="H183" s="21"/>
      <c r="I183" s="21"/>
      <c r="J183" s="21"/>
      <c r="K183" s="21"/>
    </row>
    <row r="184" spans="2:11" x14ac:dyDescent="0.2">
      <c r="B184" s="35"/>
      <c r="C184" s="31"/>
      <c r="D184" s="23"/>
      <c r="F184" s="21"/>
      <c r="G184" s="21"/>
      <c r="H184" s="21"/>
      <c r="I184" s="21"/>
      <c r="J184" s="21"/>
      <c r="K184" s="21"/>
    </row>
    <row r="185" spans="2:11" x14ac:dyDescent="0.2">
      <c r="B185" s="35"/>
      <c r="C185" s="31"/>
      <c r="D185" s="23"/>
      <c r="F185" s="21"/>
      <c r="G185" s="21"/>
      <c r="H185" s="21"/>
      <c r="I185" s="21"/>
      <c r="J185" s="21"/>
      <c r="K185" s="21"/>
    </row>
    <row r="186" spans="2:11" x14ac:dyDescent="0.2">
      <c r="B186" s="35"/>
      <c r="C186" s="31"/>
      <c r="D186" s="23"/>
      <c r="F186" s="21"/>
      <c r="G186" s="21"/>
      <c r="H186" s="21"/>
      <c r="I186" s="21"/>
      <c r="J186" s="21"/>
      <c r="K186" s="21"/>
    </row>
    <row r="187" spans="2:11" x14ac:dyDescent="0.2">
      <c r="B187" s="35"/>
      <c r="C187" s="31"/>
      <c r="D187" s="23"/>
      <c r="F187" s="21"/>
      <c r="G187" s="21"/>
      <c r="H187" s="21"/>
      <c r="I187" s="21"/>
      <c r="J187" s="21"/>
      <c r="K187" s="21"/>
    </row>
    <row r="188" spans="2:11" x14ac:dyDescent="0.2">
      <c r="B188" s="35"/>
      <c r="C188" s="31"/>
      <c r="D188" s="23"/>
      <c r="F188" s="21"/>
      <c r="G188" s="21"/>
      <c r="H188" s="21"/>
      <c r="I188" s="21"/>
      <c r="J188" s="21"/>
      <c r="K188" s="21"/>
    </row>
    <row r="189" spans="2:11" x14ac:dyDescent="0.2">
      <c r="B189" s="35"/>
      <c r="C189" s="31"/>
      <c r="D189" s="23"/>
      <c r="F189" s="21"/>
      <c r="G189" s="21"/>
      <c r="H189" s="21"/>
      <c r="I189" s="21"/>
      <c r="J189" s="21"/>
      <c r="K189" s="21"/>
    </row>
    <row r="190" spans="2:11" x14ac:dyDescent="0.2">
      <c r="B190" s="35"/>
      <c r="C190" s="31"/>
      <c r="D190" s="23"/>
      <c r="F190" s="21"/>
      <c r="G190" s="21"/>
      <c r="H190" s="21"/>
      <c r="I190" s="21"/>
      <c r="J190" s="21"/>
      <c r="K190" s="21"/>
    </row>
    <row r="191" spans="2:11" x14ac:dyDescent="0.2">
      <c r="B191" s="35"/>
      <c r="C191" s="31"/>
      <c r="D191" s="23"/>
      <c r="F191" s="21"/>
      <c r="G191" s="21"/>
      <c r="H191" s="21"/>
      <c r="I191" s="21"/>
      <c r="J191" s="21"/>
      <c r="K191" s="21"/>
    </row>
    <row r="192" spans="2:11" x14ac:dyDescent="0.2">
      <c r="B192" s="35"/>
      <c r="C192" s="31"/>
      <c r="D192" s="23"/>
      <c r="F192" s="21"/>
      <c r="G192" s="21"/>
      <c r="H192" s="21"/>
      <c r="I192" s="21"/>
      <c r="J192" s="21"/>
      <c r="K192" s="21"/>
    </row>
    <row r="193" spans="2:11" x14ac:dyDescent="0.2">
      <c r="B193" s="35"/>
      <c r="C193" s="31"/>
      <c r="D193" s="23"/>
      <c r="F193" s="21"/>
      <c r="G193" s="21"/>
      <c r="H193" s="21"/>
      <c r="I193" s="21"/>
      <c r="J193" s="21"/>
      <c r="K193" s="21"/>
    </row>
    <row r="194" spans="2:11" x14ac:dyDescent="0.2">
      <c r="B194" s="35"/>
      <c r="C194" s="31"/>
      <c r="D194" s="23"/>
      <c r="F194" s="21"/>
      <c r="G194" s="21"/>
      <c r="H194" s="21"/>
      <c r="I194" s="21"/>
      <c r="J194" s="21"/>
      <c r="K194" s="21"/>
    </row>
    <row r="195" spans="2:11" x14ac:dyDescent="0.2">
      <c r="B195" s="35"/>
      <c r="C195" s="31"/>
      <c r="D195" s="23"/>
      <c r="F195" s="21"/>
      <c r="G195" s="21"/>
      <c r="H195" s="21"/>
      <c r="I195" s="21"/>
      <c r="J195" s="21"/>
      <c r="K195" s="21"/>
    </row>
    <row r="196" spans="2:11" x14ac:dyDescent="0.2">
      <c r="B196" s="35"/>
      <c r="C196" s="31"/>
      <c r="D196" s="23"/>
      <c r="F196" s="21"/>
      <c r="G196" s="21"/>
      <c r="H196" s="21"/>
      <c r="I196" s="21"/>
      <c r="J196" s="21"/>
      <c r="K196" s="21"/>
    </row>
    <row r="197" spans="2:11" x14ac:dyDescent="0.2">
      <c r="B197" s="35"/>
      <c r="C197" s="31"/>
      <c r="D197" s="23"/>
      <c r="F197" s="21"/>
      <c r="G197" s="21"/>
      <c r="H197" s="21"/>
      <c r="I197" s="21"/>
      <c r="J197" s="21"/>
      <c r="K197" s="21"/>
    </row>
    <row r="198" spans="2:11" x14ac:dyDescent="0.2">
      <c r="B198" s="35"/>
      <c r="C198" s="31"/>
      <c r="D198" s="23"/>
      <c r="F198" s="21"/>
      <c r="G198" s="21"/>
      <c r="H198" s="21"/>
      <c r="I198" s="21"/>
      <c r="J198" s="21"/>
      <c r="K198" s="21"/>
    </row>
    <row r="199" spans="2:11" x14ac:dyDescent="0.2">
      <c r="B199" s="35"/>
      <c r="C199" s="31"/>
      <c r="D199" s="23"/>
      <c r="F199" s="21"/>
      <c r="G199" s="21"/>
      <c r="H199" s="21"/>
      <c r="I199" s="21"/>
      <c r="J199" s="21"/>
      <c r="K199" s="21"/>
    </row>
    <row r="200" spans="2:11" x14ac:dyDescent="0.2">
      <c r="B200" s="35"/>
      <c r="C200" s="31"/>
      <c r="D200" s="23"/>
      <c r="F200" s="21"/>
      <c r="G200" s="21"/>
      <c r="H200" s="21"/>
      <c r="I200" s="21"/>
      <c r="J200" s="21"/>
      <c r="K200" s="21"/>
    </row>
    <row r="201" spans="2:11" x14ac:dyDescent="0.2">
      <c r="B201" s="35"/>
      <c r="C201" s="31"/>
      <c r="D201" s="23"/>
      <c r="F201" s="21"/>
      <c r="G201" s="21"/>
      <c r="H201" s="21"/>
      <c r="I201" s="21"/>
      <c r="J201" s="21"/>
      <c r="K201" s="21"/>
    </row>
    <row r="202" spans="2:11" x14ac:dyDescent="0.2">
      <c r="B202" s="35"/>
      <c r="C202" s="31"/>
      <c r="D202" s="23"/>
      <c r="F202" s="21"/>
      <c r="G202" s="21"/>
      <c r="H202" s="21"/>
      <c r="I202" s="21"/>
      <c r="J202" s="21"/>
      <c r="K202" s="21"/>
    </row>
    <row r="203" spans="2:11" x14ac:dyDescent="0.2">
      <c r="B203" s="35"/>
      <c r="C203" s="31"/>
      <c r="D203" s="23"/>
      <c r="F203" s="21"/>
      <c r="G203" s="21"/>
      <c r="H203" s="21"/>
      <c r="I203" s="21"/>
      <c r="J203" s="21"/>
      <c r="K203" s="21"/>
    </row>
    <row r="204" spans="2:11" x14ac:dyDescent="0.2">
      <c r="B204" s="35"/>
      <c r="C204" s="31"/>
      <c r="D204" s="23"/>
      <c r="F204" s="21"/>
      <c r="G204" s="21"/>
      <c r="H204" s="21"/>
      <c r="I204" s="21"/>
      <c r="J204" s="21"/>
      <c r="K204" s="21"/>
    </row>
    <row r="205" spans="2:11" x14ac:dyDescent="0.2">
      <c r="B205" s="35"/>
      <c r="C205" s="31"/>
      <c r="D205" s="23"/>
      <c r="F205" s="21"/>
      <c r="G205" s="21"/>
      <c r="H205" s="21"/>
      <c r="I205" s="21"/>
      <c r="J205" s="21"/>
      <c r="K205" s="21"/>
    </row>
    <row r="206" spans="2:11" x14ac:dyDescent="0.2">
      <c r="B206" s="35"/>
      <c r="C206" s="31"/>
      <c r="D206" s="23"/>
      <c r="F206" s="21"/>
      <c r="G206" s="21"/>
      <c r="H206" s="21"/>
      <c r="I206" s="21"/>
      <c r="J206" s="21"/>
      <c r="K206" s="21"/>
    </row>
    <row r="207" spans="2:11" x14ac:dyDescent="0.2">
      <c r="B207" s="35"/>
      <c r="C207" s="31"/>
      <c r="D207" s="23"/>
      <c r="F207" s="21"/>
      <c r="G207" s="21"/>
      <c r="H207" s="21"/>
      <c r="I207" s="21"/>
      <c r="J207" s="21"/>
      <c r="K207" s="21"/>
    </row>
    <row r="208" spans="2:11" x14ac:dyDescent="0.2">
      <c r="B208" s="35"/>
      <c r="C208" s="31"/>
      <c r="D208" s="23"/>
      <c r="F208" s="21"/>
      <c r="G208" s="21"/>
      <c r="H208" s="21"/>
      <c r="I208" s="21"/>
      <c r="J208" s="21"/>
      <c r="K208" s="21"/>
    </row>
    <row r="209" spans="2:11" x14ac:dyDescent="0.2">
      <c r="B209" s="35"/>
      <c r="C209" s="31"/>
      <c r="D209" s="23"/>
      <c r="F209" s="21"/>
      <c r="G209" s="21"/>
      <c r="H209" s="21"/>
      <c r="I209" s="21"/>
      <c r="J209" s="21"/>
      <c r="K209" s="21"/>
    </row>
    <row r="210" spans="2:11" x14ac:dyDescent="0.2">
      <c r="B210" s="35"/>
      <c r="C210" s="31"/>
      <c r="D210" s="23"/>
      <c r="F210" s="21"/>
      <c r="G210" s="21"/>
      <c r="H210" s="21"/>
      <c r="I210" s="21"/>
      <c r="J210" s="21"/>
      <c r="K210" s="21"/>
    </row>
    <row r="211" spans="2:11" x14ac:dyDescent="0.2">
      <c r="B211" s="35"/>
      <c r="C211" s="31"/>
      <c r="D211" s="23"/>
      <c r="F211" s="21"/>
      <c r="G211" s="21"/>
      <c r="H211" s="21"/>
      <c r="I211" s="21"/>
      <c r="J211" s="21"/>
      <c r="K211" s="21"/>
    </row>
    <row r="212" spans="2:11" x14ac:dyDescent="0.2">
      <c r="B212" s="35"/>
      <c r="C212" s="31"/>
      <c r="D212" s="23"/>
      <c r="F212" s="21"/>
      <c r="G212" s="21"/>
      <c r="H212" s="21"/>
      <c r="I212" s="21"/>
      <c r="J212" s="21"/>
      <c r="K212" s="21"/>
    </row>
    <row r="213" spans="2:11" x14ac:dyDescent="0.2">
      <c r="B213" s="35"/>
      <c r="C213" s="31"/>
      <c r="D213" s="23"/>
      <c r="F213" s="21"/>
      <c r="G213" s="21"/>
      <c r="H213" s="21"/>
      <c r="I213" s="21"/>
      <c r="J213" s="21"/>
      <c r="K213" s="21"/>
    </row>
    <row r="214" spans="2:11" x14ac:dyDescent="0.2">
      <c r="B214" s="35"/>
      <c r="C214" s="31"/>
      <c r="D214" s="23"/>
      <c r="E214" s="23"/>
      <c r="F214" s="21"/>
      <c r="G214" s="21"/>
      <c r="H214" s="21"/>
      <c r="I214" s="21"/>
      <c r="J214" s="21"/>
      <c r="K214" s="21"/>
    </row>
    <row r="215" spans="2:11" x14ac:dyDescent="0.2">
      <c r="B215" s="35"/>
      <c r="C215" s="31"/>
      <c r="D215" s="23"/>
      <c r="E215" s="23"/>
      <c r="F215" s="21"/>
      <c r="G215" s="21"/>
      <c r="H215" s="21"/>
      <c r="I215" s="21"/>
      <c r="J215" s="21"/>
      <c r="K215" s="21"/>
    </row>
    <row r="216" spans="2:11" x14ac:dyDescent="0.2">
      <c r="B216" s="35"/>
      <c r="C216" s="31"/>
      <c r="D216" s="23"/>
      <c r="E216" s="23"/>
      <c r="F216" s="21"/>
      <c r="G216" s="21"/>
      <c r="H216" s="21"/>
      <c r="I216" s="21"/>
      <c r="J216" s="21"/>
      <c r="K216" s="21"/>
    </row>
    <row r="217" spans="2:11" x14ac:dyDescent="0.2">
      <c r="B217" s="35"/>
      <c r="C217" s="31"/>
      <c r="D217" s="23"/>
      <c r="E217" s="23"/>
      <c r="F217" s="21"/>
      <c r="G217" s="21"/>
      <c r="H217" s="21"/>
      <c r="I217" s="21"/>
      <c r="J217" s="21"/>
      <c r="K217" s="21"/>
    </row>
    <row r="218" spans="2:11" x14ac:dyDescent="0.2">
      <c r="B218" s="35"/>
      <c r="C218" s="31"/>
      <c r="D218" s="23"/>
      <c r="E218" s="23"/>
      <c r="F218" s="21"/>
      <c r="G218" s="21"/>
      <c r="H218" s="21"/>
      <c r="I218" s="21"/>
      <c r="J218" s="21"/>
      <c r="K218" s="21"/>
    </row>
    <row r="219" spans="2:11" x14ac:dyDescent="0.2">
      <c r="B219" s="35"/>
      <c r="C219" s="31"/>
      <c r="D219" s="23"/>
      <c r="E219" s="23"/>
      <c r="F219" s="21"/>
      <c r="G219" s="21"/>
      <c r="H219" s="21"/>
      <c r="I219" s="21"/>
      <c r="J219" s="21"/>
      <c r="K219" s="21"/>
    </row>
    <row r="220" spans="2:11" x14ac:dyDescent="0.2">
      <c r="B220" s="35"/>
      <c r="C220" s="31"/>
      <c r="D220" s="23"/>
      <c r="E220" s="23"/>
      <c r="F220" s="21"/>
      <c r="G220" s="21"/>
      <c r="H220" s="21"/>
      <c r="I220" s="21"/>
      <c r="J220" s="21"/>
      <c r="K220" s="21"/>
    </row>
    <row r="221" spans="2:11" x14ac:dyDescent="0.2">
      <c r="B221" s="35"/>
      <c r="C221" s="31"/>
      <c r="D221" s="23"/>
      <c r="E221" s="23"/>
      <c r="F221" s="21"/>
      <c r="G221" s="21"/>
      <c r="H221" s="21"/>
      <c r="I221" s="21"/>
      <c r="J221" s="21"/>
      <c r="K221" s="21"/>
    </row>
    <row r="222" spans="2:11" x14ac:dyDescent="0.2">
      <c r="B222" s="35"/>
      <c r="C222" s="31"/>
      <c r="D222" s="23"/>
      <c r="E222" s="23"/>
      <c r="F222" s="21"/>
      <c r="G222" s="21"/>
      <c r="H222" s="21"/>
      <c r="I222" s="21"/>
      <c r="J222" s="21"/>
      <c r="K222" s="21"/>
    </row>
    <row r="223" spans="2:11" x14ac:dyDescent="0.2">
      <c r="B223" s="35"/>
      <c r="C223" s="31"/>
      <c r="D223" s="23"/>
      <c r="E223" s="23"/>
      <c r="F223" s="21"/>
      <c r="G223" s="21"/>
      <c r="H223" s="21"/>
      <c r="I223" s="21"/>
      <c r="J223" s="21"/>
      <c r="K223" s="21"/>
    </row>
    <row r="224" spans="2:11" x14ac:dyDescent="0.2">
      <c r="B224" s="35"/>
      <c r="C224" s="31"/>
      <c r="D224" s="23"/>
      <c r="E224" s="23"/>
      <c r="F224" s="21"/>
      <c r="G224" s="21"/>
      <c r="H224" s="21"/>
      <c r="I224" s="21"/>
      <c r="J224" s="21"/>
      <c r="K224" s="21"/>
    </row>
    <row r="225" spans="2:11" x14ac:dyDescent="0.2">
      <c r="B225" s="35"/>
      <c r="C225" s="31"/>
      <c r="D225" s="23"/>
      <c r="E225" s="23"/>
      <c r="F225" s="21"/>
      <c r="G225" s="21"/>
      <c r="H225" s="21"/>
      <c r="I225" s="21"/>
      <c r="J225" s="21"/>
      <c r="K225" s="21"/>
    </row>
    <row r="226" spans="2:11" x14ac:dyDescent="0.2">
      <c r="B226" s="35"/>
      <c r="C226" s="31"/>
      <c r="D226" s="23"/>
      <c r="E226" s="23"/>
      <c r="F226" s="21"/>
      <c r="G226" s="21"/>
      <c r="H226" s="21"/>
      <c r="I226" s="21"/>
      <c r="J226" s="21"/>
      <c r="K226" s="21"/>
    </row>
    <row r="227" spans="2:11" x14ac:dyDescent="0.2">
      <c r="B227" s="35"/>
      <c r="C227" s="31"/>
      <c r="D227" s="23"/>
      <c r="E227" s="23"/>
      <c r="F227" s="21"/>
      <c r="G227" s="21"/>
      <c r="H227" s="21"/>
      <c r="I227" s="21"/>
      <c r="J227" s="21"/>
      <c r="K227" s="21"/>
    </row>
    <row r="228" spans="2:11" x14ac:dyDescent="0.2">
      <c r="B228" s="35"/>
      <c r="C228" s="31"/>
      <c r="D228" s="23"/>
      <c r="E228" s="23"/>
      <c r="F228" s="21"/>
      <c r="G228" s="21"/>
      <c r="H228" s="21"/>
      <c r="I228" s="21"/>
      <c r="J228" s="21"/>
      <c r="K228" s="21"/>
    </row>
    <row r="229" spans="2:11" x14ac:dyDescent="0.2">
      <c r="B229" s="35"/>
      <c r="C229" s="31"/>
      <c r="D229" s="23"/>
      <c r="E229" s="23"/>
      <c r="F229" s="21"/>
      <c r="G229" s="21"/>
      <c r="H229" s="21"/>
      <c r="I229" s="21"/>
      <c r="J229" s="21"/>
      <c r="K229" s="21"/>
    </row>
    <row r="230" spans="2:11" x14ac:dyDescent="0.2">
      <c r="B230" s="35"/>
      <c r="C230" s="31"/>
      <c r="D230" s="23"/>
      <c r="E230" s="23"/>
      <c r="F230" s="21"/>
      <c r="G230" s="21"/>
      <c r="H230" s="21"/>
      <c r="I230" s="21"/>
      <c r="J230" s="21"/>
      <c r="K230" s="21"/>
    </row>
    <row r="231" spans="2:11" x14ac:dyDescent="0.2">
      <c r="B231" s="35"/>
      <c r="C231" s="31"/>
      <c r="D231" s="23"/>
      <c r="E231" s="23"/>
      <c r="F231" s="21"/>
      <c r="G231" s="21"/>
      <c r="H231" s="21"/>
      <c r="I231" s="21"/>
      <c r="J231" s="21"/>
      <c r="K231" s="21"/>
    </row>
    <row r="232" spans="2:11" x14ac:dyDescent="0.2">
      <c r="B232" s="35"/>
      <c r="C232" s="31"/>
      <c r="D232" s="23"/>
      <c r="E232" s="23"/>
      <c r="F232" s="21"/>
      <c r="G232" s="21"/>
      <c r="H232" s="21"/>
      <c r="I232" s="21"/>
      <c r="J232" s="21"/>
      <c r="K232" s="21"/>
    </row>
    <row r="233" spans="2:11" x14ac:dyDescent="0.2">
      <c r="B233" s="35"/>
      <c r="C233" s="31"/>
      <c r="D233" s="23"/>
      <c r="E233" s="23"/>
      <c r="F233" s="21"/>
      <c r="G233" s="21"/>
      <c r="H233" s="21"/>
      <c r="I233" s="21"/>
      <c r="J233" s="21"/>
      <c r="K233" s="21"/>
    </row>
    <row r="234" spans="2:11" x14ac:dyDescent="0.2">
      <c r="B234" s="35"/>
      <c r="C234" s="31"/>
      <c r="D234" s="23"/>
      <c r="E234" s="23"/>
      <c r="F234" s="21"/>
      <c r="G234" s="21"/>
      <c r="H234" s="21"/>
      <c r="I234" s="21"/>
      <c r="J234" s="21"/>
      <c r="K234" s="21"/>
    </row>
    <row r="235" spans="2:11" x14ac:dyDescent="0.2">
      <c r="B235" s="35"/>
      <c r="C235" s="31"/>
      <c r="D235" s="23"/>
      <c r="E235" s="23"/>
      <c r="F235" s="21"/>
      <c r="G235" s="21"/>
      <c r="H235" s="21"/>
      <c r="I235" s="21"/>
      <c r="J235" s="21"/>
      <c r="K235" s="21"/>
    </row>
    <row r="236" spans="2:11" x14ac:dyDescent="0.2">
      <c r="B236" s="35"/>
      <c r="C236" s="31"/>
      <c r="D236" s="23"/>
      <c r="E236" s="23"/>
      <c r="F236" s="21"/>
      <c r="G236" s="21"/>
      <c r="H236" s="21"/>
      <c r="I236" s="21"/>
      <c r="J236" s="21"/>
      <c r="K236" s="21"/>
    </row>
    <row r="237" spans="2:11" x14ac:dyDescent="0.2">
      <c r="B237" s="35"/>
      <c r="C237" s="31"/>
      <c r="D237" s="23"/>
      <c r="E237" s="23"/>
      <c r="F237" s="21"/>
      <c r="G237" s="21"/>
      <c r="H237" s="21"/>
      <c r="I237" s="21"/>
      <c r="J237" s="21"/>
      <c r="K237" s="21"/>
    </row>
    <row r="238" spans="2:11" x14ac:dyDescent="0.2">
      <c r="B238" s="35"/>
      <c r="C238" s="31"/>
      <c r="D238" s="23"/>
      <c r="E238" s="23"/>
      <c r="F238" s="21"/>
      <c r="G238" s="21"/>
      <c r="H238" s="21"/>
      <c r="I238" s="21"/>
      <c r="J238" s="21"/>
      <c r="K238" s="21"/>
    </row>
    <row r="239" spans="2:11" x14ac:dyDescent="0.2">
      <c r="B239" s="35"/>
      <c r="C239" s="31"/>
      <c r="D239" s="23"/>
      <c r="E239" s="23"/>
      <c r="F239" s="21"/>
      <c r="G239" s="21"/>
      <c r="H239" s="21"/>
      <c r="I239" s="21"/>
      <c r="J239" s="21"/>
      <c r="K239" s="21"/>
    </row>
    <row r="240" spans="2:11" x14ac:dyDescent="0.2">
      <c r="B240" s="35"/>
      <c r="C240" s="31"/>
      <c r="D240" s="23"/>
      <c r="E240" s="23"/>
      <c r="F240" s="21"/>
      <c r="G240" s="21"/>
      <c r="H240" s="21"/>
      <c r="I240" s="21"/>
      <c r="J240" s="21"/>
      <c r="K240" s="21"/>
    </row>
    <row r="241" spans="2:11" x14ac:dyDescent="0.2">
      <c r="B241" s="35"/>
      <c r="C241" s="31"/>
      <c r="D241" s="23"/>
      <c r="E241" s="23"/>
      <c r="F241" s="21"/>
      <c r="G241" s="21"/>
      <c r="H241" s="21"/>
      <c r="I241" s="21"/>
      <c r="J241" s="21"/>
      <c r="K241" s="21"/>
    </row>
    <row r="242" spans="2:11" x14ac:dyDescent="0.2">
      <c r="B242" s="35"/>
      <c r="C242" s="31"/>
      <c r="D242" s="23"/>
      <c r="E242" s="23"/>
      <c r="F242" s="21"/>
      <c r="G242" s="21"/>
      <c r="H242" s="21"/>
      <c r="I242" s="21"/>
      <c r="J242" s="21"/>
      <c r="K242" s="21"/>
    </row>
    <row r="243" spans="2:11" x14ac:dyDescent="0.2">
      <c r="B243" s="35"/>
      <c r="C243" s="31"/>
      <c r="D243" s="23"/>
      <c r="E243" s="23"/>
      <c r="F243" s="21"/>
      <c r="G243" s="21"/>
      <c r="H243" s="21"/>
      <c r="I243" s="21"/>
      <c r="J243" s="21"/>
      <c r="K243" s="21"/>
    </row>
    <row r="244" spans="2:11" x14ac:dyDescent="0.2">
      <c r="B244" s="35"/>
      <c r="C244" s="31"/>
      <c r="D244" s="23"/>
      <c r="E244" s="23"/>
      <c r="F244" s="21"/>
      <c r="G244" s="21"/>
      <c r="H244" s="21"/>
      <c r="I244" s="21"/>
      <c r="J244" s="21"/>
      <c r="K244" s="21"/>
    </row>
    <row r="245" spans="2:11" x14ac:dyDescent="0.2">
      <c r="B245" s="35"/>
      <c r="C245" s="31"/>
      <c r="D245" s="23"/>
      <c r="E245" s="23"/>
      <c r="F245" s="21"/>
      <c r="G245" s="21"/>
      <c r="H245" s="21"/>
      <c r="I245" s="21"/>
      <c r="J245" s="21"/>
      <c r="K245" s="21"/>
    </row>
    <row r="246" spans="2:11" x14ac:dyDescent="0.2">
      <c r="B246" s="35"/>
      <c r="C246" s="31"/>
      <c r="D246" s="23"/>
      <c r="E246" s="23"/>
      <c r="F246" s="21"/>
      <c r="G246" s="21"/>
      <c r="H246" s="21"/>
      <c r="I246" s="21"/>
      <c r="J246" s="21"/>
      <c r="K246" s="21"/>
    </row>
    <row r="247" spans="2:11" x14ac:dyDescent="0.2">
      <c r="B247" s="35"/>
      <c r="C247" s="31"/>
      <c r="D247" s="23"/>
      <c r="E247" s="23"/>
      <c r="F247" s="21"/>
      <c r="G247" s="21"/>
      <c r="H247" s="21"/>
      <c r="I247" s="21"/>
      <c r="J247" s="21"/>
      <c r="K247" s="21"/>
    </row>
    <row r="248" spans="2:11" x14ac:dyDescent="0.2">
      <c r="B248" s="35"/>
      <c r="C248" s="31"/>
      <c r="D248" s="23"/>
      <c r="E248" s="23"/>
      <c r="F248" s="21"/>
      <c r="G248" s="21"/>
      <c r="H248" s="21"/>
      <c r="I248" s="21"/>
      <c r="J248" s="21"/>
      <c r="K248" s="21"/>
    </row>
    <row r="249" spans="2:11" x14ac:dyDescent="0.2">
      <c r="B249" s="35"/>
      <c r="C249" s="31"/>
      <c r="D249" s="23"/>
      <c r="E249" s="23"/>
      <c r="F249" s="21"/>
      <c r="G249" s="21"/>
      <c r="H249" s="21"/>
      <c r="I249" s="21"/>
      <c r="J249" s="21"/>
      <c r="K249" s="21"/>
    </row>
    <row r="250" spans="2:11" x14ac:dyDescent="0.2">
      <c r="B250" s="35"/>
      <c r="C250" s="31"/>
      <c r="D250" s="23"/>
      <c r="E250" s="23"/>
      <c r="F250" s="21"/>
      <c r="G250" s="21"/>
      <c r="H250" s="21"/>
      <c r="I250" s="21"/>
      <c r="J250" s="21"/>
      <c r="K250" s="21"/>
    </row>
    <row r="251" spans="2:11" x14ac:dyDescent="0.2">
      <c r="B251" s="35"/>
      <c r="C251" s="31"/>
      <c r="D251" s="23"/>
      <c r="E251" s="23"/>
      <c r="F251" s="21"/>
      <c r="G251" s="21"/>
      <c r="H251" s="21"/>
      <c r="I251" s="21"/>
      <c r="J251" s="21"/>
      <c r="K251" s="21"/>
    </row>
    <row r="252" spans="2:11" x14ac:dyDescent="0.2">
      <c r="B252" s="35"/>
      <c r="C252" s="31"/>
      <c r="D252" s="23"/>
      <c r="E252" s="23"/>
      <c r="F252" s="21"/>
      <c r="G252" s="21"/>
      <c r="H252" s="21"/>
      <c r="I252" s="21"/>
      <c r="J252" s="21"/>
      <c r="K252" s="21"/>
    </row>
    <row r="253" spans="2:11" x14ac:dyDescent="0.2">
      <c r="B253" s="35"/>
      <c r="C253" s="31"/>
      <c r="D253" s="23"/>
      <c r="E253" s="23"/>
      <c r="F253" s="21"/>
      <c r="G253" s="21"/>
      <c r="H253" s="21"/>
      <c r="I253" s="21"/>
      <c r="J253" s="21"/>
      <c r="K253" s="21"/>
    </row>
    <row r="254" spans="2:11" x14ac:dyDescent="0.2">
      <c r="B254" s="35"/>
      <c r="C254" s="31"/>
      <c r="D254" s="23"/>
      <c r="E254" s="23"/>
      <c r="F254" s="21"/>
      <c r="G254" s="21"/>
      <c r="H254" s="21"/>
      <c r="I254" s="21"/>
      <c r="J254" s="21"/>
      <c r="K254" s="21"/>
    </row>
    <row r="255" spans="2:11" x14ac:dyDescent="0.2">
      <c r="B255" s="35"/>
      <c r="C255" s="31"/>
      <c r="D255" s="23"/>
      <c r="E255" s="23"/>
      <c r="F255" s="21"/>
      <c r="G255" s="21"/>
      <c r="H255" s="21"/>
      <c r="I255" s="21"/>
      <c r="J255" s="21"/>
      <c r="K255" s="21"/>
    </row>
    <row r="256" spans="2:11" x14ac:dyDescent="0.2">
      <c r="B256" s="35"/>
      <c r="C256" s="31"/>
      <c r="D256" s="23"/>
      <c r="E256" s="23"/>
      <c r="F256" s="21"/>
      <c r="G256" s="21"/>
      <c r="H256" s="21"/>
      <c r="I256" s="21"/>
      <c r="J256" s="21"/>
      <c r="K256" s="21"/>
    </row>
    <row r="257" spans="2:11" x14ac:dyDescent="0.2">
      <c r="B257" s="35"/>
      <c r="C257" s="31"/>
      <c r="D257" s="23"/>
      <c r="E257" s="23"/>
      <c r="F257" s="21"/>
      <c r="G257" s="21"/>
      <c r="H257" s="21"/>
      <c r="I257" s="21"/>
      <c r="J257" s="21"/>
      <c r="K257" s="21"/>
    </row>
    <row r="258" spans="2:11" x14ac:dyDescent="0.2">
      <c r="B258" s="35"/>
      <c r="C258" s="31"/>
      <c r="D258" s="23"/>
      <c r="E258" s="23"/>
      <c r="F258" s="21"/>
      <c r="G258" s="21"/>
      <c r="H258" s="21"/>
      <c r="I258" s="21"/>
      <c r="J258" s="21"/>
      <c r="K258" s="21"/>
    </row>
    <row r="259" spans="2:11" x14ac:dyDescent="0.2">
      <c r="B259" s="35"/>
      <c r="C259" s="31"/>
      <c r="D259" s="23"/>
      <c r="E259" s="23"/>
      <c r="F259" s="21"/>
      <c r="G259" s="21"/>
      <c r="H259" s="21"/>
      <c r="I259" s="21"/>
      <c r="J259" s="21"/>
      <c r="K259" s="21"/>
    </row>
    <row r="260" spans="2:11" x14ac:dyDescent="0.2">
      <c r="B260" s="35"/>
      <c r="C260" s="31"/>
      <c r="D260" s="23"/>
      <c r="E260" s="23"/>
      <c r="F260" s="21"/>
      <c r="G260" s="21"/>
      <c r="H260" s="21"/>
      <c r="I260" s="21"/>
      <c r="J260" s="21"/>
      <c r="K260" s="21"/>
    </row>
    <row r="261" spans="2:11" x14ac:dyDescent="0.2">
      <c r="B261" s="35"/>
      <c r="C261" s="31"/>
      <c r="D261" s="23"/>
      <c r="E261" s="23"/>
      <c r="F261" s="21"/>
      <c r="G261" s="21"/>
      <c r="H261" s="21"/>
      <c r="I261" s="21"/>
      <c r="J261" s="21"/>
      <c r="K261" s="21"/>
    </row>
    <row r="262" spans="2:11" x14ac:dyDescent="0.2">
      <c r="B262" s="35"/>
      <c r="C262" s="31"/>
      <c r="D262" s="23"/>
      <c r="E262" s="23"/>
      <c r="F262" s="21"/>
      <c r="G262" s="21"/>
      <c r="H262" s="21"/>
      <c r="I262" s="21"/>
      <c r="J262" s="21"/>
      <c r="K262" s="21"/>
    </row>
    <row r="263" spans="2:11" x14ac:dyDescent="0.2">
      <c r="B263" s="35"/>
      <c r="C263" s="31"/>
      <c r="D263" s="23"/>
      <c r="E263" s="23"/>
      <c r="F263" s="21"/>
      <c r="G263" s="21"/>
      <c r="H263" s="21"/>
      <c r="I263" s="21"/>
      <c r="J263" s="21"/>
      <c r="K263" s="21"/>
    </row>
    <row r="264" spans="2:11" x14ac:dyDescent="0.2">
      <c r="B264" s="35"/>
      <c r="C264" s="31"/>
      <c r="D264" s="23"/>
      <c r="E264" s="23"/>
      <c r="F264" s="21"/>
      <c r="G264" s="21"/>
      <c r="H264" s="21"/>
      <c r="I264" s="21"/>
      <c r="J264" s="21"/>
      <c r="K264" s="21"/>
    </row>
    <row r="265" spans="2:11" x14ac:dyDescent="0.2">
      <c r="B265" s="35"/>
      <c r="C265" s="31"/>
      <c r="D265" s="23"/>
      <c r="E265" s="23"/>
      <c r="F265" s="21"/>
      <c r="G265" s="21"/>
      <c r="H265" s="21"/>
      <c r="I265" s="21"/>
      <c r="J265" s="21"/>
      <c r="K265" s="21"/>
    </row>
    <row r="266" spans="2:11" x14ac:dyDescent="0.2">
      <c r="B266" s="31"/>
      <c r="C266" s="31"/>
      <c r="D266" s="23"/>
      <c r="E266" s="23"/>
      <c r="F266" s="21"/>
      <c r="G266" s="21"/>
      <c r="H266" s="21"/>
      <c r="I266" s="21"/>
      <c r="J266" s="21"/>
      <c r="K266" s="21"/>
    </row>
    <row r="267" spans="2:11" x14ac:dyDescent="0.2">
      <c r="B267" s="31"/>
      <c r="C267" s="31"/>
      <c r="D267" s="23"/>
      <c r="E267" s="23"/>
      <c r="F267" s="21"/>
      <c r="G267" s="21"/>
      <c r="H267" s="21"/>
      <c r="I267" s="21"/>
      <c r="J267" s="21"/>
      <c r="K267" s="21"/>
    </row>
    <row r="268" spans="2:11" x14ac:dyDescent="0.2">
      <c r="B268" s="31"/>
      <c r="C268" s="31"/>
      <c r="D268" s="23"/>
      <c r="E268" s="23"/>
      <c r="F268" s="21"/>
      <c r="G268" s="21"/>
      <c r="H268" s="21"/>
      <c r="I268" s="21"/>
      <c r="J268" s="21"/>
      <c r="K268" s="21"/>
    </row>
    <row r="269" spans="2:11" x14ac:dyDescent="0.2">
      <c r="B269" s="31"/>
      <c r="C269" s="31"/>
      <c r="D269" s="23"/>
      <c r="E269" s="23"/>
      <c r="F269" s="21"/>
      <c r="G269" s="21"/>
      <c r="H269" s="21"/>
      <c r="I269" s="21"/>
      <c r="J269" s="21"/>
      <c r="K269" s="21"/>
    </row>
    <row r="270" spans="2:11" x14ac:dyDescent="0.2">
      <c r="B270" s="31"/>
      <c r="C270" s="31"/>
      <c r="D270" s="23"/>
      <c r="E270" s="23"/>
      <c r="F270" s="21"/>
      <c r="G270" s="21"/>
      <c r="H270" s="21"/>
      <c r="I270" s="21"/>
      <c r="J270" s="21"/>
      <c r="K270" s="21"/>
    </row>
    <row r="271" spans="2:11" x14ac:dyDescent="0.2">
      <c r="B271" s="31"/>
      <c r="C271" s="31"/>
      <c r="D271" s="23"/>
      <c r="E271" s="23"/>
      <c r="F271" s="21"/>
      <c r="G271" s="21"/>
      <c r="H271" s="21"/>
      <c r="I271" s="21"/>
      <c r="J271" s="21"/>
      <c r="K271" s="21"/>
    </row>
  </sheetData>
  <sheetProtection formatCells="0" formatColumns="0" formatRows="0" sort="0"/>
  <phoneticPr fontId="10"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G1" zoomScale="130" zoomScaleNormal="130" workbookViewId="0">
      <pane ySplit="1" topLeftCell="A63" activePane="bottomLeft" state="frozen"/>
      <selection pane="bottomLeft" activeCell="I64" sqref="I64"/>
    </sheetView>
  </sheetViews>
  <sheetFormatPr baseColWidth="10" defaultColWidth="11.5" defaultRowHeight="15" x14ac:dyDescent="0.2"/>
  <cols>
    <col min="1" max="1" width="4.6640625" customWidth="1"/>
    <col min="2" max="2" width="11.5" style="33"/>
    <col min="3" max="3" width="11" style="33" bestFit="1" customWidth="1"/>
    <col min="4" max="4" width="15.5" style="19" bestFit="1" customWidth="1"/>
    <col min="5" max="5" width="8.5" style="19" customWidth="1"/>
    <col min="6" max="6" width="1.33203125" style="19" hidden="1" customWidth="1"/>
    <col min="7" max="7" width="20.83203125" style="19" customWidth="1"/>
    <col min="8" max="8" width="81.5" style="34" customWidth="1"/>
    <col min="9" max="9" width="80.33203125" style="34" customWidth="1"/>
    <col min="10" max="10" width="31.33203125" style="18" customWidth="1"/>
    <col min="11" max="11" width="31.5" customWidth="1"/>
  </cols>
  <sheetData>
    <row r="1" spans="2:11" s="51" customFormat="1" ht="53.25" customHeight="1" x14ac:dyDescent="0.2">
      <c r="B1" s="54" t="s">
        <v>750</v>
      </c>
      <c r="C1" s="54" t="s">
        <v>751</v>
      </c>
      <c r="D1" s="55" t="s">
        <v>752</v>
      </c>
      <c r="E1" s="49" t="s">
        <v>41</v>
      </c>
      <c r="F1" s="49" t="s">
        <v>42</v>
      </c>
      <c r="G1" s="49" t="s">
        <v>43</v>
      </c>
      <c r="H1" s="59" t="s">
        <v>753</v>
      </c>
      <c r="I1" s="59" t="s">
        <v>44</v>
      </c>
      <c r="J1" s="58" t="s">
        <v>754</v>
      </c>
      <c r="K1" s="50" t="s">
        <v>755</v>
      </c>
    </row>
    <row r="2" spans="2:11" ht="60" x14ac:dyDescent="0.2">
      <c r="B2" s="41">
        <v>1</v>
      </c>
      <c r="C2" s="42"/>
      <c r="D2" s="43" t="s">
        <v>756</v>
      </c>
      <c r="E2" s="44">
        <f>IF(D2="leicht",6,IF(D2="mittel",8,IF(D2="schwer",10,xxx)))</f>
        <v>6</v>
      </c>
      <c r="F2" s="44">
        <f>IF(E2=6,25,IF(E2=8,30,IF(E2=10,35,xxx)))</f>
        <v>25</v>
      </c>
      <c r="G2" s="44" t="s">
        <v>567</v>
      </c>
      <c r="H2" s="47" t="s">
        <v>897</v>
      </c>
      <c r="I2" s="45" t="s">
        <v>58</v>
      </c>
      <c r="J2" s="45"/>
      <c r="K2" s="20"/>
    </row>
    <row r="3" spans="2:11" ht="60" x14ac:dyDescent="0.2">
      <c r="B3" s="41">
        <v>1</v>
      </c>
      <c r="C3" s="42"/>
      <c r="D3" s="43" t="s">
        <v>757</v>
      </c>
      <c r="E3" s="44">
        <f>IF(D3="leicht",6,IF(D3="mittel",8,IF(D3="schwer",10,xxx)))</f>
        <v>6</v>
      </c>
      <c r="F3" s="44">
        <f>IF(E3=6,25,IF(E3=8,30,IF(E3=10,35,xxx)))</f>
        <v>25</v>
      </c>
      <c r="G3" s="44" t="s">
        <v>568</v>
      </c>
      <c r="H3" s="45" t="s">
        <v>898</v>
      </c>
      <c r="I3" s="45" t="s">
        <v>899</v>
      </c>
      <c r="J3" s="45"/>
      <c r="K3" s="20"/>
    </row>
    <row r="4" spans="2:11" ht="75" x14ac:dyDescent="0.2">
      <c r="B4" s="35">
        <v>1</v>
      </c>
      <c r="C4" s="31"/>
      <c r="D4" s="23" t="s">
        <v>758</v>
      </c>
      <c r="E4" s="23">
        <f>IF(D4="leicht",6,IF(D4="mittel",8,IF(D4="schwer",10,xxx)))</f>
        <v>8</v>
      </c>
      <c r="F4" s="23">
        <f>IF(E4=6,25,IF(E4=8,30,IF(E4=10,35,xxx)))</f>
        <v>30</v>
      </c>
      <c r="G4" s="44" t="s">
        <v>569</v>
      </c>
      <c r="H4" s="21" t="s">
        <v>59</v>
      </c>
      <c r="I4" s="21" t="s">
        <v>60</v>
      </c>
      <c r="J4" s="21"/>
      <c r="K4" s="20"/>
    </row>
    <row r="5" spans="2:11" ht="105" x14ac:dyDescent="0.2">
      <c r="B5" s="35">
        <v>1</v>
      </c>
      <c r="C5" s="31"/>
      <c r="D5" s="23" t="s">
        <v>759</v>
      </c>
      <c r="E5" s="23">
        <f>IF(D5="leicht",6,IF(D5="mittel",8,IF(D5="schwer",10,xxx)))</f>
        <v>8</v>
      </c>
      <c r="F5" s="23">
        <f>IF(E5=6,25,IF(E5=8,30,IF(E5=10,35,xxx)))</f>
        <v>30</v>
      </c>
      <c r="G5" s="44" t="s">
        <v>570</v>
      </c>
      <c r="H5" s="21" t="s">
        <v>61</v>
      </c>
      <c r="I5" s="21" t="s">
        <v>62</v>
      </c>
      <c r="J5" s="21"/>
      <c r="K5" s="20"/>
    </row>
    <row r="6" spans="2:11" ht="105" x14ac:dyDescent="0.2">
      <c r="B6" s="35">
        <v>1</v>
      </c>
      <c r="C6" s="31"/>
      <c r="D6" s="23" t="s">
        <v>760</v>
      </c>
      <c r="E6" s="23">
        <f>IF(D6="leicht",6,IF(D6="mittel",8,IF(D6="schwer",10,xxx)))</f>
        <v>10</v>
      </c>
      <c r="F6" s="23">
        <f>IF(E6=6,25,IF(E6=8,30,IF(E6=10,35,xxx)))</f>
        <v>35</v>
      </c>
      <c r="G6" s="44" t="s">
        <v>571</v>
      </c>
      <c r="H6" s="21" t="s">
        <v>63</v>
      </c>
      <c r="I6" s="21" t="s">
        <v>64</v>
      </c>
      <c r="J6" s="21"/>
      <c r="K6" s="20"/>
    </row>
    <row r="7" spans="2:11" ht="30" x14ac:dyDescent="0.2">
      <c r="B7" s="35">
        <v>1</v>
      </c>
      <c r="C7" s="31"/>
      <c r="D7" s="23" t="s">
        <v>761</v>
      </c>
      <c r="E7" s="23">
        <f>IF(D7="leicht",6,IF(D7="mittel",8,IF(D7="schwer",10,xxx)))</f>
        <v>6</v>
      </c>
      <c r="F7" s="23">
        <f>IF(E7=6,25,IF(E7=8,30,IF(E7=10,35,xxx)))</f>
        <v>25</v>
      </c>
      <c r="G7" s="44" t="s">
        <v>572</v>
      </c>
      <c r="H7" s="21" t="s">
        <v>65</v>
      </c>
      <c r="I7" s="21" t="s">
        <v>900</v>
      </c>
      <c r="J7" s="21"/>
      <c r="K7" s="20"/>
    </row>
    <row r="8" spans="2:11" ht="60" x14ac:dyDescent="0.2">
      <c r="B8" s="35">
        <v>1</v>
      </c>
      <c r="C8" s="31"/>
      <c r="D8" s="23" t="s">
        <v>762</v>
      </c>
      <c r="E8" s="23">
        <f>IF(D8="leicht",6,IF(D8="mittel",8,IF(D8="schwer",10,xxx)))</f>
        <v>8</v>
      </c>
      <c r="F8" s="23">
        <f>IF(E8=6,25,IF(E8=8,30,IF(E8=10,35,xxx)))</f>
        <v>30</v>
      </c>
      <c r="G8" s="44" t="s">
        <v>573</v>
      </c>
      <c r="H8" s="21" t="s">
        <v>66</v>
      </c>
      <c r="I8" s="21" t="s">
        <v>67</v>
      </c>
      <c r="J8" s="21"/>
      <c r="K8" s="20"/>
    </row>
    <row r="9" spans="2:11" ht="30" x14ac:dyDescent="0.2">
      <c r="B9" s="35">
        <v>1</v>
      </c>
      <c r="C9" s="31"/>
      <c r="D9" s="23" t="s">
        <v>763</v>
      </c>
      <c r="E9" s="23">
        <f>IF(D9="leicht",6,IF(D9="mittel",8,IF(D9="schwer",10,xxx)))</f>
        <v>10</v>
      </c>
      <c r="F9" s="23">
        <f>IF(E9=6,25,IF(E9=8,30,IF(E9=10,35,xxx)))</f>
        <v>35</v>
      </c>
      <c r="G9" s="44" t="s">
        <v>574</v>
      </c>
      <c r="H9" s="21" t="s">
        <v>69</v>
      </c>
      <c r="I9" s="21" t="s">
        <v>68</v>
      </c>
      <c r="J9" s="21" t="s">
        <v>764</v>
      </c>
      <c r="K9" s="20"/>
    </row>
    <row r="10" spans="2:11" ht="45" x14ac:dyDescent="0.2">
      <c r="B10" s="35">
        <v>2</v>
      </c>
      <c r="C10" s="31"/>
      <c r="D10" s="23" t="s">
        <v>765</v>
      </c>
      <c r="E10" s="23">
        <f>IF(D10="leicht",6,IF(D10="mittel",8,IF(D10="schwer",10,xxx)))</f>
        <v>6</v>
      </c>
      <c r="F10" s="23">
        <f>IF(E10=6,25,IF(E10=8,30,IF(E10=10,35,xxx)))</f>
        <v>25</v>
      </c>
      <c r="G10" s="44" t="s">
        <v>575</v>
      </c>
      <c r="H10" s="21" t="s">
        <v>70</v>
      </c>
      <c r="I10" s="21" t="s">
        <v>71</v>
      </c>
      <c r="J10" s="21"/>
      <c r="K10" s="20"/>
    </row>
    <row r="11" spans="2:11" ht="45" x14ac:dyDescent="0.2">
      <c r="B11" s="35">
        <v>2</v>
      </c>
      <c r="C11" s="31"/>
      <c r="D11" s="23" t="s">
        <v>766</v>
      </c>
      <c r="E11" s="23">
        <f>IF(D11="leicht",6,IF(D11="mittel",8,IF(D11="schwer",10,xxx)))</f>
        <v>6</v>
      </c>
      <c r="F11" s="23">
        <f>IF(E11=6,25,IF(E11=8,30,IF(E11=10,35,xxx)))</f>
        <v>25</v>
      </c>
      <c r="G11" s="44" t="s">
        <v>576</v>
      </c>
      <c r="H11" s="21" t="s">
        <v>72</v>
      </c>
      <c r="I11" s="21" t="s">
        <v>901</v>
      </c>
      <c r="J11" s="21"/>
      <c r="K11" s="20"/>
    </row>
    <row r="12" spans="2:11" ht="45" x14ac:dyDescent="0.2">
      <c r="B12" s="35">
        <v>2</v>
      </c>
      <c r="C12" s="31"/>
      <c r="D12" s="23" t="s">
        <v>767</v>
      </c>
      <c r="E12" s="23">
        <f>IF(D12="leicht",6,IF(D12="mittel",8,IF(D12="schwer",10,xxx)))</f>
        <v>8</v>
      </c>
      <c r="F12" s="23">
        <f>IF(E12=6,25,IF(E12=8,30,IF(E12=10,35,xxx)))</f>
        <v>30</v>
      </c>
      <c r="G12" s="44" t="s">
        <v>577</v>
      </c>
      <c r="H12" s="21" t="s">
        <v>73</v>
      </c>
      <c r="I12" s="21" t="s">
        <v>74</v>
      </c>
      <c r="J12" s="21"/>
      <c r="K12" s="20"/>
    </row>
    <row r="13" spans="2:11" ht="45" x14ac:dyDescent="0.2">
      <c r="B13" s="35">
        <v>2</v>
      </c>
      <c r="C13" s="31"/>
      <c r="D13" s="23" t="s">
        <v>768</v>
      </c>
      <c r="E13" s="23">
        <f>IF(D13="leicht",6,IF(D13="mittel",8,IF(D13="schwer",10,xxx)))</f>
        <v>8</v>
      </c>
      <c r="F13" s="23">
        <f>IF(E13=6,25,IF(E13=8,30,IF(E13=10,35,xxx)))</f>
        <v>30</v>
      </c>
      <c r="G13" s="44" t="s">
        <v>578</v>
      </c>
      <c r="H13" s="21" t="s">
        <v>75</v>
      </c>
      <c r="I13" s="21" t="s">
        <v>76</v>
      </c>
      <c r="J13" s="21"/>
      <c r="K13" s="20"/>
    </row>
    <row r="14" spans="2:11" ht="60" x14ac:dyDescent="0.2">
      <c r="B14" s="35">
        <v>2</v>
      </c>
      <c r="C14" s="31"/>
      <c r="D14" s="23" t="s">
        <v>769</v>
      </c>
      <c r="E14" s="23">
        <f>IF(D14="leicht",6,IF(D14="mittel",8,IF(D14="schwer",10,xxx)))</f>
        <v>10</v>
      </c>
      <c r="F14" s="23">
        <f>IF(E14=6,25,IF(E14=8,30,IF(E14=10,35,xxx)))</f>
        <v>35</v>
      </c>
      <c r="G14" s="44" t="s">
        <v>579</v>
      </c>
      <c r="H14" s="21" t="s">
        <v>902</v>
      </c>
      <c r="I14" s="21" t="s">
        <v>77</v>
      </c>
      <c r="J14" s="21"/>
      <c r="K14" s="20"/>
    </row>
    <row r="15" spans="2:11" ht="90" x14ac:dyDescent="0.2">
      <c r="B15" s="35">
        <v>2</v>
      </c>
      <c r="C15" s="31"/>
      <c r="D15" s="23" t="s">
        <v>770</v>
      </c>
      <c r="E15" s="23">
        <f>IF(D15="leicht",6,IF(D15="mittel",8,IF(D15="schwer",10,xxx)))</f>
        <v>10</v>
      </c>
      <c r="F15" s="23">
        <f>IF(E15=6,25,IF(E15=8,30,IF(E15=10,35,xxx)))</f>
        <v>35</v>
      </c>
      <c r="G15" s="44" t="s">
        <v>580</v>
      </c>
      <c r="H15" s="21" t="s">
        <v>903</v>
      </c>
      <c r="I15" s="21" t="s">
        <v>904</v>
      </c>
      <c r="J15" s="21"/>
      <c r="K15" s="20"/>
    </row>
    <row r="16" spans="2:11" ht="30" x14ac:dyDescent="0.2">
      <c r="B16" s="35">
        <v>2</v>
      </c>
      <c r="C16" s="31"/>
      <c r="D16" s="23" t="s">
        <v>771</v>
      </c>
      <c r="E16" s="23">
        <f>IF(D16="leicht",6,IF(D16="mittel",8,IF(D16="schwer",10,xxx)))</f>
        <v>6</v>
      </c>
      <c r="F16" s="23">
        <f>IF(E16=6,25,IF(E16=8,30,IF(E16=10,35,xxx)))</f>
        <v>25</v>
      </c>
      <c r="G16" s="44" t="s">
        <v>581</v>
      </c>
      <c r="H16" s="21" t="s">
        <v>78</v>
      </c>
      <c r="I16" s="21" t="s">
        <v>79</v>
      </c>
      <c r="J16" s="21"/>
      <c r="K16" s="20"/>
    </row>
    <row r="17" spans="2:11" ht="45" x14ac:dyDescent="0.2">
      <c r="B17" s="35">
        <v>2</v>
      </c>
      <c r="C17" s="31"/>
      <c r="D17" s="23" t="s">
        <v>772</v>
      </c>
      <c r="E17" s="23">
        <f>IF(D17="leicht",6,IF(D17="mittel",8,IF(D17="schwer",10,xxx)))</f>
        <v>8</v>
      </c>
      <c r="F17" s="23">
        <f>IF(E17=6,25,IF(E17=8,30,IF(E17=10,35,xxx)))</f>
        <v>30</v>
      </c>
      <c r="G17" s="44" t="s">
        <v>582</v>
      </c>
      <c r="H17" s="21" t="s">
        <v>80</v>
      </c>
      <c r="I17" s="21" t="s">
        <v>81</v>
      </c>
      <c r="J17" s="21"/>
      <c r="K17" s="20"/>
    </row>
    <row r="18" spans="2:11" ht="45" x14ac:dyDescent="0.2">
      <c r="B18" s="35">
        <v>3</v>
      </c>
      <c r="C18" s="31"/>
      <c r="D18" s="23" t="s">
        <v>773</v>
      </c>
      <c r="E18" s="23">
        <f>IF(D18="leicht",6,IF(D18="mittel",8,IF(D18="schwer",10,xxx)))</f>
        <v>6</v>
      </c>
      <c r="F18" s="23">
        <f>IF(E18=6,25,IF(E18=8,30,IF(E18=10,35,xxx)))</f>
        <v>25</v>
      </c>
      <c r="G18" s="44" t="s">
        <v>583</v>
      </c>
      <c r="H18" s="21" t="s">
        <v>82</v>
      </c>
      <c r="I18" s="21" t="s">
        <v>905</v>
      </c>
      <c r="J18" s="21"/>
      <c r="K18" s="20"/>
    </row>
    <row r="19" spans="2:11" ht="60" x14ac:dyDescent="0.2">
      <c r="B19" s="35">
        <v>3</v>
      </c>
      <c r="C19" s="31"/>
      <c r="D19" s="23" t="s">
        <v>774</v>
      </c>
      <c r="E19" s="23">
        <f>IF(D19="leicht",6,IF(D19="mittel",8,IF(D19="schwer",10,xxx)))</f>
        <v>6</v>
      </c>
      <c r="F19" s="23">
        <f>IF(E19=6,25,IF(E19=8,30,IF(E19=10,35,xxx)))</f>
        <v>25</v>
      </c>
      <c r="G19" s="44" t="s">
        <v>584</v>
      </c>
      <c r="H19" s="21" t="s">
        <v>83</v>
      </c>
      <c r="I19" s="21" t="s">
        <v>84</v>
      </c>
      <c r="J19" s="21"/>
      <c r="K19" s="20"/>
    </row>
    <row r="20" spans="2:11" ht="30" x14ac:dyDescent="0.2">
      <c r="B20" s="35">
        <v>3</v>
      </c>
      <c r="C20" s="31"/>
      <c r="D20" s="23" t="s">
        <v>775</v>
      </c>
      <c r="E20" s="23">
        <f>IF(D20="leicht",6,IF(D20="mittel",8,IF(D20="schwer",10,xxx)))</f>
        <v>8</v>
      </c>
      <c r="F20" s="23">
        <f>IF(E20=6,25,IF(E20=8,30,IF(E20=10,35,xxx)))</f>
        <v>30</v>
      </c>
      <c r="G20" s="44" t="s">
        <v>585</v>
      </c>
      <c r="H20" s="21" t="s">
        <v>85</v>
      </c>
      <c r="I20" s="21" t="s">
        <v>86</v>
      </c>
      <c r="J20" s="21"/>
      <c r="K20" s="20"/>
    </row>
    <row r="21" spans="2:11" ht="120" x14ac:dyDescent="0.2">
      <c r="B21" s="35">
        <v>3</v>
      </c>
      <c r="C21" s="31"/>
      <c r="D21" s="23" t="s">
        <v>776</v>
      </c>
      <c r="E21" s="23">
        <f>IF(D21="leicht",6,IF(D21="mittel",8,IF(D21="schwer",10,xxx)))</f>
        <v>10</v>
      </c>
      <c r="F21" s="23">
        <f>IF(E21=6,25,IF(E21=8,30,IF(E21=10,35,xxx)))</f>
        <v>35</v>
      </c>
      <c r="G21" s="44" t="s">
        <v>586</v>
      </c>
      <c r="H21" s="21" t="s">
        <v>87</v>
      </c>
      <c r="I21" s="21" t="s">
        <v>88</v>
      </c>
      <c r="J21" s="21"/>
      <c r="K21" s="20"/>
    </row>
    <row r="22" spans="2:11" ht="75" x14ac:dyDescent="0.2">
      <c r="B22" s="35">
        <v>3</v>
      </c>
      <c r="C22" s="31"/>
      <c r="D22" s="23" t="s">
        <v>777</v>
      </c>
      <c r="E22" s="23">
        <f>IF(D22="leicht",6,IF(D22="mittel",8,IF(D22="schwer",10,xxx)))</f>
        <v>8</v>
      </c>
      <c r="F22" s="23">
        <f>IF(E22=6,25,IF(E22=8,30,IF(E22=10,35,xxx)))</f>
        <v>30</v>
      </c>
      <c r="G22" s="44" t="s">
        <v>587</v>
      </c>
      <c r="H22" s="21" t="s">
        <v>89</v>
      </c>
      <c r="I22" s="21" t="s">
        <v>906</v>
      </c>
      <c r="J22" s="21"/>
      <c r="K22" s="20"/>
    </row>
    <row r="23" spans="2:11" ht="90" x14ac:dyDescent="0.2">
      <c r="B23" s="35">
        <v>3</v>
      </c>
      <c r="C23" s="31"/>
      <c r="D23" s="23" t="s">
        <v>778</v>
      </c>
      <c r="E23" s="23">
        <f>IF(D23="leicht",6,IF(D23="mittel",8,IF(D23="schwer",10,xxx)))</f>
        <v>10</v>
      </c>
      <c r="F23" s="23">
        <f>IF(E23=6,25,IF(E23=8,30,IF(E23=10,35,xxx)))</f>
        <v>35</v>
      </c>
      <c r="G23" s="44" t="s">
        <v>588</v>
      </c>
      <c r="H23" s="21" t="s">
        <v>90</v>
      </c>
      <c r="I23" s="21" t="s">
        <v>91</v>
      </c>
      <c r="J23" s="21"/>
      <c r="K23" s="20"/>
    </row>
    <row r="24" spans="2:11" ht="45" x14ac:dyDescent="0.2">
      <c r="B24" s="35">
        <v>3</v>
      </c>
      <c r="C24" s="31"/>
      <c r="D24" s="23" t="s">
        <v>779</v>
      </c>
      <c r="E24" s="23">
        <f>IF(D24="leicht",6,IF(D24="mittel",8,IF(D24="schwer",10,xxx)))</f>
        <v>6</v>
      </c>
      <c r="F24" s="23">
        <f>IF(E24=6,25,IF(E24=8,30,IF(E24=10,35,xxx)))</f>
        <v>25</v>
      </c>
      <c r="G24" s="44" t="s">
        <v>589</v>
      </c>
      <c r="H24" s="21" t="s">
        <v>93</v>
      </c>
      <c r="I24" s="21" t="s">
        <v>92</v>
      </c>
      <c r="J24" s="21"/>
      <c r="K24" s="20"/>
    </row>
    <row r="25" spans="2:11" ht="75" x14ac:dyDescent="0.2">
      <c r="B25" s="35">
        <v>3</v>
      </c>
      <c r="C25" s="31"/>
      <c r="D25" s="23" t="s">
        <v>780</v>
      </c>
      <c r="E25" s="23">
        <f>IF(D25="leicht",6,IF(D25="mittel",8,IF(D25="schwer",10,xxx)))</f>
        <v>8</v>
      </c>
      <c r="F25" s="23">
        <f>IF(E25=6,25,IF(E25=8,30,IF(E25=10,35,xxx)))</f>
        <v>30</v>
      </c>
      <c r="G25" s="44" t="s">
        <v>590</v>
      </c>
      <c r="H25" s="21" t="s">
        <v>94</v>
      </c>
      <c r="I25" s="21" t="s">
        <v>95</v>
      </c>
      <c r="J25" s="21"/>
      <c r="K25" s="20"/>
    </row>
    <row r="26" spans="2:11" x14ac:dyDescent="0.2">
      <c r="B26" s="35">
        <v>4</v>
      </c>
      <c r="C26" s="31"/>
      <c r="D26" s="23" t="s">
        <v>781</v>
      </c>
      <c r="E26" s="23">
        <f>IF(D26="leicht",6,IF(D26="mittel",8,IF(D26="schwer",10,xxx)))</f>
        <v>6</v>
      </c>
      <c r="F26" s="23">
        <f>IF(E26=6,25,IF(E26=8,30,IF(E26=10,35,xxx)))</f>
        <v>25</v>
      </c>
      <c r="G26" s="44" t="s">
        <v>591</v>
      </c>
      <c r="H26" s="21" t="s">
        <v>96</v>
      </c>
      <c r="I26" s="21" t="s">
        <v>97</v>
      </c>
      <c r="J26" s="21"/>
      <c r="K26" s="20"/>
    </row>
    <row r="27" spans="2:11" ht="30" x14ac:dyDescent="0.2">
      <c r="B27" s="35">
        <v>4</v>
      </c>
      <c r="C27" s="31"/>
      <c r="D27" s="23" t="s">
        <v>782</v>
      </c>
      <c r="E27" s="23">
        <f>IF(D27="leicht",6,IF(D27="mittel",8,IF(D27="schwer",10,xxx)))</f>
        <v>6</v>
      </c>
      <c r="F27" s="23">
        <f>IF(E27=6,25,IF(E27=8,30,IF(E27=10,35,xxx)))</f>
        <v>25</v>
      </c>
      <c r="G27" s="44" t="s">
        <v>592</v>
      </c>
      <c r="H27" s="21" t="s">
        <v>98</v>
      </c>
      <c r="I27" s="21" t="s">
        <v>99</v>
      </c>
      <c r="J27" s="21"/>
      <c r="K27" s="20"/>
    </row>
    <row r="28" spans="2:11" ht="75" x14ac:dyDescent="0.2">
      <c r="B28" s="35">
        <v>4</v>
      </c>
      <c r="C28" s="31"/>
      <c r="D28" s="23" t="s">
        <v>783</v>
      </c>
      <c r="E28" s="23">
        <f>IF(D28="leicht",6,IF(D28="mittel",8,IF(D28="schwer",10,xxx)))</f>
        <v>8</v>
      </c>
      <c r="F28" s="23">
        <f>IF(E28=6,25,IF(E28=8,30,IF(E28=10,35,xxx)))</f>
        <v>30</v>
      </c>
      <c r="G28" s="44" t="s">
        <v>593</v>
      </c>
      <c r="H28" s="21" t="s">
        <v>100</v>
      </c>
      <c r="I28" s="21" t="s">
        <v>101</v>
      </c>
      <c r="J28" s="21"/>
      <c r="K28" s="20"/>
    </row>
    <row r="29" spans="2:11" ht="45" x14ac:dyDescent="0.2">
      <c r="B29" s="35">
        <v>4</v>
      </c>
      <c r="C29" s="31"/>
      <c r="D29" s="23" t="s">
        <v>784</v>
      </c>
      <c r="E29" s="23">
        <f>IF(D29="leicht",6,IF(D29="mittel",8,IF(D29="schwer",10,xxx)))</f>
        <v>8</v>
      </c>
      <c r="F29" s="23">
        <f>IF(E29=6,25,IF(E29=8,30,IF(E29=10,35,xxx)))</f>
        <v>30</v>
      </c>
      <c r="G29" s="44" t="s">
        <v>594</v>
      </c>
      <c r="H29" s="21" t="s">
        <v>102</v>
      </c>
      <c r="I29" s="21" t="s">
        <v>103</v>
      </c>
      <c r="J29" s="21"/>
      <c r="K29" s="20"/>
    </row>
    <row r="30" spans="2:11" ht="45" x14ac:dyDescent="0.2">
      <c r="B30" s="35">
        <v>4</v>
      </c>
      <c r="C30" s="31"/>
      <c r="D30" s="23" t="s">
        <v>785</v>
      </c>
      <c r="E30" s="23">
        <f>IF(D30="leicht",6,IF(D30="mittel",8,IF(D30="schwer",10,xxx)))</f>
        <v>10</v>
      </c>
      <c r="F30" s="23">
        <f>IF(E30=6,25,IF(E30=8,30,IF(E30=10,35,xxx)))</f>
        <v>35</v>
      </c>
      <c r="G30" s="44" t="s">
        <v>595</v>
      </c>
      <c r="H30" s="21" t="s">
        <v>105</v>
      </c>
      <c r="I30" s="21" t="s">
        <v>106</v>
      </c>
      <c r="J30" s="21" t="s">
        <v>104</v>
      </c>
      <c r="K30" s="20"/>
    </row>
    <row r="31" spans="2:11" ht="135" x14ac:dyDescent="0.2">
      <c r="B31" s="35">
        <v>4</v>
      </c>
      <c r="C31" s="31"/>
      <c r="D31" s="23" t="s">
        <v>786</v>
      </c>
      <c r="E31" s="23">
        <f>IF(D31="leicht",6,IF(D31="mittel",8,IF(D31="schwer",10,xxx)))</f>
        <v>10</v>
      </c>
      <c r="F31" s="23">
        <f>IF(E31=6,25,IF(E31=8,30,IF(E31=10,35,xxx)))</f>
        <v>35</v>
      </c>
      <c r="G31" s="44" t="s">
        <v>596</v>
      </c>
      <c r="H31" s="21" t="s">
        <v>907</v>
      </c>
      <c r="I31" s="21" t="s">
        <v>908</v>
      </c>
      <c r="J31" s="21"/>
      <c r="K31" s="20"/>
    </row>
    <row r="32" spans="2:11" ht="90" x14ac:dyDescent="0.2">
      <c r="B32" s="35">
        <v>4</v>
      </c>
      <c r="C32" s="31"/>
      <c r="D32" s="23" t="s">
        <v>787</v>
      </c>
      <c r="E32" s="23">
        <f>IF(D32="leicht",6,IF(D32="mittel",8,IF(D32="schwer",10,xxx)))</f>
        <v>8</v>
      </c>
      <c r="F32" s="23">
        <f>IF(E32=6,25,IF(E32=8,30,IF(E32=10,35,xxx)))</f>
        <v>30</v>
      </c>
      <c r="G32" s="44" t="s">
        <v>597</v>
      </c>
      <c r="H32" s="21" t="s">
        <v>107</v>
      </c>
      <c r="I32" s="21" t="s">
        <v>108</v>
      </c>
      <c r="J32" s="21"/>
      <c r="K32" s="20"/>
    </row>
    <row r="33" spans="2:11" ht="45" x14ac:dyDescent="0.2">
      <c r="B33" s="35">
        <v>4</v>
      </c>
      <c r="C33" s="31"/>
      <c r="D33" s="23" t="s">
        <v>788</v>
      </c>
      <c r="E33" s="23">
        <f>IF(D33="leicht",6,IF(D33="mittel",8,IF(D33="schwer",10,xxx)))</f>
        <v>6</v>
      </c>
      <c r="F33" s="23">
        <f>IF(E33=6,25,IF(E33=8,30,IF(E33=10,35,xxx)))</f>
        <v>25</v>
      </c>
      <c r="G33" s="44" t="s">
        <v>598</v>
      </c>
      <c r="H33" s="21" t="s">
        <v>109</v>
      </c>
      <c r="I33" s="21" t="s">
        <v>110</v>
      </c>
      <c r="J33" s="21"/>
      <c r="K33" s="20"/>
    </row>
    <row r="34" spans="2:11" ht="30" x14ac:dyDescent="0.2">
      <c r="B34" s="35">
        <v>5</v>
      </c>
      <c r="C34" s="31"/>
      <c r="D34" s="23" t="s">
        <v>789</v>
      </c>
      <c r="E34" s="23">
        <f>IF(D34="leicht",6,IF(D34="mittel",8,IF(D34="schwer",10,xxx)))</f>
        <v>6</v>
      </c>
      <c r="F34" s="23">
        <f>IF(E34=6,25,IF(E34=8,30,IF(E34=10,35,xxx)))</f>
        <v>25</v>
      </c>
      <c r="G34" s="44" t="s">
        <v>599</v>
      </c>
      <c r="H34" s="21" t="s">
        <v>111</v>
      </c>
      <c r="I34" s="21" t="s">
        <v>112</v>
      </c>
      <c r="J34" s="21"/>
      <c r="K34" s="20"/>
    </row>
    <row r="35" spans="2:11" ht="45" x14ac:dyDescent="0.2">
      <c r="B35" s="35">
        <v>5</v>
      </c>
      <c r="C35" s="31"/>
      <c r="D35" s="23" t="s">
        <v>790</v>
      </c>
      <c r="E35" s="23">
        <f>IF(D35="leicht",6,IF(D35="mittel",8,IF(D35="schwer",10,xxx)))</f>
        <v>6</v>
      </c>
      <c r="F35" s="23">
        <f>IF(E35=6,25,IF(E35=8,30,IF(E35=10,35,xxx)))</f>
        <v>25</v>
      </c>
      <c r="G35" s="44" t="s">
        <v>600</v>
      </c>
      <c r="H35" s="21" t="s">
        <v>113</v>
      </c>
      <c r="I35" s="21" t="s">
        <v>114</v>
      </c>
      <c r="J35" s="21"/>
      <c r="K35" s="20"/>
    </row>
    <row r="36" spans="2:11" ht="75" x14ac:dyDescent="0.2">
      <c r="B36" s="35">
        <v>5</v>
      </c>
      <c r="C36" s="31"/>
      <c r="D36" s="23" t="s">
        <v>791</v>
      </c>
      <c r="E36" s="23">
        <f>IF(D36="leicht",6,IF(D36="mittel",8,IF(D36="schwer",10,xxx)))</f>
        <v>8</v>
      </c>
      <c r="F36" s="23">
        <f>IF(E36=6,25,IF(E36=8,30,IF(E36=10,35,xxx)))</f>
        <v>30</v>
      </c>
      <c r="G36" s="44" t="s">
        <v>601</v>
      </c>
      <c r="H36" s="21" t="s">
        <v>115</v>
      </c>
      <c r="I36" s="21" t="s">
        <v>116</v>
      </c>
      <c r="J36" s="21"/>
      <c r="K36" s="20"/>
    </row>
    <row r="37" spans="2:11" ht="75" x14ac:dyDescent="0.2">
      <c r="B37" s="35">
        <v>5</v>
      </c>
      <c r="C37" s="31"/>
      <c r="D37" s="23" t="s">
        <v>792</v>
      </c>
      <c r="E37" s="23">
        <f>IF(D37="leicht",6,IF(D37="mittel",8,IF(D37="schwer",10,xxx)))</f>
        <v>8</v>
      </c>
      <c r="F37" s="23">
        <f>IF(E37=6,25,IF(E37=8,30,IF(E37=10,35,xxx)))</f>
        <v>30</v>
      </c>
      <c r="G37" s="44" t="s">
        <v>602</v>
      </c>
      <c r="H37" s="21" t="s">
        <v>117</v>
      </c>
      <c r="I37" s="21" t="s">
        <v>118</v>
      </c>
      <c r="J37" s="21"/>
      <c r="K37" s="20"/>
    </row>
    <row r="38" spans="2:11" ht="90" x14ac:dyDescent="0.2">
      <c r="B38" s="35">
        <v>5</v>
      </c>
      <c r="C38" s="31"/>
      <c r="D38" s="23" t="s">
        <v>793</v>
      </c>
      <c r="E38" s="23">
        <f>IF(D38="leicht",6,IF(D38="mittel",8,IF(D38="schwer",10,xxx)))</f>
        <v>10</v>
      </c>
      <c r="F38" s="23">
        <f>IF(E38=6,25,IF(E38=8,30,IF(E38=10,35,xxx)))</f>
        <v>35</v>
      </c>
      <c r="G38" s="44" t="s">
        <v>603</v>
      </c>
      <c r="H38" s="21" t="s">
        <v>909</v>
      </c>
      <c r="I38" s="21" t="s">
        <v>910</v>
      </c>
      <c r="J38" s="21"/>
      <c r="K38" s="20"/>
    </row>
    <row r="39" spans="2:11" ht="105" x14ac:dyDescent="0.2">
      <c r="B39" s="35">
        <v>5</v>
      </c>
      <c r="C39" s="31"/>
      <c r="D39" s="23" t="s">
        <v>794</v>
      </c>
      <c r="E39" s="23">
        <f>IF(D39="leicht",6,IF(D39="mittel",8,IF(D39="schwer",10,xxx)))</f>
        <v>10</v>
      </c>
      <c r="F39" s="23">
        <f>IF(E39=6,25,IF(E39=8,30,IF(E39=10,35,xxx)))</f>
        <v>35</v>
      </c>
      <c r="G39" s="44" t="s">
        <v>604</v>
      </c>
      <c r="H39" s="21" t="s">
        <v>119</v>
      </c>
      <c r="I39" s="21" t="s">
        <v>120</v>
      </c>
      <c r="J39" s="21"/>
      <c r="K39" s="20"/>
    </row>
    <row r="40" spans="2:11" ht="90" x14ac:dyDescent="0.2">
      <c r="B40" s="35">
        <v>5</v>
      </c>
      <c r="C40" s="31"/>
      <c r="D40" s="23" t="s">
        <v>795</v>
      </c>
      <c r="E40" s="23">
        <f>IF(D40="leicht",6,IF(D40="mittel",8,IF(D40="schwer",10,xxx)))</f>
        <v>8</v>
      </c>
      <c r="F40" s="23">
        <f>IF(E40=6,25,IF(E40=8,30,IF(E40=10,35,xxx)))</f>
        <v>30</v>
      </c>
      <c r="G40" s="44" t="s">
        <v>605</v>
      </c>
      <c r="H40" s="21" t="s">
        <v>121</v>
      </c>
      <c r="I40" s="21" t="s">
        <v>122</v>
      </c>
      <c r="J40" s="21"/>
      <c r="K40" s="20"/>
    </row>
    <row r="41" spans="2:11" ht="30" x14ac:dyDescent="0.2">
      <c r="B41" s="35">
        <v>5</v>
      </c>
      <c r="C41" s="31"/>
      <c r="D41" s="23" t="s">
        <v>796</v>
      </c>
      <c r="E41" s="23">
        <f>IF(D41="leicht",6,IF(D41="mittel",8,IF(D41="schwer",10,xxx)))</f>
        <v>6</v>
      </c>
      <c r="F41" s="23">
        <f>IF(E41=6,25,IF(E41=8,30,IF(E41=10,35,xxx)))</f>
        <v>25</v>
      </c>
      <c r="G41" s="44" t="s">
        <v>606</v>
      </c>
      <c r="H41" s="21" t="s">
        <v>123</v>
      </c>
      <c r="I41" s="21" t="s">
        <v>124</v>
      </c>
      <c r="J41" s="21"/>
      <c r="K41" s="20"/>
    </row>
    <row r="42" spans="2:11" ht="45" x14ac:dyDescent="0.2">
      <c r="B42" s="35">
        <v>6</v>
      </c>
      <c r="C42" s="31"/>
      <c r="D42" s="23" t="s">
        <v>797</v>
      </c>
      <c r="E42" s="23">
        <f>IF(D42="leicht",6,IF(D42="mittel",8,IF(D42="schwer",10,xxx)))</f>
        <v>6</v>
      </c>
      <c r="F42" s="23">
        <f>IF(E42=6,25,IF(E42=8,30,IF(E42=10,35,xxx)))</f>
        <v>25</v>
      </c>
      <c r="G42" s="44" t="s">
        <v>607</v>
      </c>
      <c r="H42" s="21" t="s">
        <v>125</v>
      </c>
      <c r="I42" s="21" t="s">
        <v>126</v>
      </c>
      <c r="J42" s="21"/>
      <c r="K42" s="20"/>
    </row>
    <row r="43" spans="2:11" ht="30" x14ac:dyDescent="0.2">
      <c r="B43" s="35">
        <v>6</v>
      </c>
      <c r="C43" s="31"/>
      <c r="D43" s="23" t="s">
        <v>798</v>
      </c>
      <c r="E43" s="23">
        <f>IF(D43="leicht",6,IF(D43="mittel",8,IF(D43="schwer",10,xxx)))</f>
        <v>6</v>
      </c>
      <c r="F43" s="23">
        <f>IF(E43=6,25,IF(E43=8,30,IF(E43=10,35,xxx)))</f>
        <v>25</v>
      </c>
      <c r="G43" s="44" t="s">
        <v>608</v>
      </c>
      <c r="H43" s="21" t="s">
        <v>911</v>
      </c>
      <c r="I43" s="21" t="s">
        <v>127</v>
      </c>
      <c r="J43" s="21"/>
      <c r="K43" s="20"/>
    </row>
    <row r="44" spans="2:11" ht="90" x14ac:dyDescent="0.2">
      <c r="B44" s="35">
        <v>6</v>
      </c>
      <c r="C44" s="31"/>
      <c r="D44" s="23" t="s">
        <v>799</v>
      </c>
      <c r="E44" s="23">
        <f>IF(D44="leicht",6,IF(D44="mittel",8,IF(D44="schwer",10,xxx)))</f>
        <v>8</v>
      </c>
      <c r="F44" s="23">
        <f>IF(E44=6,25,IF(E44=8,30,IF(E44=10,35,xxx)))</f>
        <v>30</v>
      </c>
      <c r="G44" s="44" t="s">
        <v>609</v>
      </c>
      <c r="H44" s="21" t="s">
        <v>912</v>
      </c>
      <c r="I44" s="21" t="s">
        <v>913</v>
      </c>
      <c r="J44" s="21"/>
      <c r="K44" s="20"/>
    </row>
    <row r="45" spans="2:11" ht="75" x14ac:dyDescent="0.2">
      <c r="B45" s="35">
        <v>6</v>
      </c>
      <c r="C45" s="31"/>
      <c r="D45" s="23" t="s">
        <v>800</v>
      </c>
      <c r="E45" s="23">
        <f>IF(D45="leicht",6,IF(D45="mittel",8,IF(D45="schwer",10,xxx)))</f>
        <v>8</v>
      </c>
      <c r="F45" s="23">
        <f>IF(E45=6,25,IF(E45=8,30,IF(E45=10,35,xxx)))</f>
        <v>30</v>
      </c>
      <c r="G45" s="44" t="s">
        <v>610</v>
      </c>
      <c r="H45" s="21" t="s">
        <v>128</v>
      </c>
      <c r="I45" s="21" t="s">
        <v>914</v>
      </c>
      <c r="J45" s="21"/>
      <c r="K45" s="20"/>
    </row>
    <row r="46" spans="2:11" ht="75" x14ac:dyDescent="0.2">
      <c r="B46" s="35">
        <v>6</v>
      </c>
      <c r="C46" s="31"/>
      <c r="D46" s="23" t="s">
        <v>801</v>
      </c>
      <c r="E46" s="23">
        <f>IF(D46="leicht",6,IF(D46="mittel",8,IF(D46="schwer",10,xxx)))</f>
        <v>10</v>
      </c>
      <c r="F46" s="23">
        <f>IF(E46=6,25,IF(E46=8,30,IF(E46=10,35,xxx)))</f>
        <v>35</v>
      </c>
      <c r="G46" s="44" t="s">
        <v>611</v>
      </c>
      <c r="H46" s="21" t="s">
        <v>129</v>
      </c>
      <c r="I46" s="21" t="s">
        <v>130</v>
      </c>
      <c r="J46" s="21"/>
      <c r="K46" s="20"/>
    </row>
    <row r="47" spans="2:11" ht="45" x14ac:dyDescent="0.2">
      <c r="B47" s="35">
        <v>6</v>
      </c>
      <c r="C47" s="31"/>
      <c r="D47" s="23" t="s">
        <v>802</v>
      </c>
      <c r="E47" s="23">
        <f>IF(D47="leicht",6,IF(D47="mittel",8,IF(D47="schwer",10,xxx)))</f>
        <v>10</v>
      </c>
      <c r="F47" s="23">
        <f>IF(E47=6,25,IF(E47=8,30,IF(E47=10,35,xxx)))</f>
        <v>35</v>
      </c>
      <c r="G47" s="44" t="s">
        <v>612</v>
      </c>
      <c r="H47" s="21" t="s">
        <v>131</v>
      </c>
      <c r="I47" s="21" t="s">
        <v>132</v>
      </c>
      <c r="J47" s="21"/>
      <c r="K47" s="20"/>
    </row>
    <row r="48" spans="2:11" ht="30" x14ac:dyDescent="0.2">
      <c r="B48" s="35">
        <v>6</v>
      </c>
      <c r="C48" s="31"/>
      <c r="D48" s="23" t="s">
        <v>803</v>
      </c>
      <c r="E48" s="23">
        <f>IF(D48="leicht",6,IF(D48="mittel",8,IF(D48="schwer",10,xxx)))</f>
        <v>6</v>
      </c>
      <c r="F48" s="23">
        <f>IF(E48=6,25,IF(E48=8,30,IF(E48=10,35,xxx)))</f>
        <v>25</v>
      </c>
      <c r="G48" s="44" t="s">
        <v>613</v>
      </c>
      <c r="H48" s="21" t="s">
        <v>133</v>
      </c>
      <c r="I48" s="21" t="s">
        <v>134</v>
      </c>
      <c r="J48" s="21"/>
      <c r="K48" s="20"/>
    </row>
    <row r="49" spans="2:11" ht="60" x14ac:dyDescent="0.2">
      <c r="B49" s="35">
        <v>6</v>
      </c>
      <c r="C49" s="31"/>
      <c r="D49" s="23" t="s">
        <v>804</v>
      </c>
      <c r="E49" s="23">
        <f>IF(D49="leicht",6,IF(D49="mittel",8,IF(D49="schwer",10,xxx)))</f>
        <v>8</v>
      </c>
      <c r="F49" s="23">
        <f>IF(E49=6,25,IF(E49=8,30,IF(E49=10,35,xxx)))</f>
        <v>30</v>
      </c>
      <c r="G49" s="44" t="s">
        <v>614</v>
      </c>
      <c r="H49" s="21" t="s">
        <v>135</v>
      </c>
      <c r="I49" s="21" t="s">
        <v>915</v>
      </c>
      <c r="J49" s="21"/>
      <c r="K49" s="20"/>
    </row>
    <row r="50" spans="2:11" ht="30" x14ac:dyDescent="0.2">
      <c r="B50" s="35">
        <v>7</v>
      </c>
      <c r="C50" s="31"/>
      <c r="D50" s="23" t="s">
        <v>805</v>
      </c>
      <c r="E50" s="23">
        <f>IF(D50="leicht",6,IF(D50="mittel",8,IF(D50="schwer",10,xxx)))</f>
        <v>6</v>
      </c>
      <c r="F50" s="23">
        <f>IF(E50=6,25,IF(E50=8,30,IF(E50=10,35,xxx)))</f>
        <v>25</v>
      </c>
      <c r="G50" s="44" t="s">
        <v>615</v>
      </c>
      <c r="H50" s="21" t="s">
        <v>136</v>
      </c>
      <c r="I50" s="21" t="s">
        <v>137</v>
      </c>
      <c r="J50" s="21"/>
      <c r="K50" s="20"/>
    </row>
    <row r="51" spans="2:11" x14ac:dyDescent="0.2">
      <c r="B51" s="35">
        <v>7</v>
      </c>
      <c r="C51" s="31"/>
      <c r="D51" s="23" t="s">
        <v>806</v>
      </c>
      <c r="E51" s="23">
        <f>IF(D51="leicht",6,IF(D51="mittel",8,IF(D51="schwer",10,xxx)))</f>
        <v>6</v>
      </c>
      <c r="F51" s="23">
        <f>IF(E51=6,25,IF(E51=8,30,IF(E51=10,35,xxx)))</f>
        <v>25</v>
      </c>
      <c r="G51" s="44" t="s">
        <v>616</v>
      </c>
      <c r="H51" s="21" t="s">
        <v>138</v>
      </c>
      <c r="I51" s="21" t="s">
        <v>139</v>
      </c>
      <c r="J51" s="21"/>
      <c r="K51" s="20"/>
    </row>
    <row r="52" spans="2:11" ht="45" x14ac:dyDescent="0.2">
      <c r="B52" s="35">
        <v>7</v>
      </c>
      <c r="C52" s="31"/>
      <c r="D52" s="23" t="s">
        <v>807</v>
      </c>
      <c r="E52" s="23">
        <f>IF(D52="leicht",6,IF(D52="mittel",8,IF(D52="schwer",10,xxx)))</f>
        <v>8</v>
      </c>
      <c r="F52" s="23">
        <f>IF(E52=6,25,IF(E52=8,30,IF(E52=10,35,xxx)))</f>
        <v>30</v>
      </c>
      <c r="G52" s="44" t="s">
        <v>617</v>
      </c>
      <c r="H52" s="21" t="s">
        <v>140</v>
      </c>
      <c r="I52" s="21" t="s">
        <v>141</v>
      </c>
      <c r="J52" s="21"/>
      <c r="K52" s="20"/>
    </row>
    <row r="53" spans="2:11" ht="90" x14ac:dyDescent="0.2">
      <c r="B53" s="35">
        <v>7</v>
      </c>
      <c r="C53" s="31"/>
      <c r="D53" s="23" t="s">
        <v>808</v>
      </c>
      <c r="E53" s="23">
        <f>IF(D53="leicht",6,IF(D53="mittel",8,IF(D53="schwer",10,xxx)))</f>
        <v>8</v>
      </c>
      <c r="F53" s="23">
        <f>IF(E53=6,25,IF(E53=8,30,IF(E53=10,35,xxx)))</f>
        <v>30</v>
      </c>
      <c r="G53" s="44" t="s">
        <v>618</v>
      </c>
      <c r="H53" s="21" t="s">
        <v>142</v>
      </c>
      <c r="I53" s="21" t="s">
        <v>143</v>
      </c>
      <c r="J53" s="21"/>
      <c r="K53" s="20"/>
    </row>
    <row r="54" spans="2:11" ht="75" x14ac:dyDescent="0.2">
      <c r="B54" s="35">
        <v>7</v>
      </c>
      <c r="C54" s="31"/>
      <c r="D54" s="23" t="s">
        <v>809</v>
      </c>
      <c r="E54" s="23">
        <f>IF(D54="leicht",6,IF(D54="mittel",8,IF(D54="schwer",10,xxx)))</f>
        <v>10</v>
      </c>
      <c r="F54" s="23">
        <f>IF(E54=6,25,IF(E54=8,30,IF(E54=10,35,xxx)))</f>
        <v>35</v>
      </c>
      <c r="G54" s="44" t="s">
        <v>619</v>
      </c>
      <c r="H54" s="21" t="s">
        <v>916</v>
      </c>
      <c r="I54" s="21" t="s">
        <v>917</v>
      </c>
      <c r="J54" s="21"/>
      <c r="K54" s="20"/>
    </row>
    <row r="55" spans="2:11" ht="75" x14ac:dyDescent="0.2">
      <c r="B55" s="35">
        <v>7</v>
      </c>
      <c r="C55" s="31"/>
      <c r="D55" s="23" t="s">
        <v>810</v>
      </c>
      <c r="E55" s="23">
        <f>IF(D55="leicht",6,IF(D55="mittel",8,IF(D55="schwer",10,xxx)))</f>
        <v>10</v>
      </c>
      <c r="F55" s="23">
        <f>IF(E55=6,25,IF(E55=8,30,IF(E55=10,35,xxx)))</f>
        <v>35</v>
      </c>
      <c r="G55" s="44" t="s">
        <v>620</v>
      </c>
      <c r="H55" s="21" t="s">
        <v>144</v>
      </c>
      <c r="I55" s="21" t="s">
        <v>145</v>
      </c>
      <c r="J55" s="21"/>
      <c r="K55" s="20"/>
    </row>
    <row r="56" spans="2:11" ht="45" x14ac:dyDescent="0.2">
      <c r="B56" s="35">
        <v>7</v>
      </c>
      <c r="C56" s="31"/>
      <c r="D56" s="23" t="s">
        <v>811</v>
      </c>
      <c r="E56" s="23">
        <f>IF(D56="leicht",6,IF(D56="mittel",8,IF(D56="schwer",10,xxx)))</f>
        <v>8</v>
      </c>
      <c r="F56" s="23">
        <f>IF(E56=6,25,IF(E56=8,30,IF(E56=10,35,xxx)))</f>
        <v>30</v>
      </c>
      <c r="G56" s="44" t="s">
        <v>621</v>
      </c>
      <c r="H56" s="21" t="s">
        <v>146</v>
      </c>
      <c r="I56" s="21" t="s">
        <v>147</v>
      </c>
      <c r="J56" s="21"/>
      <c r="K56" s="20"/>
    </row>
    <row r="57" spans="2:11" ht="45" x14ac:dyDescent="0.2">
      <c r="B57" s="35">
        <v>7</v>
      </c>
      <c r="C57" s="31"/>
      <c r="D57" s="23" t="s">
        <v>812</v>
      </c>
      <c r="E57" s="23">
        <f>IF(D57="leicht",6,IF(D57="mittel",8,IF(D57="schwer",10,xxx)))</f>
        <v>6</v>
      </c>
      <c r="F57" s="23">
        <f>IF(E57=6,25,IF(E57=8,30,IF(E57=10,35,xxx)))</f>
        <v>25</v>
      </c>
      <c r="G57" s="44" t="s">
        <v>622</v>
      </c>
      <c r="H57" s="21" t="s">
        <v>918</v>
      </c>
      <c r="I57" s="21" t="s">
        <v>148</v>
      </c>
      <c r="J57" s="21"/>
      <c r="K57" s="20"/>
    </row>
    <row r="58" spans="2:11" x14ac:dyDescent="0.2">
      <c r="B58" s="35">
        <v>8</v>
      </c>
      <c r="C58" s="31"/>
      <c r="D58" s="23" t="s">
        <v>813</v>
      </c>
      <c r="E58" s="23">
        <f>IF(D58="leicht",6,IF(D58="mittel",8,IF(D58="schwer",10,xxx)))</f>
        <v>6</v>
      </c>
      <c r="F58" s="23">
        <f>IF(E58=6,25,IF(E58=8,30,IF(E58=10,35,xxx)))</f>
        <v>25</v>
      </c>
      <c r="G58" s="44" t="s">
        <v>623</v>
      </c>
      <c r="H58" s="21" t="s">
        <v>919</v>
      </c>
      <c r="I58" s="21" t="s">
        <v>149</v>
      </c>
      <c r="J58" s="21"/>
      <c r="K58" s="20"/>
    </row>
    <row r="59" spans="2:11" ht="30" x14ac:dyDescent="0.2">
      <c r="B59" s="35">
        <v>8</v>
      </c>
      <c r="C59" s="31"/>
      <c r="D59" s="23" t="s">
        <v>814</v>
      </c>
      <c r="E59" s="23">
        <f>IF(D59="leicht",6,IF(D59="mittel",8,IF(D59="schwer",10,xxx)))</f>
        <v>6</v>
      </c>
      <c r="F59" s="23">
        <f>IF(E59=6,25,IF(E59=8,30,IF(E59=10,35,xxx)))</f>
        <v>25</v>
      </c>
      <c r="G59" s="44" t="s">
        <v>624</v>
      </c>
      <c r="H59" s="21" t="s">
        <v>920</v>
      </c>
      <c r="I59" s="21" t="s">
        <v>150</v>
      </c>
      <c r="J59" s="21"/>
      <c r="K59" s="20"/>
    </row>
    <row r="60" spans="2:11" ht="60" x14ac:dyDescent="0.2">
      <c r="B60" s="35">
        <v>8</v>
      </c>
      <c r="C60" s="31"/>
      <c r="D60" s="23" t="s">
        <v>815</v>
      </c>
      <c r="E60" s="23">
        <f>IF(D60="leicht",6,IF(D60="mittel",8,IF(D60="schwer",10,xxx)))</f>
        <v>8</v>
      </c>
      <c r="F60" s="23">
        <f>IF(E60=6,25,IF(E60=8,30,IF(E60=10,35,xxx)))</f>
        <v>30</v>
      </c>
      <c r="G60" s="44" t="s">
        <v>625</v>
      </c>
      <c r="H60" s="21" t="s">
        <v>151</v>
      </c>
      <c r="I60" s="21" t="s">
        <v>152</v>
      </c>
      <c r="J60" s="21"/>
      <c r="K60" s="20"/>
    </row>
    <row r="61" spans="2:11" ht="30" x14ac:dyDescent="0.2">
      <c r="B61" s="35">
        <v>8</v>
      </c>
      <c r="C61" s="31"/>
      <c r="D61" s="23" t="s">
        <v>816</v>
      </c>
      <c r="E61" s="23">
        <f>IF(D61="leicht",6,IF(D61="mittel",8,IF(D61="schwer",10,xxx)))</f>
        <v>8</v>
      </c>
      <c r="F61" s="23">
        <f>IF(E61=6,25,IF(E61=8,30,IF(E61=10,35,xxx)))</f>
        <v>30</v>
      </c>
      <c r="G61" s="44" t="s">
        <v>626</v>
      </c>
      <c r="H61" s="21" t="s">
        <v>921</v>
      </c>
      <c r="I61" s="21" t="s">
        <v>153</v>
      </c>
      <c r="J61" s="21"/>
      <c r="K61" s="20"/>
    </row>
    <row r="62" spans="2:11" ht="105" x14ac:dyDescent="0.2">
      <c r="B62" s="35">
        <v>8</v>
      </c>
      <c r="C62" s="31"/>
      <c r="D62" s="23" t="s">
        <v>817</v>
      </c>
      <c r="E62" s="23">
        <f>IF(D62="leicht",6,IF(D62="mittel",8,IF(D62="schwer",10,xxx)))</f>
        <v>10</v>
      </c>
      <c r="F62" s="23">
        <f>IF(E62=6,25,IF(E62=8,30,IF(E62=10,35,xxx)))</f>
        <v>35</v>
      </c>
      <c r="G62" s="44" t="s">
        <v>627</v>
      </c>
      <c r="H62" s="21" t="s">
        <v>922</v>
      </c>
      <c r="I62" s="21" t="s">
        <v>923</v>
      </c>
      <c r="J62" s="21"/>
      <c r="K62" s="20"/>
    </row>
    <row r="63" spans="2:11" ht="75" x14ac:dyDescent="0.2">
      <c r="B63" s="35">
        <v>8</v>
      </c>
      <c r="C63" s="31"/>
      <c r="D63" s="23" t="s">
        <v>818</v>
      </c>
      <c r="E63" s="23">
        <f>IF(D63="leicht",6,IF(D63="mittel",8,IF(D63="schwer",10,xxx)))</f>
        <v>10</v>
      </c>
      <c r="F63" s="23"/>
      <c r="G63" s="44" t="s">
        <v>628</v>
      </c>
      <c r="H63" s="21" t="s">
        <v>154</v>
      </c>
      <c r="I63" s="21" t="s">
        <v>155</v>
      </c>
      <c r="J63" s="21"/>
      <c r="K63" s="20"/>
    </row>
    <row r="64" spans="2:11" ht="105" x14ac:dyDescent="0.2">
      <c r="B64" s="35">
        <v>8</v>
      </c>
      <c r="C64" s="31"/>
      <c r="D64" s="23" t="s">
        <v>819</v>
      </c>
      <c r="E64" s="23">
        <f>IF(D64="leicht",6,IF(D64="mittel",8,IF(D64="schwer",10,xxx)))</f>
        <v>8</v>
      </c>
      <c r="F64" s="23"/>
      <c r="G64" s="44" t="s">
        <v>629</v>
      </c>
      <c r="H64" s="21" t="s">
        <v>156</v>
      </c>
      <c r="I64" s="21" t="s">
        <v>924</v>
      </c>
      <c r="J64" s="21"/>
      <c r="K64" s="20"/>
    </row>
    <row r="65" spans="2:11" ht="30" x14ac:dyDescent="0.2">
      <c r="B65" s="35">
        <v>8</v>
      </c>
      <c r="C65" s="31"/>
      <c r="D65" s="23" t="s">
        <v>820</v>
      </c>
      <c r="E65" s="23">
        <f>IF(D65="leicht",6,IF(D65="mittel",8,IF(D65="schwer",10,xxx)))</f>
        <v>6</v>
      </c>
      <c r="F65" s="23"/>
      <c r="G65" s="44" t="s">
        <v>630</v>
      </c>
      <c r="H65" s="21" t="s">
        <v>157</v>
      </c>
      <c r="I65" s="21" t="s">
        <v>158</v>
      </c>
      <c r="J65" s="21"/>
      <c r="K65" s="20"/>
    </row>
    <row r="66" spans="2:11" x14ac:dyDescent="0.2">
      <c r="B66" s="35"/>
      <c r="C66" s="31"/>
      <c r="D66" s="23"/>
      <c r="E66" s="23"/>
      <c r="F66" s="23"/>
      <c r="G66" s="44"/>
      <c r="H66" s="21"/>
      <c r="I66" s="21"/>
      <c r="J66" s="21"/>
      <c r="K66" s="20"/>
    </row>
    <row r="67" spans="2:11" x14ac:dyDescent="0.2">
      <c r="B67" s="35"/>
      <c r="C67" s="31"/>
      <c r="D67" s="23"/>
      <c r="E67" s="23"/>
      <c r="F67" s="23"/>
      <c r="G67" s="44"/>
      <c r="H67" s="21"/>
      <c r="I67" s="21"/>
      <c r="J67" s="21"/>
      <c r="K67" s="20"/>
    </row>
    <row r="68" spans="2:11" x14ac:dyDescent="0.2">
      <c r="B68" s="35"/>
      <c r="C68" s="31"/>
      <c r="D68" s="23"/>
      <c r="E68" s="23"/>
      <c r="F68" s="23"/>
      <c r="G68" s="22"/>
      <c r="H68" s="21"/>
      <c r="I68" s="21"/>
      <c r="J68" s="21"/>
      <c r="K68" s="20"/>
    </row>
    <row r="69" spans="2:11" x14ac:dyDescent="0.2">
      <c r="B69" s="35"/>
      <c r="C69" s="31"/>
      <c r="D69" s="23"/>
      <c r="E69" s="23"/>
      <c r="F69" s="23"/>
      <c r="G69" s="22"/>
      <c r="H69" s="21"/>
      <c r="I69" s="21"/>
      <c r="J69" s="21"/>
      <c r="K69" s="20"/>
    </row>
    <row r="70" spans="2:11" x14ac:dyDescent="0.2">
      <c r="B70" s="35"/>
      <c r="C70" s="31"/>
      <c r="D70" s="23"/>
      <c r="E70" s="23"/>
      <c r="F70" s="23"/>
      <c r="G70" s="22"/>
      <c r="H70" s="21"/>
      <c r="I70" s="21"/>
      <c r="J70" s="21"/>
      <c r="K70" s="20"/>
    </row>
    <row r="71" spans="2:11" x14ac:dyDescent="0.2">
      <c r="B71" s="35"/>
      <c r="C71" s="31"/>
      <c r="D71" s="23"/>
      <c r="E71" s="23"/>
      <c r="F71" s="23"/>
      <c r="G71" s="22"/>
      <c r="H71" s="21"/>
      <c r="I71" s="21"/>
      <c r="J71" s="21"/>
      <c r="K71" s="20"/>
    </row>
    <row r="72" spans="2:11" x14ac:dyDescent="0.2">
      <c r="B72" s="35"/>
      <c r="C72" s="31"/>
      <c r="D72" s="23"/>
      <c r="E72" s="23"/>
      <c r="F72" s="23"/>
      <c r="G72" s="22"/>
      <c r="H72" s="21"/>
      <c r="I72" s="21"/>
      <c r="J72" s="21"/>
      <c r="K72" s="20"/>
    </row>
    <row r="73" spans="2:11" x14ac:dyDescent="0.2">
      <c r="B73" s="35"/>
      <c r="C73" s="31"/>
      <c r="D73" s="23"/>
      <c r="E73" s="23"/>
      <c r="F73" s="23"/>
      <c r="G73" s="22"/>
      <c r="H73" s="21"/>
      <c r="I73" s="21"/>
      <c r="J73" s="21"/>
      <c r="K73" s="20"/>
    </row>
    <row r="74" spans="2:11" x14ac:dyDescent="0.2">
      <c r="B74" s="35"/>
      <c r="C74" s="31"/>
      <c r="D74" s="23"/>
      <c r="E74" s="23"/>
      <c r="F74" s="23"/>
      <c r="G74" s="22"/>
      <c r="H74" s="21"/>
      <c r="I74" s="21"/>
      <c r="J74" s="21"/>
      <c r="K74" s="20"/>
    </row>
    <row r="75" spans="2:11" x14ac:dyDescent="0.2">
      <c r="B75" s="35"/>
      <c r="C75" s="31"/>
      <c r="D75" s="23"/>
      <c r="E75" s="23"/>
      <c r="F75" s="23"/>
      <c r="G75" s="22"/>
      <c r="H75" s="21"/>
      <c r="I75" s="21"/>
      <c r="J75" s="21"/>
      <c r="K75" s="20"/>
    </row>
    <row r="76" spans="2:11" x14ac:dyDescent="0.2">
      <c r="B76" s="35"/>
      <c r="C76" s="31"/>
      <c r="D76" s="23"/>
      <c r="E76" s="23"/>
      <c r="F76" s="23"/>
      <c r="G76" s="22"/>
      <c r="H76" s="21"/>
      <c r="I76" s="21"/>
      <c r="J76" s="21"/>
      <c r="K76" s="20"/>
    </row>
    <row r="77" spans="2:11" x14ac:dyDescent="0.2">
      <c r="B77" s="35"/>
      <c r="C77" s="31"/>
      <c r="D77" s="23"/>
      <c r="E77" s="23"/>
      <c r="F77" s="23"/>
      <c r="G77" s="22"/>
      <c r="H77" s="21"/>
      <c r="I77" s="21"/>
      <c r="J77" s="21"/>
      <c r="K77" s="20"/>
    </row>
    <row r="78" spans="2:11" x14ac:dyDescent="0.2">
      <c r="B78" s="35"/>
      <c r="C78" s="31"/>
      <c r="D78" s="23"/>
      <c r="E78" s="23"/>
      <c r="F78" s="23"/>
      <c r="G78" s="22"/>
      <c r="H78" s="21"/>
      <c r="I78" s="21"/>
      <c r="J78" s="21"/>
      <c r="K78" s="20"/>
    </row>
    <row r="79" spans="2:11" x14ac:dyDescent="0.2">
      <c r="B79" s="35"/>
      <c r="C79" s="31"/>
      <c r="D79" s="23"/>
      <c r="E79" s="23"/>
      <c r="F79" s="23"/>
      <c r="G79" s="22"/>
      <c r="H79" s="21"/>
      <c r="I79" s="21"/>
      <c r="J79" s="21"/>
      <c r="K79" s="20"/>
    </row>
    <row r="80" spans="2:11" x14ac:dyDescent="0.2">
      <c r="B80" s="35"/>
      <c r="C80" s="31"/>
      <c r="D80" s="23"/>
      <c r="E80" s="23"/>
      <c r="F80" s="23"/>
      <c r="G80" s="22"/>
      <c r="H80" s="21"/>
      <c r="I80" s="21"/>
      <c r="J80" s="21"/>
      <c r="K80" s="20"/>
    </row>
    <row r="81" spans="2:11" x14ac:dyDescent="0.2">
      <c r="B81" s="35"/>
      <c r="C81" s="31"/>
      <c r="D81" s="23"/>
      <c r="E81" s="23"/>
      <c r="F81" s="23"/>
      <c r="G81" s="22"/>
      <c r="H81" s="21"/>
      <c r="I81" s="21"/>
      <c r="J81" s="21"/>
      <c r="K81" s="20"/>
    </row>
    <row r="82" spans="2:11" x14ac:dyDescent="0.2">
      <c r="B82" s="35"/>
      <c r="C82" s="31"/>
      <c r="D82" s="23"/>
      <c r="E82" s="23"/>
      <c r="F82" s="23"/>
      <c r="G82" s="22"/>
      <c r="H82" s="21"/>
      <c r="I82" s="21"/>
      <c r="J82" s="21"/>
      <c r="K82" s="20"/>
    </row>
    <row r="83" spans="2:11" x14ac:dyDescent="0.2">
      <c r="B83" s="35"/>
      <c r="C83" s="31"/>
      <c r="D83" s="23"/>
      <c r="E83" s="23"/>
      <c r="F83" s="23"/>
      <c r="G83" s="22"/>
      <c r="H83" s="21"/>
      <c r="I83" s="21"/>
      <c r="J83" s="21"/>
      <c r="K83" s="20"/>
    </row>
    <row r="84" spans="2:11" x14ac:dyDescent="0.2">
      <c r="B84" s="35"/>
      <c r="C84" s="31"/>
      <c r="D84" s="23"/>
      <c r="E84" s="23"/>
      <c r="F84" s="23"/>
      <c r="G84" s="22"/>
      <c r="H84" s="21"/>
      <c r="I84" s="21"/>
      <c r="J84" s="21"/>
      <c r="K84" s="20"/>
    </row>
    <row r="85" spans="2:11" x14ac:dyDescent="0.2">
      <c r="B85" s="35"/>
      <c r="C85" s="31"/>
      <c r="D85" s="23"/>
      <c r="E85" s="23"/>
      <c r="F85" s="23"/>
      <c r="G85" s="22"/>
      <c r="H85" s="21"/>
      <c r="I85" s="21"/>
      <c r="J85" s="21"/>
      <c r="K85" s="20"/>
    </row>
    <row r="86" spans="2:11" x14ac:dyDescent="0.2">
      <c r="B86" s="35"/>
      <c r="C86" s="31"/>
      <c r="D86" s="23"/>
      <c r="E86" s="23"/>
      <c r="F86" s="23"/>
      <c r="G86" s="22"/>
      <c r="H86" s="21"/>
      <c r="I86" s="21"/>
      <c r="J86" s="21"/>
      <c r="K86" s="20"/>
    </row>
    <row r="87" spans="2:11" x14ac:dyDescent="0.2">
      <c r="B87" s="35"/>
      <c r="C87" s="31"/>
      <c r="D87" s="23"/>
      <c r="E87" s="23"/>
      <c r="F87" s="23"/>
      <c r="G87" s="22"/>
      <c r="H87" s="21"/>
      <c r="I87" s="21"/>
      <c r="J87" s="21"/>
      <c r="K87" s="20"/>
    </row>
    <row r="88" spans="2:11" x14ac:dyDescent="0.2">
      <c r="B88" s="35"/>
      <c r="C88" s="31"/>
      <c r="D88" s="23"/>
      <c r="E88" s="23"/>
      <c r="F88" s="23"/>
      <c r="G88" s="22"/>
      <c r="H88" s="21"/>
      <c r="I88" s="21"/>
      <c r="J88" s="21"/>
      <c r="K88" s="20"/>
    </row>
    <row r="89" spans="2:11" x14ac:dyDescent="0.2">
      <c r="B89" s="35"/>
      <c r="C89" s="31"/>
      <c r="D89" s="23"/>
      <c r="E89" s="23"/>
      <c r="F89" s="23"/>
      <c r="G89" s="22"/>
      <c r="H89" s="21"/>
      <c r="I89" s="21"/>
      <c r="J89" s="21"/>
      <c r="K89" s="20"/>
    </row>
    <row r="90" spans="2:11" x14ac:dyDescent="0.2">
      <c r="B90" s="35"/>
      <c r="C90" s="31"/>
      <c r="D90" s="23"/>
      <c r="E90" s="23"/>
      <c r="F90" s="23"/>
      <c r="G90" s="22"/>
      <c r="H90" s="21"/>
      <c r="I90" s="21"/>
      <c r="J90" s="21"/>
      <c r="K90" s="20"/>
    </row>
    <row r="91" spans="2:11" x14ac:dyDescent="0.2">
      <c r="B91" s="35"/>
      <c r="C91" s="31"/>
      <c r="D91" s="23"/>
      <c r="E91" s="23"/>
      <c r="F91" s="23"/>
      <c r="G91" s="22"/>
      <c r="H91" s="21"/>
      <c r="I91" s="21"/>
      <c r="J91" s="21"/>
      <c r="K91" s="20"/>
    </row>
    <row r="92" spans="2:11" x14ac:dyDescent="0.2">
      <c r="B92" s="35"/>
      <c r="C92" s="31"/>
      <c r="D92" s="23"/>
      <c r="E92" s="23"/>
      <c r="F92" s="23"/>
      <c r="G92" s="22"/>
      <c r="H92" s="21"/>
      <c r="I92" s="21"/>
      <c r="J92" s="21"/>
      <c r="K92" s="20"/>
    </row>
    <row r="93" spans="2:11" x14ac:dyDescent="0.2">
      <c r="B93" s="35"/>
      <c r="C93" s="31"/>
      <c r="D93" s="23"/>
      <c r="E93" s="23"/>
      <c r="F93" s="23"/>
      <c r="G93" s="22"/>
      <c r="H93" s="21"/>
      <c r="I93" s="21"/>
      <c r="J93" s="21"/>
      <c r="K93" s="20"/>
    </row>
    <row r="94" spans="2:11" x14ac:dyDescent="0.2">
      <c r="B94" s="35"/>
      <c r="C94" s="31"/>
      <c r="D94" s="23"/>
      <c r="E94" s="23"/>
      <c r="F94" s="23"/>
      <c r="G94" s="22"/>
      <c r="H94" s="21"/>
      <c r="I94" s="21"/>
      <c r="J94" s="21"/>
      <c r="K94" s="20"/>
    </row>
    <row r="95" spans="2:11" x14ac:dyDescent="0.2">
      <c r="B95" s="35"/>
      <c r="C95" s="31"/>
      <c r="D95" s="23"/>
      <c r="E95" s="23"/>
      <c r="F95" s="23"/>
      <c r="G95" s="22"/>
      <c r="H95" s="21"/>
      <c r="I95" s="21"/>
      <c r="J95" s="21"/>
      <c r="K95" s="20"/>
    </row>
    <row r="96" spans="2:11" x14ac:dyDescent="0.2">
      <c r="B96" s="35"/>
      <c r="C96" s="31"/>
      <c r="D96" s="23"/>
      <c r="E96" s="23"/>
      <c r="F96" s="23"/>
      <c r="G96" s="22"/>
      <c r="H96" s="21"/>
      <c r="I96" s="21"/>
      <c r="J96" s="21"/>
      <c r="K96" s="20"/>
    </row>
    <row r="97" spans="2:11" x14ac:dyDescent="0.2">
      <c r="B97" s="35"/>
      <c r="C97" s="31"/>
      <c r="D97" s="23"/>
      <c r="E97" s="23"/>
      <c r="F97" s="23"/>
      <c r="G97" s="22"/>
      <c r="H97" s="21"/>
      <c r="I97" s="21"/>
      <c r="J97" s="21"/>
      <c r="K97" s="20"/>
    </row>
    <row r="98" spans="2:11" x14ac:dyDescent="0.2">
      <c r="B98" s="35"/>
      <c r="C98" s="31"/>
      <c r="D98" s="23"/>
      <c r="E98" s="23"/>
      <c r="F98" s="23"/>
      <c r="G98" s="22"/>
      <c r="H98" s="21"/>
      <c r="I98" s="21"/>
      <c r="J98" s="21"/>
      <c r="K98" s="20"/>
    </row>
    <row r="99" spans="2:11" x14ac:dyDescent="0.2">
      <c r="B99" s="35"/>
      <c r="C99" s="31"/>
      <c r="D99" s="23"/>
      <c r="E99" s="23"/>
      <c r="F99" s="23"/>
      <c r="G99" s="22"/>
      <c r="H99" s="21"/>
      <c r="I99" s="21"/>
      <c r="J99" s="21"/>
      <c r="K99" s="20"/>
    </row>
    <row r="100" spans="2:11" x14ac:dyDescent="0.2">
      <c r="B100" s="35"/>
      <c r="C100" s="31"/>
      <c r="D100" s="23"/>
      <c r="E100" s="23"/>
      <c r="F100" s="23"/>
      <c r="G100" s="22"/>
      <c r="H100" s="21"/>
      <c r="I100" s="21"/>
      <c r="J100" s="21"/>
      <c r="K100" s="20"/>
    </row>
    <row r="101" spans="2:11" x14ac:dyDescent="0.2">
      <c r="B101" s="35"/>
      <c r="C101" s="31"/>
      <c r="D101" s="23"/>
      <c r="E101" s="23"/>
      <c r="F101" s="23"/>
      <c r="G101" s="22"/>
      <c r="H101" s="21"/>
      <c r="I101" s="21"/>
      <c r="J101" s="21"/>
      <c r="K101" s="20"/>
    </row>
    <row r="102" spans="2:11" x14ac:dyDescent="0.2">
      <c r="B102" s="35"/>
      <c r="C102" s="31"/>
      <c r="D102" s="23"/>
      <c r="E102" s="23"/>
      <c r="F102" s="23"/>
      <c r="G102" s="22"/>
      <c r="H102" s="21"/>
      <c r="I102" s="21"/>
      <c r="J102" s="21"/>
      <c r="K102" s="20"/>
    </row>
    <row r="103" spans="2:11" x14ac:dyDescent="0.2">
      <c r="B103" s="35"/>
      <c r="C103" s="31"/>
      <c r="D103" s="23"/>
      <c r="E103" s="23"/>
      <c r="F103" s="23"/>
      <c r="G103" s="22"/>
      <c r="H103" s="21"/>
      <c r="I103" s="21"/>
      <c r="J103" s="21"/>
      <c r="K103" s="20"/>
    </row>
    <row r="104" spans="2:11" x14ac:dyDescent="0.2">
      <c r="B104" s="35"/>
      <c r="C104" s="31"/>
      <c r="D104" s="23"/>
      <c r="E104" s="23"/>
      <c r="F104" s="23"/>
      <c r="G104" s="22"/>
      <c r="H104" s="21"/>
      <c r="I104" s="21"/>
      <c r="J104" s="21"/>
      <c r="K104" s="20"/>
    </row>
    <row r="105" spans="2:11" x14ac:dyDescent="0.2">
      <c r="B105" s="35"/>
      <c r="C105" s="31"/>
      <c r="D105" s="23"/>
      <c r="E105" s="23"/>
      <c r="F105" s="23"/>
      <c r="G105" s="22"/>
      <c r="H105" s="21"/>
      <c r="I105" s="21"/>
      <c r="J105" s="21"/>
      <c r="K105" s="20"/>
    </row>
    <row r="106" spans="2:11" x14ac:dyDescent="0.2">
      <c r="B106" s="35"/>
      <c r="C106" s="31"/>
      <c r="D106" s="23"/>
      <c r="E106" s="23"/>
      <c r="F106" s="23"/>
      <c r="G106" s="22"/>
      <c r="H106" s="21"/>
      <c r="I106" s="21"/>
      <c r="J106" s="21"/>
      <c r="K106" s="20"/>
    </row>
    <row r="107" spans="2:11" x14ac:dyDescent="0.2">
      <c r="B107" s="35"/>
      <c r="C107" s="31"/>
      <c r="D107" s="23"/>
      <c r="E107" s="23"/>
      <c r="F107" s="23"/>
      <c r="G107" s="22"/>
      <c r="H107" s="21"/>
      <c r="I107" s="21"/>
      <c r="J107" s="21"/>
      <c r="K107" s="20"/>
    </row>
    <row r="108" spans="2:11" x14ac:dyDescent="0.2">
      <c r="B108" s="35"/>
      <c r="C108" s="31"/>
      <c r="D108" s="23"/>
      <c r="E108" s="23"/>
      <c r="F108" s="23"/>
      <c r="G108" s="22"/>
      <c r="H108" s="21"/>
      <c r="I108" s="21"/>
      <c r="J108" s="21"/>
      <c r="K108" s="20"/>
    </row>
    <row r="109" spans="2:11" x14ac:dyDescent="0.2">
      <c r="B109" s="35"/>
      <c r="C109" s="31"/>
      <c r="D109" s="23"/>
      <c r="E109" s="23"/>
      <c r="F109" s="23"/>
      <c r="G109" s="22"/>
      <c r="H109" s="21"/>
      <c r="I109" s="21"/>
      <c r="J109" s="21"/>
      <c r="K109" s="20"/>
    </row>
    <row r="110" spans="2:11" x14ac:dyDescent="0.2">
      <c r="B110" s="35"/>
      <c r="C110" s="31"/>
      <c r="D110" s="23"/>
      <c r="E110" s="23"/>
      <c r="F110" s="23"/>
      <c r="G110" s="22"/>
      <c r="H110" s="21"/>
      <c r="I110" s="21"/>
      <c r="J110" s="21"/>
      <c r="K110" s="20"/>
    </row>
    <row r="111" spans="2:11" x14ac:dyDescent="0.2">
      <c r="B111" s="35"/>
      <c r="C111" s="31"/>
      <c r="D111" s="23"/>
      <c r="E111" s="23"/>
      <c r="F111" s="23"/>
      <c r="G111" s="22"/>
      <c r="H111" s="21"/>
      <c r="I111" s="21"/>
      <c r="J111" s="21"/>
      <c r="K111" s="20"/>
    </row>
    <row r="112" spans="2:11" x14ac:dyDescent="0.2">
      <c r="B112" s="35"/>
      <c r="C112" s="31"/>
      <c r="D112" s="23"/>
      <c r="E112" s="23"/>
      <c r="F112" s="23"/>
      <c r="G112" s="22"/>
      <c r="H112" s="21"/>
      <c r="I112" s="21"/>
      <c r="J112" s="21"/>
      <c r="K112" s="20"/>
    </row>
    <row r="113" spans="2:11" x14ac:dyDescent="0.2">
      <c r="B113" s="35"/>
      <c r="C113" s="31"/>
      <c r="D113" s="23"/>
      <c r="E113" s="23"/>
      <c r="F113" s="23"/>
      <c r="G113" s="22"/>
      <c r="H113" s="21"/>
      <c r="I113" s="21"/>
      <c r="J113" s="21"/>
      <c r="K113" s="20"/>
    </row>
    <row r="114" spans="2:11" x14ac:dyDescent="0.2">
      <c r="B114" s="35"/>
      <c r="C114" s="31"/>
      <c r="D114" s="23"/>
      <c r="E114" s="23"/>
      <c r="F114" s="23"/>
      <c r="G114" s="22"/>
      <c r="H114" s="21"/>
      <c r="I114" s="21"/>
      <c r="J114" s="21"/>
      <c r="K114" s="20"/>
    </row>
    <row r="115" spans="2:11" x14ac:dyDescent="0.2">
      <c r="B115" s="35"/>
      <c r="C115" s="31"/>
      <c r="D115" s="23"/>
      <c r="E115" s="23"/>
      <c r="F115" s="23"/>
      <c r="G115" s="22"/>
      <c r="H115" s="21"/>
      <c r="I115" s="21"/>
      <c r="J115" s="21"/>
      <c r="K115" s="20"/>
    </row>
    <row r="116" spans="2:11" x14ac:dyDescent="0.2">
      <c r="B116" s="35"/>
      <c r="C116" s="31"/>
      <c r="D116" s="23"/>
      <c r="E116" s="23"/>
      <c r="F116" s="23"/>
      <c r="G116" s="22"/>
      <c r="H116" s="21"/>
      <c r="I116" s="21"/>
      <c r="J116" s="21"/>
      <c r="K116" s="20"/>
    </row>
    <row r="117" spans="2:11" x14ac:dyDescent="0.2">
      <c r="B117" s="35"/>
      <c r="C117" s="31"/>
      <c r="D117" s="23"/>
      <c r="E117" s="23"/>
      <c r="F117" s="23"/>
      <c r="G117" s="22"/>
      <c r="H117" s="21"/>
      <c r="I117" s="21"/>
      <c r="J117" s="21"/>
      <c r="K117" s="20"/>
    </row>
    <row r="118" spans="2:11" x14ac:dyDescent="0.2">
      <c r="B118" s="35"/>
      <c r="C118" s="31"/>
      <c r="D118" s="23"/>
      <c r="E118" s="23"/>
      <c r="F118" s="23"/>
      <c r="G118" s="22"/>
      <c r="H118" s="21"/>
      <c r="I118" s="21"/>
      <c r="J118" s="21"/>
      <c r="K118" s="20"/>
    </row>
    <row r="119" spans="2:11" x14ac:dyDescent="0.2">
      <c r="B119" s="35"/>
      <c r="C119" s="31"/>
      <c r="D119" s="23"/>
      <c r="E119" s="23"/>
      <c r="F119" s="23"/>
      <c r="G119" s="22"/>
      <c r="H119" s="21"/>
      <c r="I119" s="21"/>
      <c r="J119" s="21"/>
      <c r="K119" s="20"/>
    </row>
    <row r="120" spans="2:11" x14ac:dyDescent="0.2">
      <c r="B120" s="35"/>
      <c r="C120" s="31"/>
      <c r="D120" s="23"/>
      <c r="E120" s="23"/>
      <c r="F120" s="23"/>
      <c r="G120" s="22"/>
      <c r="H120" s="21"/>
      <c r="I120" s="21"/>
      <c r="J120" s="21"/>
      <c r="K120" s="20"/>
    </row>
    <row r="121" spans="2:11" x14ac:dyDescent="0.2">
      <c r="B121" s="35"/>
      <c r="C121" s="31"/>
      <c r="D121" s="23"/>
      <c r="E121" s="23"/>
      <c r="F121" s="23"/>
      <c r="G121" s="22"/>
      <c r="H121" s="21"/>
      <c r="I121" s="21"/>
      <c r="J121" s="21"/>
      <c r="K121" s="20"/>
    </row>
    <row r="122" spans="2:11" x14ac:dyDescent="0.2">
      <c r="B122" s="35"/>
      <c r="C122" s="31"/>
      <c r="D122" s="23"/>
      <c r="E122" s="23"/>
      <c r="F122" s="23"/>
      <c r="G122" s="22"/>
      <c r="H122" s="21"/>
      <c r="I122" s="21"/>
      <c r="J122" s="21"/>
      <c r="K122" s="20"/>
    </row>
    <row r="123" spans="2:11" x14ac:dyDescent="0.2">
      <c r="B123" s="35"/>
      <c r="C123" s="31"/>
      <c r="D123" s="23"/>
      <c r="E123" s="23"/>
      <c r="F123" s="23"/>
      <c r="G123" s="22"/>
      <c r="H123" s="21"/>
      <c r="I123" s="21"/>
      <c r="J123" s="21"/>
      <c r="K123" s="20"/>
    </row>
    <row r="124" spans="2:11" x14ac:dyDescent="0.2">
      <c r="B124" s="35"/>
      <c r="C124" s="31"/>
      <c r="D124" s="23"/>
      <c r="E124" s="23"/>
      <c r="F124" s="23"/>
      <c r="G124" s="22"/>
      <c r="H124" s="21"/>
      <c r="I124" s="21"/>
      <c r="J124" s="21"/>
      <c r="K124" s="20"/>
    </row>
    <row r="125" spans="2:11" x14ac:dyDescent="0.2">
      <c r="B125" s="35"/>
      <c r="C125" s="31"/>
      <c r="D125" s="23"/>
      <c r="E125" s="23"/>
      <c r="F125" s="23"/>
      <c r="G125" s="22"/>
      <c r="H125" s="21"/>
      <c r="I125" s="21"/>
      <c r="J125" s="21"/>
      <c r="K125" s="20"/>
    </row>
    <row r="126" spans="2:11" x14ac:dyDescent="0.2">
      <c r="B126" s="35"/>
      <c r="C126" s="31"/>
      <c r="D126" s="23"/>
      <c r="E126" s="23"/>
      <c r="F126" s="23"/>
      <c r="G126" s="22"/>
      <c r="H126" s="21"/>
      <c r="I126" s="21"/>
      <c r="J126" s="21"/>
      <c r="K126" s="20"/>
    </row>
    <row r="127" spans="2:11" x14ac:dyDescent="0.2">
      <c r="B127" s="35"/>
      <c r="C127" s="31"/>
      <c r="D127" s="23"/>
      <c r="E127" s="23"/>
      <c r="F127" s="23"/>
      <c r="G127" s="22"/>
      <c r="H127" s="21"/>
      <c r="I127" s="21"/>
      <c r="J127" s="21"/>
      <c r="K127" s="20"/>
    </row>
    <row r="128" spans="2:11" x14ac:dyDescent="0.2">
      <c r="B128" s="35"/>
      <c r="C128" s="31"/>
      <c r="D128" s="23"/>
      <c r="E128" s="23"/>
      <c r="F128" s="23"/>
      <c r="G128" s="22"/>
      <c r="H128" s="21"/>
      <c r="I128" s="21"/>
      <c r="J128" s="21"/>
      <c r="K128" s="20"/>
    </row>
    <row r="129" spans="2:11" x14ac:dyDescent="0.2">
      <c r="B129" s="35"/>
      <c r="C129" s="31"/>
      <c r="D129" s="23"/>
      <c r="E129" s="23"/>
      <c r="F129" s="23"/>
      <c r="G129" s="22"/>
      <c r="H129" s="21"/>
      <c r="I129" s="21"/>
      <c r="J129" s="21"/>
      <c r="K129" s="20"/>
    </row>
    <row r="130" spans="2:11" x14ac:dyDescent="0.2">
      <c r="B130" s="35"/>
      <c r="C130" s="31"/>
      <c r="D130" s="23"/>
      <c r="E130" s="23"/>
      <c r="F130" s="23"/>
      <c r="G130" s="22"/>
      <c r="H130" s="21"/>
      <c r="I130" s="21"/>
      <c r="J130" s="21"/>
      <c r="K130" s="20"/>
    </row>
    <row r="131" spans="2:11" x14ac:dyDescent="0.2">
      <c r="B131" s="35"/>
      <c r="C131" s="31"/>
      <c r="D131" s="23"/>
      <c r="E131" s="23"/>
      <c r="F131" s="23"/>
      <c r="G131" s="22"/>
      <c r="H131" s="21"/>
      <c r="I131" s="21"/>
      <c r="J131" s="21"/>
      <c r="K131" s="20"/>
    </row>
    <row r="132" spans="2:11" x14ac:dyDescent="0.2">
      <c r="B132" s="35"/>
      <c r="C132" s="31"/>
      <c r="D132" s="23"/>
      <c r="E132" s="23"/>
      <c r="F132" s="23"/>
      <c r="G132" s="22"/>
      <c r="H132" s="21"/>
      <c r="I132" s="21"/>
      <c r="J132" s="21"/>
      <c r="K132" s="20"/>
    </row>
    <row r="133" spans="2:11" x14ac:dyDescent="0.2">
      <c r="B133" s="35"/>
      <c r="C133" s="31"/>
      <c r="D133" s="23"/>
      <c r="E133" s="23"/>
      <c r="F133" s="23"/>
      <c r="G133" s="22"/>
      <c r="H133" s="21"/>
      <c r="I133" s="21"/>
      <c r="J133" s="21"/>
      <c r="K133" s="20"/>
    </row>
    <row r="134" spans="2:11" x14ac:dyDescent="0.2">
      <c r="B134" s="35"/>
      <c r="C134" s="31"/>
      <c r="D134" s="23"/>
      <c r="E134" s="23"/>
      <c r="F134" s="23"/>
      <c r="G134" s="22"/>
      <c r="H134" s="21"/>
      <c r="I134" s="21"/>
      <c r="J134" s="21"/>
      <c r="K134" s="20"/>
    </row>
    <row r="135" spans="2:11" x14ac:dyDescent="0.2">
      <c r="B135" s="35"/>
      <c r="C135" s="31"/>
      <c r="D135" s="23"/>
      <c r="E135" s="23"/>
      <c r="F135" s="23"/>
      <c r="G135" s="22"/>
      <c r="H135" s="21"/>
      <c r="I135" s="21"/>
      <c r="J135" s="21"/>
      <c r="K135" s="20"/>
    </row>
    <row r="136" spans="2:11" x14ac:dyDescent="0.2">
      <c r="B136" s="35"/>
      <c r="C136" s="31"/>
      <c r="D136" s="23"/>
      <c r="E136" s="23"/>
      <c r="F136" s="23"/>
      <c r="G136" s="22"/>
      <c r="H136" s="21"/>
      <c r="I136" s="21"/>
      <c r="J136" s="21"/>
      <c r="K136" s="20"/>
    </row>
  </sheetData>
  <sheetProtection formatCells="0" formatColumns="0" formatRows="0" sort="0"/>
  <phoneticPr fontId="10" type="noConversion"/>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5" defaultRowHeight="15" x14ac:dyDescent="0.2"/>
  <cols>
    <col min="2" max="2" width="20.6640625" bestFit="1" customWidth="1"/>
  </cols>
  <sheetData>
    <row r="1" spans="1:5" x14ac:dyDescent="0.2">
      <c r="A1" t="s">
        <v>821</v>
      </c>
      <c r="C1" t="s">
        <v>45</v>
      </c>
    </row>
    <row r="3" spans="1:5" x14ac:dyDescent="0.2">
      <c r="A3" t="s">
        <v>822</v>
      </c>
      <c r="C3" t="s">
        <v>823</v>
      </c>
    </row>
    <row r="4" spans="1:5" x14ac:dyDescent="0.2">
      <c r="A4" t="s">
        <v>824</v>
      </c>
      <c r="C4" t="s">
        <v>48</v>
      </c>
    </row>
    <row r="5" spans="1:5" x14ac:dyDescent="0.2">
      <c r="A5" t="s">
        <v>825</v>
      </c>
    </row>
    <row r="7" spans="1:5" x14ac:dyDescent="0.2">
      <c r="B7" t="s">
        <v>50</v>
      </c>
      <c r="C7" t="s">
        <v>51</v>
      </c>
      <c r="D7" t="s">
        <v>52</v>
      </c>
      <c r="E7" t="s">
        <v>53</v>
      </c>
    </row>
    <row r="8" spans="1:5" ht="16" x14ac:dyDescent="0.2">
      <c r="A8">
        <v>3</v>
      </c>
      <c r="B8" s="24">
        <f>SUM(C8:E8)</f>
        <v>32</v>
      </c>
      <c r="C8" s="25">
        <v>14</v>
      </c>
      <c r="D8" s="25">
        <v>9</v>
      </c>
      <c r="E8" s="25">
        <v>9</v>
      </c>
    </row>
    <row r="9" spans="1:5" ht="16" x14ac:dyDescent="0.2">
      <c r="A9">
        <v>4</v>
      </c>
      <c r="B9" s="24">
        <f t="shared" ref="B9:B17" si="0">SUM(C9:E9)</f>
        <v>23</v>
      </c>
      <c r="C9" s="25">
        <v>9</v>
      </c>
      <c r="D9" s="25">
        <v>7</v>
      </c>
      <c r="E9" s="25">
        <v>7</v>
      </c>
    </row>
    <row r="10" spans="1:5" x14ac:dyDescent="0.2">
      <c r="A10">
        <v>5</v>
      </c>
      <c r="B10" s="24">
        <f t="shared" si="0"/>
        <v>18</v>
      </c>
      <c r="C10" s="25">
        <v>8</v>
      </c>
      <c r="D10" s="25">
        <v>5</v>
      </c>
      <c r="E10" s="25">
        <v>5</v>
      </c>
    </row>
    <row r="11" spans="1:5" x14ac:dyDescent="0.2">
      <c r="A11">
        <v>6</v>
      </c>
      <c r="B11" s="24">
        <f t="shared" si="0"/>
        <v>16</v>
      </c>
      <c r="C11" s="25">
        <v>8</v>
      </c>
      <c r="D11" s="25">
        <v>4</v>
      </c>
      <c r="E11" s="25">
        <v>4</v>
      </c>
    </row>
    <row r="12" spans="1:5" x14ac:dyDescent="0.2">
      <c r="A12">
        <v>7</v>
      </c>
      <c r="B12" s="24">
        <f t="shared" si="0"/>
        <v>13</v>
      </c>
      <c r="C12" s="25">
        <v>5</v>
      </c>
      <c r="D12" s="25">
        <v>4</v>
      </c>
      <c r="E12" s="25">
        <v>4</v>
      </c>
    </row>
    <row r="13" spans="1:5" x14ac:dyDescent="0.2">
      <c r="A13">
        <v>8</v>
      </c>
      <c r="B13" s="24">
        <f t="shared" si="0"/>
        <v>11</v>
      </c>
      <c r="C13" s="25">
        <v>5</v>
      </c>
      <c r="D13" s="25">
        <v>3</v>
      </c>
      <c r="E13" s="25">
        <v>3</v>
      </c>
    </row>
    <row r="14" spans="1:5" x14ac:dyDescent="0.2">
      <c r="A14">
        <v>9</v>
      </c>
      <c r="B14" s="24">
        <f t="shared" si="0"/>
        <v>11</v>
      </c>
      <c r="C14" s="25">
        <v>5</v>
      </c>
      <c r="D14" s="25">
        <v>3</v>
      </c>
      <c r="E14" s="25">
        <v>3</v>
      </c>
    </row>
    <row r="15" spans="1:5" x14ac:dyDescent="0.2">
      <c r="A15">
        <v>10</v>
      </c>
      <c r="B15" s="24">
        <f t="shared" si="0"/>
        <v>9</v>
      </c>
      <c r="C15" s="25">
        <v>3</v>
      </c>
      <c r="D15" s="25">
        <v>3</v>
      </c>
      <c r="E15" s="25">
        <v>3</v>
      </c>
    </row>
    <row r="16" spans="1:5" x14ac:dyDescent="0.2">
      <c r="A16">
        <v>11</v>
      </c>
      <c r="B16" s="24">
        <f t="shared" si="0"/>
        <v>8</v>
      </c>
      <c r="C16" s="25">
        <v>4</v>
      </c>
      <c r="D16" s="25">
        <v>2</v>
      </c>
      <c r="E16" s="25">
        <v>2</v>
      </c>
    </row>
    <row r="17" spans="1:5" x14ac:dyDescent="0.2">
      <c r="A17">
        <v>12</v>
      </c>
      <c r="B17" s="26">
        <f t="shared" si="0"/>
        <v>7</v>
      </c>
      <c r="C17" s="27">
        <v>3</v>
      </c>
      <c r="D17" s="27">
        <v>2</v>
      </c>
      <c r="E17" s="27">
        <v>2</v>
      </c>
    </row>
    <row r="19" spans="1:5" x14ac:dyDescent="0.2">
      <c r="B19" t="s">
        <v>54</v>
      </c>
      <c r="C19" t="s">
        <v>55</v>
      </c>
      <c r="D19" t="s">
        <v>56</v>
      </c>
      <c r="E19" t="s">
        <v>57</v>
      </c>
    </row>
    <row r="20" spans="1:5" x14ac:dyDescent="0.2">
      <c r="A20">
        <v>3</v>
      </c>
      <c r="B20" s="28">
        <f>SUM(C20:E20)</f>
        <v>18</v>
      </c>
      <c r="C20" s="25">
        <v>6</v>
      </c>
      <c r="D20" s="25">
        <v>6</v>
      </c>
      <c r="E20" s="25">
        <v>6</v>
      </c>
    </row>
    <row r="21" spans="1:5" x14ac:dyDescent="0.2">
      <c r="A21">
        <v>4</v>
      </c>
      <c r="B21" s="28">
        <f t="shared" ref="B21:B29" si="1">SUM(C21:E21)</f>
        <v>15</v>
      </c>
      <c r="C21" s="25">
        <v>5</v>
      </c>
      <c r="D21" s="25">
        <v>5</v>
      </c>
      <c r="E21" s="25">
        <v>5</v>
      </c>
    </row>
    <row r="22" spans="1:5" x14ac:dyDescent="0.2">
      <c r="A22">
        <v>5</v>
      </c>
      <c r="B22" s="28">
        <f t="shared" si="1"/>
        <v>12</v>
      </c>
      <c r="C22" s="25">
        <v>4</v>
      </c>
      <c r="D22" s="25">
        <v>4</v>
      </c>
      <c r="E22" s="25">
        <v>4</v>
      </c>
    </row>
    <row r="23" spans="1:5" x14ac:dyDescent="0.2">
      <c r="A23">
        <v>6</v>
      </c>
      <c r="B23" s="28">
        <f t="shared" si="1"/>
        <v>9</v>
      </c>
      <c r="C23" s="25">
        <v>3</v>
      </c>
      <c r="D23" s="25">
        <v>3</v>
      </c>
      <c r="E23" s="25">
        <v>3</v>
      </c>
    </row>
    <row r="24" spans="1:5" x14ac:dyDescent="0.2">
      <c r="A24">
        <v>7</v>
      </c>
      <c r="B24" s="28">
        <f t="shared" si="1"/>
        <v>9</v>
      </c>
      <c r="C24" s="25">
        <v>3</v>
      </c>
      <c r="D24" s="25">
        <v>3</v>
      </c>
      <c r="E24" s="25">
        <v>3</v>
      </c>
    </row>
    <row r="25" spans="1:5" x14ac:dyDescent="0.2">
      <c r="A25">
        <v>8</v>
      </c>
      <c r="B25" s="28">
        <f t="shared" si="1"/>
        <v>8</v>
      </c>
      <c r="C25" s="25">
        <v>3</v>
      </c>
      <c r="D25" s="25">
        <v>3</v>
      </c>
      <c r="E25" s="25">
        <v>2</v>
      </c>
    </row>
    <row r="26" spans="1:5" x14ac:dyDescent="0.2">
      <c r="A26">
        <v>9</v>
      </c>
      <c r="B26" s="28">
        <f t="shared" si="1"/>
        <v>6</v>
      </c>
      <c r="C26" s="25">
        <v>2</v>
      </c>
      <c r="D26" s="25">
        <v>2</v>
      </c>
      <c r="E26" s="25">
        <v>2</v>
      </c>
    </row>
    <row r="27" spans="1:5" x14ac:dyDescent="0.2">
      <c r="A27">
        <v>10</v>
      </c>
      <c r="B27" s="28">
        <f t="shared" si="1"/>
        <v>6</v>
      </c>
      <c r="C27" s="25">
        <v>2</v>
      </c>
      <c r="D27" s="25">
        <v>2</v>
      </c>
      <c r="E27" s="25">
        <v>2</v>
      </c>
    </row>
    <row r="28" spans="1:5" x14ac:dyDescent="0.2">
      <c r="A28">
        <v>11</v>
      </c>
      <c r="B28" s="28">
        <f t="shared" si="1"/>
        <v>6</v>
      </c>
      <c r="C28" s="25">
        <v>2</v>
      </c>
      <c r="D28" s="25">
        <v>2</v>
      </c>
      <c r="E28" s="25">
        <v>2</v>
      </c>
    </row>
    <row r="29" spans="1:5" x14ac:dyDescent="0.2">
      <c r="A29">
        <v>12</v>
      </c>
      <c r="B29" s="29">
        <f t="shared" si="1"/>
        <v>6</v>
      </c>
      <c r="C29" s="27">
        <v>2</v>
      </c>
      <c r="D29" s="27">
        <v>2</v>
      </c>
      <c r="E29" s="27">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ED8E32FD75845B8C180D0DA122D77" ma:contentTypeVersion="6" ma:contentTypeDescription="Create a new document." ma:contentTypeScope="" ma:versionID="d9a72a52ab011e29797fab998954f547">
  <xsd:schema xmlns:xsd="http://www.w3.org/2001/XMLSchema" xmlns:xs="http://www.w3.org/2001/XMLSchema" xmlns:p="http://schemas.microsoft.com/office/2006/metadata/properties" xmlns:ns2="85eb2205-c22e-4af7-b231-92b94594f8b5" xmlns:ns3="48e3482e-f5a7-497b-9e29-9d6459c27839" targetNamespace="http://schemas.microsoft.com/office/2006/metadata/properties" ma:root="true" ma:fieldsID="e716d62d295dcf2fd9b548bd093d332c" ns2:_="" ns3:_="">
    <xsd:import namespace="85eb2205-c22e-4af7-b231-92b94594f8b5"/>
    <xsd:import namespace="48e3482e-f5a7-497b-9e29-9d6459c278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2205-c22e-4af7-b231-92b94594f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e3482e-f5a7-497b-9e29-9d6459c278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AFED02-788A-4FAF-8590-2E432B716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2205-c22e-4af7-b231-92b94594f8b5"/>
    <ds:schemaRef ds:uri="48e3482e-f5a7-497b-9e29-9d6459c27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3.xml><?xml version="1.0" encoding="utf-8"?>
<ds:datastoreItem xmlns:ds="http://schemas.openxmlformats.org/officeDocument/2006/customXml" ds:itemID="{E844241E-A849-4ECB-8C57-D1005A987ED1}">
  <ds:schemaRefs>
    <ds:schemaRef ds:uri="http://purl.org/dc/elements/1.1/"/>
    <ds:schemaRef ds:uri="48e3482e-f5a7-497b-9e29-9d6459c27839"/>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85eb2205-c22e-4af7-b231-92b94594f8b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2023-09-27T09:06:08Z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0x01010042CED8E32FD75845B8C180D0DA122D77</vt:lpwstr>
  </property>
  <property fmtid="{D5CDD505-2E9C-101B-9397-08002B2CF9AE}" pid="3" name="MediaServiceImageTags">
    <vt:lpwstr/>
  </property>
  <property fmtid="{D5CDD505-2E9C-101B-9397-08002B2CF9AE}" pid="4" name="Order">
    <vt:r8>376400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