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Übersetzen\Projekte\P005_ALE_Computer Vision\04_Aktuelle Dokumente\"/>
    </mc:Choice>
  </mc:AlternateContent>
  <xr:revisionPtr revIDLastSave="0" documentId="13_ncr:1_{9C7A5052-07B3-4B61-BA58-717EAE229C50}" xr6:coauthVersionLast="47" xr6:coauthVersionMax="47" xr10:uidLastSave="{00000000-0000-0000-0000-000000000000}"/>
  <bookViews>
    <workbookView xWindow="-108" yWindow="-108" windowWidth="23256" windowHeight="12576" xr2:uid="{00000000-000D-0000-FFFF-FFFF00000000}"/>
  </bookViews>
  <sheets>
    <sheet name="Übersicht"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2" l="1"/>
  <c r="F22" i="2" s="1"/>
  <c r="E2" i="2"/>
  <c r="F2" i="2" s="1"/>
  <c r="E3" i="2"/>
  <c r="F3" i="2" s="1"/>
  <c r="E4" i="2"/>
  <c r="F4" i="2" s="1"/>
  <c r="E5" i="2"/>
  <c r="F5" i="2" s="1"/>
  <c r="E6" i="2"/>
  <c r="F6" i="2" s="1"/>
  <c r="E7" i="2"/>
  <c r="F7" i="2" s="1"/>
  <c r="E8" i="2"/>
  <c r="F8" i="2" s="1"/>
  <c r="E9" i="2"/>
  <c r="F9" i="2" s="1"/>
  <c r="E10" i="2"/>
  <c r="F10" i="2" s="1"/>
  <c r="E11" i="2"/>
  <c r="F11" i="2" s="1"/>
  <c r="E12" i="2"/>
  <c r="F12" i="2" s="1"/>
  <c r="E13" i="2"/>
  <c r="F13" i="2" s="1"/>
  <c r="E14" i="2"/>
  <c r="F14" i="2" s="1"/>
  <c r="E15" i="2"/>
  <c r="F15" i="2" s="1"/>
  <c r="E16" i="2"/>
  <c r="F16" i="2" s="1"/>
  <c r="E17" i="2"/>
  <c r="F17" i="2" s="1"/>
  <c r="E18" i="2"/>
  <c r="F18" i="2" s="1"/>
  <c r="E19" i="2"/>
  <c r="F19" i="2" s="1"/>
  <c r="E20" i="2"/>
  <c r="F20" i="2" s="1"/>
  <c r="E21" i="2"/>
  <c r="F21" i="2" s="1"/>
  <c r="E23" i="2"/>
  <c r="F23" i="2" s="1"/>
  <c r="E24" i="2"/>
  <c r="F24" i="2" s="1"/>
  <c r="E25" i="2"/>
  <c r="F25" i="2" s="1"/>
  <c r="E26" i="2"/>
  <c r="F26" i="2" s="1"/>
  <c r="E27" i="2"/>
  <c r="F27" i="2" s="1"/>
  <c r="E28" i="2"/>
  <c r="F28" i="2" s="1"/>
  <c r="E29" i="2"/>
  <c r="F29" i="2" s="1"/>
  <c r="E30" i="2"/>
  <c r="F30" i="2" s="1"/>
  <c r="E31" i="2"/>
  <c r="F31" i="2" s="1"/>
  <c r="E32" i="2"/>
  <c r="F32" i="2" s="1"/>
  <c r="E33" i="2"/>
  <c r="F33" i="2" s="1"/>
  <c r="E34" i="2"/>
  <c r="F34" i="2" s="1"/>
  <c r="E35" i="2"/>
  <c r="F35" i="2" s="1"/>
  <c r="E36" i="2"/>
  <c r="F36" i="2" s="1"/>
  <c r="E37" i="2"/>
  <c r="F37" i="2"/>
  <c r="E38" i="2"/>
  <c r="F38" i="2" s="1"/>
  <c r="E39" i="2"/>
  <c r="F39" i="2" s="1"/>
  <c r="E40" i="2"/>
  <c r="F40" i="2" s="1"/>
  <c r="E41" i="2"/>
  <c r="F41" i="2" s="1"/>
  <c r="E42" i="2"/>
  <c r="F42" i="2" s="1"/>
  <c r="E43" i="2"/>
  <c r="F43" i="2" s="1"/>
  <c r="E44" i="2"/>
  <c r="F44" i="2" s="1"/>
  <c r="E45" i="2"/>
  <c r="F45" i="2" s="1"/>
  <c r="E46" i="2"/>
  <c r="F46" i="2" s="1"/>
  <c r="E47" i="2"/>
  <c r="F47" i="2" s="1"/>
  <c r="E48" i="2"/>
  <c r="F48" i="2" s="1"/>
  <c r="E49" i="2"/>
  <c r="F49" i="2" s="1"/>
  <c r="E50" i="2"/>
  <c r="F50" i="2" s="1"/>
  <c r="E51" i="2"/>
  <c r="F51" i="2" s="1"/>
  <c r="E52" i="2"/>
  <c r="F52" i="2" s="1"/>
  <c r="E53" i="2"/>
  <c r="F53" i="2" s="1"/>
  <c r="E54" i="2"/>
  <c r="F54" i="2" s="1"/>
  <c r="E55" i="2"/>
  <c r="F55" i="2" s="1"/>
  <c r="E56" i="2"/>
  <c r="F56" i="2" s="1"/>
  <c r="E57" i="2"/>
  <c r="F57" i="2" s="1"/>
  <c r="E58" i="2"/>
  <c r="F58" i="2" s="1"/>
  <c r="E59" i="2"/>
  <c r="F59" i="2" s="1"/>
  <c r="E60" i="2"/>
  <c r="F60" i="2" s="1"/>
  <c r="E61" i="2"/>
  <c r="F61" i="2" s="1"/>
  <c r="F62" i="2"/>
  <c r="B29" i="3"/>
  <c r="B28" i="3"/>
  <c r="B27" i="3"/>
  <c r="B26" i="3"/>
  <c r="B25" i="3"/>
  <c r="B24" i="3"/>
  <c r="B23" i="3"/>
  <c r="B22" i="3"/>
  <c r="B21" i="3"/>
  <c r="B20" i="3"/>
  <c r="B17" i="3"/>
  <c r="B16" i="3"/>
  <c r="B15" i="3"/>
  <c r="B14" i="3"/>
  <c r="B13" i="3"/>
  <c r="B12" i="3"/>
  <c r="B11" i="3"/>
  <c r="B10" i="3"/>
  <c r="B9" i="3"/>
  <c r="B8" i="3"/>
  <c r="B9" i="4"/>
  <c r="B13" i="4" s="1"/>
  <c r="B19" i="4" s="1"/>
  <c r="B17" i="4"/>
  <c r="B16" i="4"/>
  <c r="B15" i="4"/>
  <c r="B14" i="4"/>
  <c r="B18" i="4"/>
  <c r="A49" i="4"/>
  <c r="A48" i="4"/>
  <c r="A47" i="4"/>
  <c r="A33" i="4"/>
  <c r="F33" i="4" s="1"/>
  <c r="E22" i="4"/>
  <c r="E38" i="4" s="1"/>
  <c r="G24" i="4"/>
  <c r="G40" i="4" s="1"/>
  <c r="G23" i="4"/>
  <c r="G22" i="4"/>
  <c r="G38" i="4" s="1"/>
  <c r="F24" i="4"/>
  <c r="F40" i="4" s="1"/>
  <c r="F23" i="4"/>
  <c r="F39" i="4" s="1"/>
  <c r="F22" i="4"/>
  <c r="F38" i="4" s="1"/>
  <c r="E24" i="4"/>
  <c r="E40" i="4" s="1"/>
  <c r="E23" i="4"/>
  <c r="E39" i="4" s="1"/>
  <c r="A32" i="4"/>
  <c r="D32" i="4"/>
  <c r="B12" i="4"/>
  <c r="D48" i="4"/>
  <c r="A31" i="4"/>
  <c r="E31" i="4"/>
  <c r="E47" i="4"/>
  <c r="A46" i="4"/>
  <c r="A45" i="4"/>
  <c r="A44" i="4"/>
  <c r="A43" i="4"/>
  <c r="A42" i="4"/>
  <c r="A41" i="4"/>
  <c r="D24" i="4"/>
  <c r="D40" i="4" s="1"/>
  <c r="D23" i="4"/>
  <c r="D39" i="4" s="1"/>
  <c r="D22" i="4"/>
  <c r="C24" i="4"/>
  <c r="C23" i="4"/>
  <c r="C22" i="4"/>
  <c r="A30" i="4"/>
  <c r="E30" i="4" s="1"/>
  <c r="A29" i="4"/>
  <c r="G29" i="4" s="1"/>
  <c r="B29" i="4"/>
  <c r="A28" i="4"/>
  <c r="B28" i="4" s="1"/>
  <c r="E44" i="4"/>
  <c r="A27" i="4"/>
  <c r="E27" i="4" s="1"/>
  <c r="B27" i="4"/>
  <c r="A26" i="4"/>
  <c r="D26" i="4"/>
  <c r="D42" i="4" s="1"/>
  <c r="A25" i="4"/>
  <c r="B25" i="4" s="1"/>
  <c r="B41" i="4" s="1"/>
  <c r="C25" i="4"/>
  <c r="C41" i="4" s="1"/>
  <c r="B11" i="4"/>
  <c r="B10" i="4"/>
  <c r="B23" i="4"/>
  <c r="B39" i="4" s="1"/>
  <c r="B22" i="4"/>
  <c r="B38" i="4" s="1"/>
  <c r="B24" i="4"/>
  <c r="B40" i="4" s="1"/>
  <c r="F27" i="4"/>
  <c r="B32" i="4"/>
  <c r="B48" i="4"/>
  <c r="G32" i="4"/>
  <c r="C30" i="4"/>
  <c r="G30" i="4"/>
  <c r="C32" i="4"/>
  <c r="C26" i="4"/>
  <c r="C42" i="4" s="1"/>
  <c r="F32" i="4"/>
  <c r="F48" i="4"/>
  <c r="F46" i="4"/>
  <c r="E32" i="4"/>
  <c r="E48" i="4"/>
  <c r="E29" i="4"/>
  <c r="E45" i="4"/>
  <c r="C27" i="4"/>
  <c r="C43" i="4"/>
  <c r="D46" i="4"/>
  <c r="G27" i="4"/>
  <c r="G43" i="4"/>
  <c r="C29" i="4"/>
  <c r="C45" i="4"/>
  <c r="E46" i="4"/>
  <c r="D27" i="4"/>
  <c r="D43" i="4"/>
  <c r="B46" i="4"/>
  <c r="F31" i="4"/>
  <c r="F47" i="4"/>
  <c r="D29" i="4"/>
  <c r="D45" i="4"/>
  <c r="C48" i="4"/>
  <c r="F49" i="4"/>
  <c r="G46" i="4"/>
  <c r="G31" i="4"/>
  <c r="G44" i="4"/>
  <c r="G48" i="4"/>
  <c r="C33" i="4"/>
  <c r="C49" i="4"/>
  <c r="D44" i="4"/>
  <c r="D33" i="4"/>
  <c r="D49" i="4"/>
  <c r="D31" i="4"/>
  <c r="D47" i="4"/>
  <c r="F43" i="4"/>
  <c r="F26" i="4"/>
  <c r="F42" i="4" s="1"/>
  <c r="G33" i="4"/>
  <c r="G49" i="4"/>
  <c r="B31" i="4"/>
  <c r="B47" i="4"/>
  <c r="G45" i="4"/>
  <c r="F28" i="4"/>
  <c r="F44" i="4"/>
  <c r="C31" i="4"/>
  <c r="C47" i="4"/>
  <c r="B44" i="4"/>
  <c r="G26" i="4"/>
  <c r="G42" i="4" s="1"/>
  <c r="B26" i="4"/>
  <c r="B42" i="4" s="1"/>
  <c r="G47" i="4"/>
  <c r="E26" i="4"/>
  <c r="E42" i="4" s="1"/>
  <c r="E43" i="4"/>
  <c r="B43" i="4"/>
  <c r="D25" i="4"/>
  <c r="D41" i="4" s="1"/>
  <c r="B33" i="4"/>
  <c r="B45" i="4"/>
  <c r="C46" i="4"/>
  <c r="E33" i="4"/>
  <c r="E49" i="4"/>
  <c r="F29" i="4"/>
  <c r="F45" i="4"/>
  <c r="C44" i="4"/>
  <c r="B49" i="4"/>
  <c r="C28" i="4" l="1"/>
  <c r="C38" i="4"/>
  <c r="F25" i="4"/>
  <c r="G28" i="4"/>
  <c r="G25" i="4"/>
  <c r="G41" i="4" s="1"/>
  <c r="B30" i="4"/>
  <c r="E25" i="4"/>
  <c r="E41" i="4" s="1"/>
  <c r="D30" i="4"/>
  <c r="D28" i="4"/>
  <c r="E28" i="4"/>
  <c r="C40" i="4"/>
  <c r="F30" i="4"/>
  <c r="F34" i="4"/>
  <c r="G34" i="4"/>
  <c r="F41" i="4"/>
  <c r="F50" i="4" s="1"/>
  <c r="E50" i="4"/>
  <c r="E34" i="4"/>
  <c r="G39" i="4"/>
  <c r="G50" i="4" s="1"/>
  <c r="D34" i="4"/>
  <c r="C34" i="4"/>
  <c r="B50" i="4"/>
  <c r="C39" i="4"/>
  <c r="C50" i="4" s="1"/>
  <c r="D38" i="4"/>
  <c r="D50" i="4" s="1"/>
  <c r="B34" i="4"/>
  <c r="H34" i="4" l="1"/>
  <c r="H5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indexed="81"/>
            <rFont val="Segoe UI"/>
            <family val="2"/>
          </rPr>
          <t>Thoma, Carmen:</t>
        </r>
        <r>
          <rPr>
            <sz val="9"/>
            <color indexed="81"/>
            <rFont val="Segoe UI"/>
            <family val="2"/>
          </rPr>
          <t xml:space="preserve">
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indexed="81"/>
            <rFont val="Segoe UI"/>
            <family val="2"/>
          </rPr>
          <t>Thoma, Carmen:</t>
        </r>
        <r>
          <rPr>
            <sz val="9"/>
            <color indexed="81"/>
            <rFont val="Segoe UI"/>
            <family val="2"/>
          </rPr>
          <t xml:space="preserve">
Alt + RETURN</t>
        </r>
      </text>
    </comment>
  </commentList>
</comments>
</file>

<file path=xl/sharedStrings.xml><?xml version="1.0" encoding="utf-8"?>
<sst xmlns="http://schemas.openxmlformats.org/spreadsheetml/2006/main" count="932" uniqueCount="931">
  <si>
    <r>
      <rPr>
        <b/>
        <sz val="10"/>
        <color theme="0"/>
        <rFont val="Calibri"/>
        <family val="2"/>
        <scheme val="minor"/>
      </rPr>
      <t>Modulkürzel</t>
    </r>
  </si>
  <si>
    <r>
      <rPr>
        <b/>
        <sz val="10"/>
        <color theme="0"/>
        <rFont val="Calibri"/>
        <family val="2"/>
        <scheme val="minor"/>
      </rPr>
      <t>Kurskürzel</t>
    </r>
  </si>
  <si>
    <r>
      <rPr>
        <b/>
        <sz val="10"/>
        <color theme="0"/>
        <rFont val="Calibri"/>
        <family val="2"/>
        <scheme val="minor"/>
      </rPr>
      <t>Kursname</t>
    </r>
  </si>
  <si>
    <r>
      <rPr>
        <b/>
        <sz val="10"/>
        <color theme="0"/>
        <rFont val="Calibri"/>
        <family val="2"/>
        <scheme val="minor"/>
      </rPr>
      <t>Anzahl Lektionen</t>
    </r>
  </si>
  <si>
    <r>
      <rPr>
        <b/>
        <sz val="10"/>
        <color theme="0"/>
        <rFont val="Calibri"/>
        <family val="2"/>
        <scheme val="minor"/>
      </rPr>
      <t>Autor</t>
    </r>
  </si>
  <si>
    <r>
      <rPr>
        <b/>
        <sz val="10"/>
        <color theme="0"/>
        <rFont val="Calibri"/>
        <family val="2"/>
        <scheme val="minor"/>
      </rPr>
      <t>Klausurdauer in Minuten</t>
    </r>
  </si>
  <si>
    <r>
      <rPr>
        <b/>
        <sz val="10"/>
        <color theme="0"/>
        <rFont val="Calibri"/>
        <family val="2"/>
        <scheme val="minor"/>
      </rPr>
      <t>Kommentar</t>
    </r>
  </si>
  <si>
    <r>
      <rPr>
        <sz val="10"/>
        <color theme="1"/>
        <rFont val="Calibri"/>
        <family val="2"/>
        <scheme val="minor"/>
      </rPr>
      <t># MC Fragen/Lektion</t>
    </r>
  </si>
  <si>
    <r>
      <rPr>
        <sz val="10"/>
        <color theme="1"/>
        <rFont val="Calibri"/>
        <family val="2"/>
        <scheme val="minor"/>
      </rPr>
      <t># MC leicht/Lektion</t>
    </r>
  </si>
  <si>
    <r>
      <rPr>
        <sz val="10"/>
        <color theme="1"/>
        <rFont val="Calibri"/>
        <family val="2"/>
        <scheme val="minor"/>
      </rPr>
      <t># MC mittel/Lektion</t>
    </r>
  </si>
  <si>
    <r>
      <rPr>
        <sz val="10"/>
        <color theme="1"/>
        <rFont val="Calibri"/>
        <family val="2"/>
        <scheme val="minor"/>
      </rPr>
      <t># MC schwer/Lektion</t>
    </r>
  </si>
  <si>
    <r>
      <rPr>
        <b/>
        <sz val="10"/>
        <color theme="1"/>
        <rFont val="Calibri"/>
        <family val="2"/>
        <scheme val="minor"/>
      </rPr>
      <t># MC Fragen gesamt</t>
    </r>
  </si>
  <si>
    <r>
      <rPr>
        <sz val="10"/>
        <color theme="1"/>
        <rFont val="Calibri"/>
        <family val="2"/>
        <scheme val="minor"/>
      </rPr>
      <t># Offene Fragen/Lektion</t>
    </r>
  </si>
  <si>
    <r>
      <rPr>
        <sz val="10"/>
        <color theme="1"/>
        <rFont val="Calibri"/>
        <family val="2"/>
        <scheme val="minor"/>
      </rPr>
      <t># Offen leicht/Lektion</t>
    </r>
  </si>
  <si>
    <r>
      <rPr>
        <sz val="10"/>
        <color theme="1"/>
        <rFont val="Calibri"/>
        <family val="2"/>
        <scheme val="minor"/>
      </rPr>
      <t># Offen mittel/Lektion</t>
    </r>
  </si>
  <si>
    <r>
      <rPr>
        <sz val="10"/>
        <color theme="1"/>
        <rFont val="Calibri"/>
        <family val="2"/>
        <scheme val="minor"/>
      </rPr>
      <t># Offen schwer/Lektion</t>
    </r>
  </si>
  <si>
    <r>
      <rPr>
        <b/>
        <sz val="10"/>
        <color theme="1"/>
        <rFont val="Calibri"/>
        <family val="2"/>
        <scheme val="minor"/>
      </rPr>
      <t># Offene Fragen gesamt</t>
    </r>
  </si>
  <si>
    <r>
      <rPr>
        <b/>
        <sz val="10"/>
        <color theme="0"/>
        <rFont val="Calibri"/>
        <family val="2"/>
        <scheme val="minor"/>
      </rPr>
      <t>Fragen insgesamt</t>
    </r>
  </si>
  <si>
    <r>
      <rPr>
        <b/>
        <sz val="10"/>
        <color theme="1"/>
        <rFont val="Calibri"/>
        <family val="2"/>
        <scheme val="minor"/>
      </rPr>
      <t>Bereits erstellt</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</si>
  <si>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</si>
  <si>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</si>
  <si>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</si>
  <si>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</si>
  <si>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</si>
  <si>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</si>
  <si>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Lektion 1</t>
    </r>
  </si>
  <si>
    <r>
      <rPr>
        <sz val="10"/>
        <color theme="1"/>
        <rFont val="Calibri"/>
        <family val="2"/>
        <scheme val="minor"/>
      </rPr>
      <t>Lektion 2</t>
    </r>
  </si>
  <si>
    <r>
      <rPr>
        <sz val="10"/>
        <color theme="1"/>
        <rFont val="Calibri"/>
        <family val="2"/>
        <scheme val="minor"/>
      </rPr>
      <t>Lektion 3</t>
    </r>
  </si>
  <si>
    <r>
      <rPr>
        <sz val="10"/>
        <color theme="1"/>
        <rFont val="Calibri"/>
        <family val="2"/>
        <scheme val="minor"/>
      </rPr>
      <t>Summe</t>
    </r>
  </si>
  <si>
    <r>
      <rPr>
        <sz val="10"/>
        <color theme="1"/>
        <rFont val="Calibri"/>
        <family val="2"/>
        <scheme val="minor"/>
      </rPr>
      <t>Gesamt</t>
    </r>
  </si>
  <si>
    <r>
      <rPr>
        <b/>
        <sz val="10"/>
        <color theme="1"/>
        <rFont val="Calibri"/>
        <family val="2"/>
        <scheme val="minor"/>
      </rPr>
      <t>Noch zu erstellen</t>
    </r>
  </si>
  <si>
    <r>
      <rPr>
        <b/>
        <sz val="10"/>
        <rFont val="Calibri"/>
        <family val="2"/>
        <scheme val="minor"/>
      </rPr>
      <t>Lektion</t>
    </r>
  </si>
  <si>
    <r>
      <rPr>
        <b/>
        <sz val="10"/>
        <rFont val="Calibri"/>
        <family val="2"/>
        <scheme val="minor"/>
      </rPr>
      <t>Unterlektion</t>
    </r>
  </si>
  <si>
    <r>
      <rPr>
        <b/>
        <sz val="10"/>
        <rFont val="Calibri"/>
        <family val="2"/>
        <scheme val="minor"/>
      </rPr>
      <t>Schwierigkeitsgrad</t>
    </r>
  </si>
  <si>
    <r>
      <rPr>
        <b/>
        <sz val="10"/>
        <rFont val="Calibri"/>
        <family val="2"/>
        <scheme val="minor"/>
      </rPr>
      <t>Fragenkürzel</t>
    </r>
  </si>
  <si>
    <r>
      <rPr>
        <b/>
        <sz val="10"/>
        <color theme="1"/>
        <rFont val="Calibri"/>
        <family val="2"/>
        <scheme val="minor"/>
      </rPr>
      <t>Fragetext</t>
    </r>
  </si>
  <si>
    <r>
      <rPr>
        <b/>
        <sz val="10"/>
        <color theme="0"/>
        <rFont val="Calibri"/>
        <family val="2"/>
        <scheme val="minor"/>
      </rPr>
      <t>Richtige Antwort</t>
    </r>
  </si>
  <si>
    <r>
      <rPr>
        <b/>
        <sz val="10"/>
        <color theme="1"/>
        <rFont val="Calibri"/>
        <family val="2"/>
        <scheme val="minor"/>
      </rPr>
      <t>Falsche Antwort</t>
    </r>
  </si>
  <si>
    <r>
      <rPr>
        <b/>
        <sz val="10"/>
        <color theme="0"/>
        <rFont val="Calibri"/>
        <family val="2"/>
        <scheme val="minor"/>
      </rPr>
      <t xml:space="preserve">Bild? =&gt; ggf. </t>
    </r>
    <r>
      <rPr>
        <b/>
        <sz val="10"/>
        <color theme="0"/>
        <rFont val="Calibri"/>
        <family val="2"/>
        <scheme val="minor"/>
      </rPr>
      <t>"Ja" eintragen</t>
    </r>
    <r>
      <rPr>
        <sz val="10"/>
        <color theme="0"/>
        <rFont val="Calibri"/>
        <family val="2"/>
        <scheme val="minor"/>
      </rPr>
      <t xml:space="preserve">
</t>
    </r>
    <r>
      <rPr>
        <b/>
        <sz val="10"/>
        <color theme="0"/>
        <rFont val="Calibri"/>
        <family val="2"/>
        <scheme val="minor"/>
      </rPr>
      <t>=&gt; Bitte die Infos auf "Übersicht" beachten!</t>
    </r>
  </si>
  <si>
    <r>
      <rPr>
        <b/>
        <sz val="10"/>
        <color theme="1"/>
        <rFont val="Calibri"/>
        <family val="2"/>
        <scheme val="minor"/>
      </rPr>
      <t>Kommentar fachliche:r Prüfer:in / Auditor:in</t>
    </r>
  </si>
  <si>
    <r>
      <rPr>
        <sz val="10"/>
        <color theme="1"/>
        <rFont val="Calibri"/>
        <family val="2"/>
        <scheme val="minor"/>
      </rPr>
      <t>leicht</t>
    </r>
  </si>
  <si>
    <r>
      <rPr>
        <sz val="10"/>
        <color theme="1"/>
        <rFont val="Calibri"/>
        <family val="2"/>
        <scheme val="minor"/>
      </rPr>
      <t>MC_001</t>
    </r>
  </si>
  <si>
    <r>
      <rPr>
        <sz val="10"/>
        <color theme="1"/>
        <rFont val="Calibri"/>
        <family val="2"/>
        <scheme val="minor"/>
      </rPr>
      <t>MC_002</t>
    </r>
  </si>
  <si>
    <r>
      <rPr>
        <sz val="10"/>
        <color theme="1"/>
        <rFont val="Calibri"/>
        <family val="2"/>
        <scheme val="minor"/>
      </rPr>
      <t>MC_003</t>
    </r>
  </si>
  <si>
    <r>
      <rPr>
        <sz val="10"/>
        <color theme="1"/>
        <rFont val="Calibri"/>
        <family val="2"/>
        <scheme val="minor"/>
      </rPr>
      <t>MC_004</t>
    </r>
  </si>
  <si>
    <r>
      <rPr>
        <sz val="10"/>
        <color theme="1"/>
        <rFont val="Calibri"/>
        <family val="2"/>
        <scheme val="minor"/>
      </rPr>
      <t>MC_005</t>
    </r>
  </si>
  <si>
    <r>
      <rPr>
        <sz val="10"/>
        <color theme="1"/>
        <rFont val="Calibri"/>
        <family val="2"/>
        <scheme val="minor"/>
      </rPr>
      <t>MC_006</t>
    </r>
  </si>
  <si>
    <r>
      <rPr>
        <sz val="10"/>
        <color theme="1"/>
        <rFont val="Calibri"/>
        <family val="2"/>
        <scheme val="minor"/>
      </rPr>
      <t>MC_007</t>
    </r>
  </si>
  <si>
    <r>
      <rPr>
        <sz val="10"/>
        <color theme="1"/>
        <rFont val="Calibri"/>
        <family val="2"/>
        <scheme val="minor"/>
      </rPr>
      <t>MC_008</t>
    </r>
  </si>
  <si>
    <r>
      <rPr>
        <sz val="10"/>
        <color theme="1"/>
        <rFont val="Calibri"/>
        <family val="2"/>
        <scheme val="minor"/>
      </rPr>
      <t>MC_009</t>
    </r>
  </si>
  <si>
    <r>
      <rPr>
        <sz val="10"/>
        <color theme="1"/>
        <rFont val="Calibri"/>
        <family val="2"/>
        <scheme val="minor"/>
      </rPr>
      <t>MC_010</t>
    </r>
  </si>
  <si>
    <r>
      <rPr>
        <sz val="10"/>
        <color theme="1"/>
        <rFont val="Calibri"/>
        <family val="2"/>
        <scheme val="minor"/>
      </rPr>
      <t>MC_011</t>
    </r>
  </si>
  <si>
    <r>
      <rPr>
        <sz val="10"/>
        <color theme="1"/>
        <rFont val="Calibri"/>
        <family val="2"/>
        <scheme val="minor"/>
      </rPr>
      <t>MC_012</t>
    </r>
  </si>
  <si>
    <r>
      <rPr>
        <sz val="10"/>
        <color theme="1"/>
        <rFont val="Calibri"/>
        <family val="2"/>
        <scheme val="minor"/>
      </rPr>
      <t>MC_013</t>
    </r>
  </si>
  <si>
    <r>
      <rPr>
        <sz val="10"/>
        <color theme="1"/>
        <rFont val="Calibri"/>
        <family val="2"/>
        <scheme val="minor"/>
      </rPr>
      <t>MC_014</t>
    </r>
  </si>
  <si>
    <r>
      <rPr>
        <sz val="10"/>
        <color theme="1"/>
        <rFont val="Calibri"/>
        <family val="2"/>
        <scheme val="minor"/>
      </rPr>
      <t>MC_015</t>
    </r>
  </si>
  <si>
    <r>
      <rPr>
        <sz val="10"/>
        <color theme="1"/>
        <rFont val="Calibri"/>
        <family val="2"/>
        <scheme val="minor"/>
      </rPr>
      <t>MC_016</t>
    </r>
  </si>
  <si>
    <r>
      <rPr>
        <sz val="10"/>
        <color theme="1"/>
        <rFont val="Calibri"/>
        <family val="2"/>
        <scheme val="minor"/>
      </rPr>
      <t>MC_017</t>
    </r>
  </si>
  <si>
    <r>
      <rPr>
        <sz val="10"/>
        <color theme="1"/>
        <rFont val="Calibri"/>
        <family val="2"/>
        <scheme val="minor"/>
      </rPr>
      <t>MC_018</t>
    </r>
  </si>
  <si>
    <r>
      <rPr>
        <sz val="10"/>
        <color theme="1"/>
        <rFont val="Calibri"/>
        <family val="2"/>
        <scheme val="minor"/>
      </rPr>
      <t>MC_019</t>
    </r>
  </si>
  <si>
    <r>
      <rPr>
        <sz val="10"/>
        <color theme="1"/>
        <rFont val="Calibri"/>
        <family val="2"/>
        <scheme val="minor"/>
      </rPr>
      <t>MC_020</t>
    </r>
  </si>
  <si>
    <r>
      <rPr>
        <sz val="10"/>
        <color theme="1"/>
        <rFont val="Calibri"/>
        <family val="2"/>
        <scheme val="minor"/>
      </rPr>
      <t>MC_021</t>
    </r>
  </si>
  <si>
    <r>
      <rPr>
        <sz val="10"/>
        <color theme="1"/>
        <rFont val="Calibri"/>
        <family val="2"/>
        <scheme val="minor"/>
      </rPr>
      <t>MC_022</t>
    </r>
  </si>
  <si>
    <r>
      <rPr>
        <sz val="10"/>
        <color theme="1"/>
        <rFont val="Calibri"/>
        <family val="2"/>
        <scheme val="minor"/>
      </rPr>
      <t>MC_023</t>
    </r>
  </si>
  <si>
    <r>
      <rPr>
        <sz val="10"/>
        <color theme="1"/>
        <rFont val="Calibri"/>
        <family val="2"/>
        <scheme val="minor"/>
      </rPr>
      <t>MC_024</t>
    </r>
  </si>
  <si>
    <r>
      <rPr>
        <sz val="10"/>
        <color theme="1"/>
        <rFont val="Calibri"/>
        <family val="2"/>
        <scheme val="minor"/>
      </rPr>
      <t>MC_025</t>
    </r>
  </si>
  <si>
    <r>
      <rPr>
        <sz val="10"/>
        <color theme="1"/>
        <rFont val="Calibri"/>
        <family val="2"/>
        <scheme val="minor"/>
      </rPr>
      <t>MC_026</t>
    </r>
  </si>
  <si>
    <r>
      <rPr>
        <sz val="10"/>
        <color theme="1"/>
        <rFont val="Calibri"/>
        <family val="2"/>
        <scheme val="minor"/>
      </rPr>
      <t>MC_027</t>
    </r>
  </si>
  <si>
    <r>
      <rPr>
        <sz val="10"/>
        <color theme="1"/>
        <rFont val="Calibri"/>
        <family val="2"/>
        <scheme val="minor"/>
      </rPr>
      <t>MC_028</t>
    </r>
  </si>
  <si>
    <r>
      <rPr>
        <sz val="10"/>
        <color theme="1"/>
        <rFont val="Calibri"/>
        <family val="2"/>
        <scheme val="minor"/>
      </rPr>
      <t>MC_029</t>
    </r>
  </si>
  <si>
    <r>
      <rPr>
        <sz val="10"/>
        <color theme="1"/>
        <rFont val="Calibri"/>
        <family val="2"/>
        <scheme val="minor"/>
      </rPr>
      <t>MC_030</t>
    </r>
  </si>
  <si>
    <r>
      <rPr>
        <sz val="10"/>
        <color theme="1"/>
        <rFont val="Calibri"/>
        <family val="2"/>
        <scheme val="minor"/>
      </rPr>
      <t>MC_031</t>
    </r>
  </si>
  <si>
    <r>
      <rPr>
        <sz val="10"/>
        <color theme="1"/>
        <rFont val="Calibri"/>
        <family val="2"/>
        <scheme val="minor"/>
      </rPr>
      <t>MC_032</t>
    </r>
  </si>
  <si>
    <r>
      <rPr>
        <sz val="10"/>
        <color theme="1"/>
        <rFont val="Calibri"/>
        <family val="2"/>
        <scheme val="minor"/>
      </rPr>
      <t>MC_033</t>
    </r>
  </si>
  <si>
    <r>
      <rPr>
        <sz val="10"/>
        <color theme="1"/>
        <rFont val="Calibri"/>
        <family val="2"/>
        <scheme val="minor"/>
      </rPr>
      <t>MC_034</t>
    </r>
  </si>
  <si>
    <r>
      <rPr>
        <sz val="10"/>
        <color theme="1"/>
        <rFont val="Calibri"/>
        <family val="2"/>
        <scheme val="minor"/>
      </rPr>
      <t>MC_035</t>
    </r>
  </si>
  <si>
    <r>
      <rPr>
        <sz val="10"/>
        <color theme="1"/>
        <rFont val="Calibri"/>
        <family val="2"/>
        <scheme val="minor"/>
      </rPr>
      <t>MC_036</t>
    </r>
  </si>
  <si>
    <r>
      <rPr>
        <sz val="10"/>
        <color theme="1"/>
        <rFont val="Calibri"/>
        <family val="2"/>
        <scheme val="minor"/>
      </rPr>
      <t>MC_037</t>
    </r>
  </si>
  <si>
    <r>
      <rPr>
        <sz val="10"/>
        <color theme="1"/>
        <rFont val="Calibri"/>
        <family val="2"/>
        <scheme val="minor"/>
      </rPr>
      <t>MC_038</t>
    </r>
  </si>
  <si>
    <r>
      <rPr>
        <sz val="10"/>
        <color theme="1"/>
        <rFont val="Calibri"/>
        <family val="2"/>
        <scheme val="minor"/>
      </rPr>
      <t>MC_039</t>
    </r>
  </si>
  <si>
    <r>
      <rPr>
        <sz val="10"/>
        <color theme="1"/>
        <rFont val="Calibri"/>
        <family val="2"/>
        <scheme val="minor"/>
      </rPr>
      <t>MC_040</t>
    </r>
  </si>
  <si>
    <r>
      <rPr>
        <sz val="10"/>
        <color theme="1"/>
        <rFont val="Calibri"/>
        <family val="2"/>
        <scheme val="minor"/>
      </rPr>
      <t>MC_041</t>
    </r>
  </si>
  <si>
    <r>
      <rPr>
        <sz val="10"/>
        <color theme="1"/>
        <rFont val="Calibri"/>
        <family val="2"/>
        <scheme val="minor"/>
      </rPr>
      <t>MC_042</t>
    </r>
  </si>
  <si>
    <r>
      <rPr>
        <sz val="10"/>
        <color theme="1"/>
        <rFont val="Calibri"/>
        <family val="2"/>
        <scheme val="minor"/>
      </rPr>
      <t>MC_043</t>
    </r>
  </si>
  <si>
    <r>
      <rPr>
        <sz val="10"/>
        <color theme="1"/>
        <rFont val="Calibri"/>
        <family val="2"/>
        <scheme val="minor"/>
      </rPr>
      <t>MC_044</t>
    </r>
  </si>
  <si>
    <r>
      <rPr>
        <sz val="10"/>
        <color theme="1"/>
        <rFont val="Calibri"/>
        <family val="2"/>
        <scheme val="minor"/>
      </rPr>
      <t>MC_045</t>
    </r>
  </si>
  <si>
    <r>
      <rPr>
        <sz val="10"/>
        <color theme="1"/>
        <rFont val="Calibri"/>
        <family val="2"/>
        <scheme val="minor"/>
      </rPr>
      <t>MC_046</t>
    </r>
  </si>
  <si>
    <r>
      <rPr>
        <sz val="10"/>
        <color theme="1"/>
        <rFont val="Calibri"/>
        <family val="2"/>
        <scheme val="minor"/>
      </rPr>
      <t>MC_047</t>
    </r>
  </si>
  <si>
    <r>
      <rPr>
        <sz val="10"/>
        <color theme="1"/>
        <rFont val="Calibri"/>
        <family val="2"/>
        <scheme val="minor"/>
      </rPr>
      <t>MC_048</t>
    </r>
  </si>
  <si>
    <r>
      <rPr>
        <sz val="10"/>
        <color theme="1"/>
        <rFont val="Calibri"/>
        <family val="2"/>
        <scheme val="minor"/>
      </rPr>
      <t>MC_049</t>
    </r>
  </si>
  <si>
    <r>
      <rPr>
        <sz val="10"/>
        <color theme="1"/>
        <rFont val="Calibri"/>
        <family val="2"/>
        <scheme val="minor"/>
      </rPr>
      <t>MC_050</t>
    </r>
  </si>
  <si>
    <r>
      <rPr>
        <sz val="10"/>
        <color theme="1"/>
        <rFont val="Calibri"/>
        <family val="2"/>
        <scheme val="minor"/>
      </rPr>
      <t>MC_051</t>
    </r>
  </si>
  <si>
    <r>
      <rPr>
        <sz val="10"/>
        <color theme="1"/>
        <rFont val="Calibri"/>
        <family val="2"/>
        <scheme val="minor"/>
      </rPr>
      <t>MC_052</t>
    </r>
  </si>
  <si>
    <r>
      <rPr>
        <sz val="10"/>
        <color theme="1"/>
        <rFont val="Calibri"/>
        <family val="2"/>
        <scheme val="minor"/>
      </rPr>
      <t>MC_053</t>
    </r>
  </si>
  <si>
    <r>
      <rPr>
        <sz val="10"/>
        <color theme="1"/>
        <rFont val="Calibri"/>
        <family val="2"/>
        <scheme val="minor"/>
      </rPr>
      <t>MC_054</t>
    </r>
  </si>
  <si>
    <r>
      <rPr>
        <sz val="10"/>
        <color theme="1"/>
        <rFont val="Calibri"/>
        <family val="2"/>
        <scheme val="minor"/>
      </rPr>
      <t>MC_055</t>
    </r>
  </si>
  <si>
    <r>
      <rPr>
        <sz val="10"/>
        <color theme="1"/>
        <rFont val="Calibri"/>
        <family val="2"/>
        <scheme val="minor"/>
      </rPr>
      <t>MC_056</t>
    </r>
  </si>
  <si>
    <r>
      <rPr>
        <sz val="10"/>
        <color theme="1"/>
        <rFont val="Calibri"/>
        <family val="2"/>
        <scheme val="minor"/>
      </rPr>
      <t>MC_057</t>
    </r>
  </si>
  <si>
    <r>
      <rPr>
        <sz val="10"/>
        <color theme="1"/>
        <rFont val="Calibri"/>
        <family val="2"/>
        <scheme val="minor"/>
      </rPr>
      <t>MC_058</t>
    </r>
  </si>
  <si>
    <r>
      <rPr>
        <sz val="10"/>
        <color theme="1"/>
        <rFont val="Calibri"/>
        <family val="2"/>
        <scheme val="minor"/>
      </rPr>
      <t>MC_059</t>
    </r>
  </si>
  <si>
    <r>
      <rPr>
        <sz val="10"/>
        <color theme="1"/>
        <rFont val="Calibri"/>
        <family val="2"/>
        <scheme val="minor"/>
      </rPr>
      <t>MC_060</t>
    </r>
  </si>
  <si>
    <r>
      <rPr>
        <sz val="10"/>
        <color theme="1"/>
        <rFont val="Calibri"/>
        <family val="2"/>
        <scheme val="minor"/>
      </rPr>
      <t>MC_061</t>
    </r>
  </si>
  <si>
    <r>
      <rPr>
        <sz val="10"/>
        <color theme="1"/>
        <rFont val="Calibri"/>
        <family val="2"/>
        <scheme val="minor"/>
      </rPr>
      <t>MC_062</t>
    </r>
  </si>
  <si>
    <r>
      <rPr>
        <sz val="10"/>
        <color theme="1"/>
        <rFont val="Calibri"/>
        <family val="2"/>
        <scheme val="minor"/>
      </rPr>
      <t>MC_063</t>
    </r>
  </si>
  <si>
    <r>
      <rPr>
        <sz val="10"/>
        <color theme="1"/>
        <rFont val="Calibri"/>
        <family val="2"/>
        <scheme val="minor"/>
      </rPr>
      <t>MC_064</t>
    </r>
  </si>
  <si>
    <r>
      <rPr>
        <sz val="10"/>
        <color theme="1"/>
        <rFont val="Calibri"/>
        <family val="2"/>
        <scheme val="minor"/>
      </rPr>
      <t>MC_065</t>
    </r>
  </si>
  <si>
    <r>
      <rPr>
        <sz val="10"/>
        <color theme="1"/>
        <rFont val="Calibri"/>
        <family val="2"/>
        <scheme val="minor"/>
      </rPr>
      <t>MC_066</t>
    </r>
  </si>
  <si>
    <r>
      <rPr>
        <sz val="10"/>
        <color theme="1"/>
        <rFont val="Calibri"/>
        <family val="2"/>
        <scheme val="minor"/>
      </rPr>
      <t>MC_067</t>
    </r>
  </si>
  <si>
    <r>
      <rPr>
        <sz val="10"/>
        <color theme="1"/>
        <rFont val="Calibri"/>
        <family val="2"/>
        <scheme val="minor"/>
      </rPr>
      <t>MC_068</t>
    </r>
  </si>
  <si>
    <r>
      <rPr>
        <sz val="10"/>
        <color theme="1"/>
        <rFont val="Calibri"/>
        <family val="2"/>
        <scheme val="minor"/>
      </rPr>
      <t>MC_069</t>
    </r>
  </si>
  <si>
    <r>
      <rPr>
        <sz val="10"/>
        <color theme="1"/>
        <rFont val="Calibri"/>
        <family val="2"/>
        <scheme val="minor"/>
      </rPr>
      <t>MC_070</t>
    </r>
  </si>
  <si>
    <r>
      <rPr>
        <sz val="10"/>
        <color theme="1"/>
        <rFont val="Calibri"/>
        <family val="2"/>
        <scheme val="minor"/>
      </rPr>
      <t>MC_071</t>
    </r>
  </si>
  <si>
    <r>
      <rPr>
        <sz val="10"/>
        <color theme="1"/>
        <rFont val="Calibri"/>
        <family val="2"/>
        <scheme val="minor"/>
      </rPr>
      <t>MC_072</t>
    </r>
  </si>
  <si>
    <r>
      <rPr>
        <sz val="10"/>
        <color theme="1"/>
        <rFont val="Calibri"/>
        <family val="2"/>
        <scheme val="minor"/>
      </rPr>
      <t>MC_073</t>
    </r>
  </si>
  <si>
    <r>
      <rPr>
        <sz val="10"/>
        <color theme="1"/>
        <rFont val="Calibri"/>
        <family val="2"/>
        <scheme val="minor"/>
      </rPr>
      <t>MC_074</t>
    </r>
  </si>
  <si>
    <r>
      <rPr>
        <sz val="10"/>
        <color theme="1"/>
        <rFont val="Calibri"/>
        <family val="2"/>
        <scheme val="minor"/>
      </rPr>
      <t>MC_075</t>
    </r>
  </si>
  <si>
    <r>
      <rPr>
        <sz val="10"/>
        <color theme="1"/>
        <rFont val="Calibri"/>
        <family val="2"/>
        <scheme val="minor"/>
      </rPr>
      <t>MC_076</t>
    </r>
  </si>
  <si>
    <r>
      <rPr>
        <sz val="10"/>
        <color theme="1"/>
        <rFont val="Calibri"/>
        <family val="2"/>
        <scheme val="minor"/>
      </rPr>
      <t>MC_077</t>
    </r>
  </si>
  <si>
    <r>
      <rPr>
        <sz val="10"/>
        <color theme="1"/>
        <rFont val="Calibri"/>
        <family val="2"/>
        <scheme val="minor"/>
      </rPr>
      <t>MC_078</t>
    </r>
  </si>
  <si>
    <r>
      <rPr>
        <sz val="10"/>
        <color theme="1"/>
        <rFont val="Calibri"/>
        <family val="2"/>
        <scheme val="minor"/>
      </rPr>
      <t>MC_079</t>
    </r>
  </si>
  <si>
    <r>
      <rPr>
        <sz val="10"/>
        <color theme="1"/>
        <rFont val="Calibri"/>
        <family val="2"/>
        <scheme val="minor"/>
      </rPr>
      <t>MC_080</t>
    </r>
  </si>
  <si>
    <r>
      <rPr>
        <sz val="10"/>
        <color theme="1"/>
        <rFont val="Calibri"/>
        <family val="2"/>
        <scheme val="minor"/>
      </rPr>
      <t>MC_081</t>
    </r>
  </si>
  <si>
    <r>
      <rPr>
        <sz val="10"/>
        <color theme="1"/>
        <rFont val="Calibri"/>
        <family val="2"/>
        <scheme val="minor"/>
      </rPr>
      <t>MC_082</t>
    </r>
  </si>
  <si>
    <r>
      <rPr>
        <sz val="10"/>
        <color theme="1"/>
        <rFont val="Calibri"/>
        <family val="2"/>
        <scheme val="minor"/>
      </rPr>
      <t>MC_083</t>
    </r>
  </si>
  <si>
    <r>
      <rPr>
        <sz val="10"/>
        <color theme="1"/>
        <rFont val="Calibri"/>
        <family val="2"/>
        <scheme val="minor"/>
      </rPr>
      <t>MC_084</t>
    </r>
  </si>
  <si>
    <r>
      <rPr>
        <sz val="10"/>
        <color theme="1"/>
        <rFont val="Calibri"/>
        <family val="2"/>
        <scheme val="minor"/>
      </rPr>
      <t>MC_085</t>
    </r>
  </si>
  <si>
    <r>
      <rPr>
        <sz val="10"/>
        <color theme="1"/>
        <rFont val="Calibri"/>
        <family val="2"/>
        <scheme val="minor"/>
      </rPr>
      <t>MC_086</t>
    </r>
  </si>
  <si>
    <r>
      <rPr>
        <sz val="10"/>
        <color theme="1"/>
        <rFont val="Calibri"/>
        <family val="2"/>
        <scheme val="minor"/>
      </rPr>
      <t>MC_087</t>
    </r>
  </si>
  <si>
    <r>
      <rPr>
        <sz val="10"/>
        <color theme="1"/>
        <rFont val="Calibri"/>
        <family val="2"/>
        <scheme val="minor"/>
      </rPr>
      <t>MC_088</t>
    </r>
  </si>
  <si>
    <r>
      <rPr>
        <sz val="10"/>
        <color theme="1"/>
        <rFont val="Calibri"/>
        <family val="2"/>
        <scheme val="minor"/>
      </rPr>
      <t>MC_089</t>
    </r>
  </si>
  <si>
    <r>
      <rPr>
        <b/>
        <sz val="10"/>
        <rFont val="Calibri"/>
        <family val="2"/>
        <scheme val="minor"/>
      </rPr>
      <t>Punkte (automa-tisch)</t>
    </r>
  </si>
  <si>
    <r>
      <rPr>
        <b/>
        <sz val="10"/>
        <rFont val="Calibri"/>
        <family val="2"/>
        <scheme val="minor"/>
      </rPr>
      <t>Zeilen</t>
    </r>
  </si>
  <si>
    <r>
      <rPr>
        <b/>
        <sz val="10"/>
        <rFont val="Calibri"/>
        <family val="2"/>
        <scheme val="minor"/>
      </rPr>
      <t>Fragenkürzel (automatisch)</t>
    </r>
  </si>
  <si>
    <r>
      <rPr>
        <b/>
        <sz val="10"/>
        <color theme="1"/>
        <rFont val="Calibri"/>
        <family val="2"/>
        <scheme val="minor"/>
      </rPr>
      <t>Musterlösung</t>
    </r>
  </si>
  <si>
    <r>
      <rPr>
        <sz val="10"/>
        <rFont val="Calibri"/>
        <family val="2"/>
        <scheme val="minor"/>
      </rPr>
      <t>offen_001</t>
    </r>
  </si>
  <si>
    <r>
      <rPr>
        <sz val="10"/>
        <rFont val="Calibri"/>
        <family val="2"/>
        <scheme val="minor"/>
      </rPr>
      <t>offen_002</t>
    </r>
  </si>
  <si>
    <r>
      <rPr>
        <sz val="10"/>
        <color theme="1"/>
        <rFont val="Calibri"/>
        <family val="2"/>
        <scheme val="minor"/>
      </rPr>
      <t>offen_003</t>
    </r>
  </si>
  <si>
    <r>
      <rPr>
        <sz val="10"/>
        <color theme="1"/>
        <rFont val="Calibri"/>
        <family val="2"/>
        <scheme val="minor"/>
      </rPr>
      <t>offen_004</t>
    </r>
  </si>
  <si>
    <r>
      <rPr>
        <sz val="10"/>
        <color theme="1"/>
        <rFont val="Calibri"/>
        <family val="2"/>
        <scheme val="minor"/>
      </rPr>
      <t>offen_005</t>
    </r>
  </si>
  <si>
    <r>
      <rPr>
        <sz val="10"/>
        <color theme="1"/>
        <rFont val="Calibri"/>
        <family val="2"/>
        <scheme val="minor"/>
      </rPr>
      <t>offen_006</t>
    </r>
  </si>
  <si>
    <r>
      <rPr>
        <sz val="10"/>
        <color theme="1"/>
        <rFont val="Calibri"/>
        <family val="2"/>
        <scheme val="minor"/>
      </rPr>
      <t>offen_007</t>
    </r>
  </si>
  <si>
    <r>
      <rPr>
        <sz val="10"/>
        <color theme="1"/>
        <rFont val="Calibri"/>
        <family val="2"/>
        <scheme val="minor"/>
      </rPr>
      <t>offen_008</t>
    </r>
  </si>
  <si>
    <r>
      <rPr>
        <sz val="10"/>
        <color theme="1"/>
        <rFont val="Calibri"/>
        <family val="2"/>
        <scheme val="minor"/>
      </rPr>
      <t>offen_009</t>
    </r>
  </si>
  <si>
    <r>
      <rPr>
        <sz val="10"/>
        <color theme="1"/>
        <rFont val="Calibri"/>
        <family val="2"/>
        <scheme val="minor"/>
      </rPr>
      <t>offen_010</t>
    </r>
  </si>
  <si>
    <r>
      <rPr>
        <sz val="10"/>
        <color theme="1"/>
        <rFont val="Calibri"/>
        <family val="2"/>
        <scheme val="minor"/>
      </rPr>
      <t>offen_011</t>
    </r>
  </si>
  <si>
    <r>
      <rPr>
        <sz val="10"/>
        <color theme="1"/>
        <rFont val="Calibri"/>
        <family val="2"/>
        <scheme val="minor"/>
      </rPr>
      <t>offen_012</t>
    </r>
  </si>
  <si>
    <r>
      <rPr>
        <sz val="10"/>
        <color theme="1"/>
        <rFont val="Calibri"/>
        <family val="2"/>
        <scheme val="minor"/>
      </rPr>
      <t>offen_013</t>
    </r>
  </si>
  <si>
    <r>
      <rPr>
        <sz val="10"/>
        <color theme="1"/>
        <rFont val="Calibri"/>
        <family val="2"/>
        <scheme val="minor"/>
      </rPr>
      <t>offen_014</t>
    </r>
  </si>
  <si>
    <r>
      <rPr>
        <sz val="10"/>
        <color theme="1"/>
        <rFont val="Calibri"/>
        <family val="2"/>
        <scheme val="minor"/>
      </rPr>
      <t>offen_015</t>
    </r>
  </si>
  <si>
    <r>
      <rPr>
        <sz val="10"/>
        <color theme="1"/>
        <rFont val="Calibri"/>
        <family val="2"/>
        <scheme val="minor"/>
      </rPr>
      <t>offen_016</t>
    </r>
  </si>
  <si>
    <r>
      <rPr>
        <sz val="10"/>
        <color theme="1"/>
        <rFont val="Calibri"/>
        <family val="2"/>
        <scheme val="minor"/>
      </rPr>
      <t>offen_017</t>
    </r>
  </si>
  <si>
    <r>
      <rPr>
        <sz val="10"/>
        <color theme="1"/>
        <rFont val="Calibri"/>
        <family val="2"/>
        <scheme val="minor"/>
      </rPr>
      <t>offen_018</t>
    </r>
  </si>
  <si>
    <r>
      <rPr>
        <sz val="10"/>
        <color theme="1"/>
        <rFont val="Calibri"/>
        <family val="2"/>
        <scheme val="minor"/>
      </rPr>
      <t>offen_019</t>
    </r>
  </si>
  <si>
    <r>
      <rPr>
        <sz val="10"/>
        <color theme="1"/>
        <rFont val="Calibri"/>
        <family val="2"/>
        <scheme val="minor"/>
      </rPr>
      <t>offen_020</t>
    </r>
  </si>
  <si>
    <r>
      <rPr>
        <sz val="10"/>
        <color theme="1"/>
        <rFont val="Calibri"/>
        <family val="2"/>
        <scheme val="minor"/>
      </rPr>
      <t>offen_021</t>
    </r>
  </si>
  <si>
    <r>
      <rPr>
        <sz val="10"/>
        <color theme="1"/>
        <rFont val="Calibri"/>
        <family val="2"/>
        <scheme val="minor"/>
      </rPr>
      <t>offen_022</t>
    </r>
  </si>
  <si>
    <r>
      <rPr>
        <sz val="10"/>
        <color theme="1"/>
        <rFont val="Calibri"/>
        <family val="2"/>
        <scheme val="minor"/>
      </rPr>
      <t>offen_023</t>
    </r>
  </si>
  <si>
    <r>
      <rPr>
        <sz val="10"/>
        <color theme="1"/>
        <rFont val="Calibri"/>
        <family val="2"/>
        <scheme val="minor"/>
      </rPr>
      <t>offen_024</t>
    </r>
  </si>
  <si>
    <r>
      <rPr>
        <sz val="10"/>
        <color theme="1"/>
        <rFont val="Calibri"/>
        <family val="2"/>
        <scheme val="minor"/>
      </rPr>
      <t>offen_025</t>
    </r>
  </si>
  <si>
    <r>
      <rPr>
        <sz val="10"/>
        <color theme="1"/>
        <rFont val="Calibri"/>
        <family val="2"/>
        <scheme val="minor"/>
      </rPr>
      <t>offen_026</t>
    </r>
  </si>
  <si>
    <r>
      <rPr>
        <sz val="10"/>
        <color theme="1"/>
        <rFont val="Calibri"/>
        <family val="2"/>
        <scheme val="minor"/>
      </rPr>
      <t>offen_027</t>
    </r>
  </si>
  <si>
    <r>
      <rPr>
        <sz val="10"/>
        <color theme="1"/>
        <rFont val="Calibri"/>
        <family val="2"/>
        <scheme val="minor"/>
      </rPr>
      <t>offen_028</t>
    </r>
  </si>
  <si>
    <r>
      <rPr>
        <sz val="10"/>
        <color theme="1"/>
        <rFont val="Calibri"/>
        <family val="2"/>
        <scheme val="minor"/>
      </rPr>
      <t>offen_029</t>
    </r>
  </si>
  <si>
    <r>
      <rPr>
        <sz val="10"/>
        <color theme="1"/>
        <rFont val="Calibri"/>
        <family val="2"/>
        <scheme val="minor"/>
      </rPr>
      <t>offen_030</t>
    </r>
  </si>
  <si>
    <r>
      <rPr>
        <sz val="10"/>
        <color theme="1"/>
        <rFont val="Calibri"/>
        <family val="2"/>
        <scheme val="minor"/>
      </rPr>
      <t>offen_031</t>
    </r>
  </si>
  <si>
    <r>
      <rPr>
        <sz val="10"/>
        <color theme="1"/>
        <rFont val="Calibri"/>
        <family val="2"/>
        <scheme val="minor"/>
      </rPr>
      <t>offen_032</t>
    </r>
  </si>
  <si>
    <r>
      <rPr>
        <sz val="10"/>
        <color theme="1"/>
        <rFont val="Calibri"/>
        <family val="2"/>
        <scheme val="minor"/>
      </rPr>
      <t>offen_033</t>
    </r>
  </si>
  <si>
    <r>
      <rPr>
        <sz val="10"/>
        <color theme="1"/>
        <rFont val="Calibri"/>
        <family val="2"/>
        <scheme val="minor"/>
      </rPr>
      <t>offen_034</t>
    </r>
  </si>
  <si>
    <r>
      <rPr>
        <sz val="10"/>
        <color theme="1"/>
        <rFont val="Calibri"/>
        <family val="2"/>
        <scheme val="minor"/>
      </rPr>
      <t>offen_035</t>
    </r>
  </si>
  <si>
    <r>
      <rPr>
        <sz val="10"/>
        <color theme="1"/>
        <rFont val="Calibri"/>
        <family val="2"/>
        <scheme val="minor"/>
      </rPr>
      <t>offen_036</t>
    </r>
  </si>
  <si>
    <r>
      <rPr>
        <sz val="10"/>
        <color theme="1"/>
        <rFont val="Calibri"/>
        <family val="2"/>
        <scheme val="minor"/>
      </rPr>
      <t>offen_037</t>
    </r>
  </si>
  <si>
    <r>
      <rPr>
        <sz val="10"/>
        <color theme="1"/>
        <rFont val="Calibri"/>
        <family val="2"/>
        <scheme val="minor"/>
      </rPr>
      <t>offen_038</t>
    </r>
  </si>
  <si>
    <r>
      <rPr>
        <sz val="10"/>
        <color theme="1"/>
        <rFont val="Calibri"/>
        <family val="2"/>
        <scheme val="minor"/>
      </rPr>
      <t>offen_039</t>
    </r>
  </si>
  <si>
    <r>
      <rPr>
        <sz val="10"/>
        <color theme="1"/>
        <rFont val="Calibri"/>
        <family val="2"/>
        <scheme val="minor"/>
      </rPr>
      <t>offen_040</t>
    </r>
  </si>
  <si>
    <r>
      <rPr>
        <sz val="10"/>
        <color theme="1"/>
        <rFont val="Calibri"/>
        <family val="2"/>
        <scheme val="minor"/>
      </rPr>
      <t>offen_041</t>
    </r>
  </si>
  <si>
    <r>
      <rPr>
        <sz val="10"/>
        <color theme="1"/>
        <rFont val="Calibri"/>
        <family val="2"/>
        <scheme val="minor"/>
      </rPr>
      <t>offen_042</t>
    </r>
  </si>
  <si>
    <r>
      <rPr>
        <sz val="10"/>
        <color theme="1"/>
        <rFont val="Calibri"/>
        <family val="2"/>
        <scheme val="minor"/>
      </rPr>
      <t>offen_043</t>
    </r>
  </si>
  <si>
    <r>
      <rPr>
        <sz val="10"/>
        <color theme="1"/>
        <rFont val="Calibri"/>
        <family val="2"/>
        <scheme val="minor"/>
      </rPr>
      <t>offen_044</t>
    </r>
  </si>
  <si>
    <r>
      <rPr>
        <sz val="10"/>
        <color theme="1"/>
        <rFont val="Calibri"/>
        <family val="2"/>
        <scheme val="minor"/>
      </rPr>
      <t>offen_045</t>
    </r>
  </si>
  <si>
    <r>
      <rPr>
        <sz val="10"/>
        <color theme="1"/>
        <rFont val="Calibri"/>
        <family val="2"/>
        <scheme val="minor"/>
      </rPr>
      <t>offen_046</t>
    </r>
  </si>
  <si>
    <r>
      <rPr>
        <sz val="10"/>
        <color theme="1"/>
        <rFont val="Calibri"/>
        <family val="2"/>
        <scheme val="minor"/>
      </rPr>
      <t>offen_047</t>
    </r>
  </si>
  <si>
    <r>
      <rPr>
        <sz val="10"/>
        <color theme="1"/>
        <rFont val="Calibri"/>
        <family val="2"/>
        <scheme val="minor"/>
      </rPr>
      <t>offen_048</t>
    </r>
  </si>
  <si>
    <r>
      <rPr>
        <sz val="10"/>
        <color theme="1"/>
        <rFont val="Calibri"/>
        <family val="2"/>
        <scheme val="minor"/>
      </rPr>
      <t>offen_049</t>
    </r>
  </si>
  <si>
    <r>
      <rPr>
        <sz val="10"/>
        <color theme="1"/>
        <rFont val="Calibri"/>
        <family val="2"/>
        <scheme val="minor"/>
      </rPr>
      <t>offen_050</t>
    </r>
  </si>
  <si>
    <r>
      <rPr>
        <sz val="10"/>
        <color theme="1"/>
        <rFont val="Calibri"/>
        <family val="2"/>
        <scheme val="minor"/>
      </rPr>
      <t>offen_051</t>
    </r>
  </si>
  <si>
    <r>
      <rPr>
        <sz val="10"/>
        <color theme="1"/>
        <rFont val="Calibri"/>
        <family val="2"/>
        <scheme val="minor"/>
      </rPr>
      <t>offen_052</t>
    </r>
  </si>
  <si>
    <r>
      <rPr>
        <sz val="10"/>
        <color theme="1"/>
        <rFont val="Calibri"/>
        <family val="2"/>
        <scheme val="minor"/>
      </rPr>
      <t>offen_053</t>
    </r>
  </si>
  <si>
    <r>
      <rPr>
        <sz val="10"/>
        <color theme="1"/>
        <rFont val="Calibri"/>
        <family val="2"/>
        <scheme val="minor"/>
      </rPr>
      <t>offen_054</t>
    </r>
  </si>
  <si>
    <r>
      <rPr>
        <sz val="10"/>
        <color theme="1"/>
        <rFont val="Calibri"/>
        <family val="2"/>
        <scheme val="minor"/>
      </rPr>
      <t>offen_055</t>
    </r>
  </si>
  <si>
    <r>
      <rPr>
        <sz val="10"/>
        <color theme="1"/>
        <rFont val="Calibri"/>
        <family val="2"/>
        <scheme val="minor"/>
      </rPr>
      <t>offen_056</t>
    </r>
  </si>
  <si>
    <r>
      <rPr>
        <sz val="10"/>
        <color theme="1"/>
        <rFont val="Calibri"/>
        <family val="2"/>
        <scheme val="minor"/>
      </rPr>
      <t>offen_057</t>
    </r>
  </si>
  <si>
    <r>
      <rPr>
        <sz val="10"/>
        <color theme="1"/>
        <rFont val="Calibri"/>
        <family val="2"/>
        <scheme val="minor"/>
      </rPr>
      <t>offen_058</t>
    </r>
  </si>
  <si>
    <r>
      <rPr>
        <sz val="10"/>
        <color theme="1"/>
        <rFont val="Calibri"/>
        <family val="2"/>
        <scheme val="minor"/>
      </rPr>
      <t>offen_059</t>
    </r>
  </si>
  <si>
    <r>
      <rPr>
        <sz val="10"/>
        <color theme="1"/>
        <rFont val="Calibri"/>
        <family val="2"/>
        <scheme val="minor"/>
      </rPr>
      <t>offen_060</t>
    </r>
  </si>
  <si>
    <r>
      <rPr>
        <sz val="11"/>
        <color theme="1"/>
        <rFont val="Calibri"/>
        <family val="2"/>
        <scheme val="minor"/>
      </rPr>
      <t>Bild</t>
    </r>
  </si>
  <si>
    <r>
      <rPr>
        <sz val="11"/>
        <color theme="1"/>
        <rFont val="Calibri"/>
        <family val="2"/>
        <scheme val="minor"/>
      </rPr>
      <t>Ja</t>
    </r>
  </si>
  <si>
    <r>
      <rPr>
        <sz val="10"/>
        <color theme="1"/>
        <rFont val="Calibri"/>
        <family val="2"/>
        <scheme val="minor"/>
      </rPr>
      <t>mittel</t>
    </r>
  </si>
  <si>
    <r>
      <rPr>
        <sz val="11"/>
        <color theme="1"/>
        <rFont val="Calibri"/>
        <family val="2"/>
        <scheme val="minor"/>
      </rPr>
      <t>Nein</t>
    </r>
  </si>
  <si>
    <r>
      <rPr>
        <sz val="10"/>
        <color theme="1"/>
        <rFont val="Calibri"/>
        <family val="2"/>
        <scheme val="minor"/>
      </rPr>
      <t>schwer</t>
    </r>
  </si>
  <si>
    <r>
      <rPr>
        <sz val="11"/>
        <color theme="1"/>
        <rFont val="Calibri"/>
        <family val="2"/>
        <scheme val="minor"/>
      </rPr>
      <t>MC Fragen pro Lektion</t>
    </r>
  </si>
  <si>
    <r>
      <rPr>
        <sz val="11"/>
        <color theme="1"/>
        <rFont val="Calibri"/>
        <family val="2"/>
        <scheme val="minor"/>
      </rPr>
      <t>MC leicht</t>
    </r>
  </si>
  <si>
    <r>
      <rPr>
        <sz val="11"/>
        <color theme="1"/>
        <rFont val="Calibri"/>
        <family val="2"/>
        <scheme val="minor"/>
      </rPr>
      <t>MC mittel</t>
    </r>
  </si>
  <si>
    <r>
      <rPr>
        <sz val="11"/>
        <color theme="1"/>
        <rFont val="Calibri"/>
        <family val="2"/>
        <scheme val="minor"/>
      </rPr>
      <t>MC schwer</t>
    </r>
  </si>
  <si>
    <r>
      <rPr>
        <sz val="11"/>
        <color theme="1"/>
        <rFont val="Calibri"/>
        <family val="2"/>
        <scheme val="minor"/>
      </rPr>
      <t>Offene Fragen / Lektion</t>
    </r>
  </si>
  <si>
    <r>
      <rPr>
        <sz val="11"/>
        <color theme="1"/>
        <rFont val="Calibri"/>
        <family val="2"/>
        <scheme val="minor"/>
      </rPr>
      <t>Offen leicht</t>
    </r>
  </si>
  <si>
    <r>
      <rPr>
        <sz val="11"/>
        <color theme="1"/>
        <rFont val="Calibri"/>
        <family val="2"/>
        <scheme val="minor"/>
      </rPr>
      <t>Offen mittel</t>
    </r>
  </si>
  <si>
    <r>
      <rPr>
        <sz val="11"/>
        <color theme="1"/>
        <rFont val="Calibri"/>
        <family val="2"/>
        <scheme val="minor"/>
      </rPr>
      <t>Offen schwer</t>
    </r>
  </si>
  <si>
    <r>
      <rPr>
        <sz val="10"/>
        <color theme="1"/>
        <rFont val="Calibri"/>
        <family val="2"/>
        <scheme val="minor"/>
      </rPr>
      <t>Eine Lochkamera lässt Licht durch eine kleine Öffnung eindringen. Markieren Sie bitte die richtige Aussage darüber, was mit dem Licht passiert, wenn es das Loch passiert hat.</t>
    </r>
  </si>
  <si>
    <r>
      <rPr>
        <sz val="10"/>
        <color theme="1"/>
        <rFont val="Calibri"/>
        <family val="2"/>
        <scheme val="minor"/>
      </rPr>
      <t>Links und rechts werden gespiegelt, aber nicht die Ober- und Unterseite.</t>
    </r>
  </si>
  <si>
    <r>
      <rPr>
        <sz val="10"/>
        <color theme="1"/>
        <rFont val="Calibri"/>
        <family val="2"/>
        <scheme val="minor"/>
      </rPr>
      <t>Links und rechts sowie die Ober- und Unterseite des Bildes werden gespiegelt.</t>
    </r>
  </si>
  <si>
    <r>
      <rPr>
        <sz val="10"/>
        <color theme="1"/>
        <rFont val="Calibri"/>
        <family val="2"/>
        <scheme val="minor"/>
      </rPr>
      <t>Bei den meisten Digitalkameras lässt sich die Blendenöffnung manuell einstellen. Angenommen, wir haben eine konstante Brennweite f. Kreuzen Sie die richtige Aussage über die Schärfentiefe an.</t>
    </r>
  </si>
  <si>
    <r>
      <rPr>
        <sz val="10"/>
        <color theme="1"/>
        <rFont val="Calibri"/>
        <family val="2"/>
        <scheme val="minor"/>
      </rPr>
      <t>Wenn die Blendenöffnung auf einen niedrigen Wert eingestellt ist, ist die Schärfentiefe gering.</t>
    </r>
  </si>
  <si>
    <r>
      <rPr>
        <sz val="10"/>
        <color theme="1"/>
        <rFont val="Calibri"/>
        <family val="2"/>
        <scheme val="minor"/>
      </rPr>
      <t>Wenn die Blendenöffnung auf einen hohen Wert eingestellt ist, ist die Schärfentiefe hoch.</t>
    </r>
  </si>
  <si>
    <r>
      <rPr>
        <sz val="10"/>
        <color theme="1"/>
        <rFont val="Calibri"/>
        <family val="2"/>
        <scheme val="minor"/>
      </rPr>
      <t>Die Einstellung der Blendenöffnung hat keinen Einfluss auf die Schärfentiefe.</t>
    </r>
  </si>
  <si>
    <r>
      <rPr>
        <sz val="10"/>
        <color theme="1"/>
        <rFont val="Calibri"/>
        <family val="2"/>
        <scheme val="minor"/>
      </rPr>
      <t>Wenn die Blendenöffnung auf einen niedrigen Wert eingestellt ist, ist die Schärfentiefe hoch.</t>
    </r>
  </si>
  <si>
    <r>
      <rPr>
        <sz val="10"/>
        <color theme="1"/>
        <rFont val="Calibri"/>
        <family val="2"/>
        <scheme val="minor"/>
      </rPr>
      <t>Die Brennweite eines Objektivs bezeichnet den Abstand zwischen...</t>
    </r>
  </si>
  <si>
    <r>
      <rPr>
        <sz val="10"/>
        <color theme="1"/>
        <rFont val="Calibri"/>
        <family val="2"/>
        <scheme val="minor"/>
      </rPr>
      <t>der Hauptebene und dem Bildsensor.</t>
    </r>
  </si>
  <si>
    <r>
      <rPr>
        <sz val="10"/>
        <color theme="1"/>
        <rFont val="Calibri"/>
        <family val="2"/>
        <scheme val="minor"/>
      </rPr>
      <t>dem Objekt des Interesses und dem Bildsensor.</t>
    </r>
  </si>
  <si>
    <r>
      <rPr>
        <sz val="10"/>
        <color theme="1"/>
        <rFont val="Calibri"/>
        <family val="2"/>
        <scheme val="minor"/>
      </rPr>
      <t>der letzten Linse und dem Bildsensor.</t>
    </r>
  </si>
  <si>
    <r>
      <rPr>
        <sz val="10"/>
        <color theme="1"/>
        <rFont val="Calibri"/>
        <family val="2"/>
        <scheme val="minor"/>
      </rPr>
      <t>der ersten und der letzten Linse.</t>
    </r>
  </si>
  <si>
    <r>
      <rPr>
        <sz val="10"/>
        <color theme="1"/>
        <rFont val="Calibri"/>
        <family val="2"/>
        <scheme val="minor"/>
      </rPr>
      <t>Die ISO-Empfindlichkeit beschreibt...</t>
    </r>
  </si>
  <si>
    <r>
      <rPr>
        <sz val="10"/>
        <color theme="1"/>
        <rFont val="Calibri"/>
        <family val="2"/>
        <scheme val="minor"/>
      </rPr>
      <t>die Lichtempfindlichkeit des Sensors.</t>
    </r>
  </si>
  <si>
    <r>
      <rPr>
        <sz val="10"/>
        <color theme="1"/>
        <rFont val="Calibri"/>
        <family val="2"/>
        <scheme val="minor"/>
      </rPr>
      <t>die isolierte Verschlussoptimierung.</t>
    </r>
  </si>
  <si>
    <r>
      <rPr>
        <sz val="10"/>
        <color theme="1"/>
        <rFont val="Calibri"/>
        <family val="2"/>
        <scheme val="minor"/>
      </rPr>
      <t>den Fokus.</t>
    </r>
  </si>
  <si>
    <r>
      <rPr>
        <sz val="10"/>
        <color theme="1"/>
        <rFont val="Calibri"/>
        <family val="2"/>
        <scheme val="minor"/>
      </rPr>
      <t>die Schärfentiefe.</t>
    </r>
  </si>
  <si>
    <r>
      <rPr>
        <sz val="10"/>
        <color theme="1"/>
        <rFont val="Calibri"/>
        <family val="2"/>
        <scheme val="minor"/>
      </rPr>
      <t>Der Verschlussmechanismus steuert...</t>
    </r>
  </si>
  <si>
    <r>
      <rPr>
        <sz val="10"/>
        <color theme="1"/>
        <rFont val="Calibri"/>
        <family val="2"/>
        <scheme val="minor"/>
      </rPr>
      <t>wie lange der Sensor dem Licht ausgesetzt ist.</t>
    </r>
  </si>
  <si>
    <r>
      <rPr>
        <sz val="10"/>
        <color theme="1"/>
        <rFont val="Calibri"/>
        <family val="2"/>
        <scheme val="minor"/>
      </rPr>
      <t>die Schärfentiefe für das menschliche visuelle System.</t>
    </r>
  </si>
  <si>
    <r>
      <rPr>
        <sz val="10"/>
        <color theme="1"/>
        <rFont val="Calibri"/>
        <family val="2"/>
        <scheme val="minor"/>
      </rPr>
      <t>die Einstellung des Fokus auf nahe Objekte.</t>
    </r>
  </si>
  <si>
    <r>
      <rPr>
        <sz val="10"/>
        <color theme="1"/>
        <rFont val="Calibri"/>
        <family val="2"/>
        <scheme val="minor"/>
      </rPr>
      <t>die Auflösung des Bildes.</t>
    </r>
  </si>
  <si>
    <r>
      <rPr>
        <sz val="10"/>
        <color theme="1"/>
        <rFont val="Calibri"/>
        <family val="2"/>
        <scheme val="minor"/>
      </rPr>
      <t>Wie viele Dimensionen hat ein RGB-Farbbild?</t>
    </r>
  </si>
  <si>
    <r>
      <rPr>
        <sz val="10"/>
        <color theme="1"/>
        <rFont val="Calibri"/>
        <family val="2"/>
        <scheme val="minor"/>
      </rPr>
      <t>Markieren Sie die richtige Aussage in Bezug auf das menschliche visuelle System.</t>
    </r>
  </si>
  <si>
    <r>
      <rPr>
        <sz val="10"/>
        <color theme="1"/>
        <rFont val="Calibri"/>
        <family val="2"/>
        <scheme val="minor"/>
      </rPr>
      <t>Die Pupille steuert die Lichtmenge, die in das Auge eintritt.</t>
    </r>
  </si>
  <si>
    <r>
      <rPr>
        <sz val="10"/>
        <color theme="1"/>
        <rFont val="Calibri"/>
        <family val="2"/>
        <scheme val="minor"/>
      </rPr>
      <t>Die Pupille steuert das Sichtfeld.</t>
    </r>
  </si>
  <si>
    <r>
      <rPr>
        <sz val="10"/>
        <color theme="1"/>
        <rFont val="Calibri"/>
        <family val="2"/>
        <scheme val="minor"/>
      </rPr>
      <t>Die Pupille steuert den Fokus.</t>
    </r>
  </si>
  <si>
    <r>
      <rPr>
        <sz val="10"/>
        <color theme="1"/>
        <rFont val="Calibri"/>
        <family val="2"/>
        <scheme val="minor"/>
      </rPr>
      <t>Die Pupille steuert die Auflösung.</t>
    </r>
  </si>
  <si>
    <r>
      <rPr>
        <sz val="10"/>
        <color theme="1"/>
        <rFont val="Calibri"/>
        <family val="2"/>
        <scheme val="minor"/>
      </rPr>
      <t>Im menschlichen Auge sind die Stäbchen verantwortlich für...</t>
    </r>
  </si>
  <si>
    <r>
      <rPr>
        <sz val="10"/>
        <color theme="1"/>
        <rFont val="Calibri"/>
        <family val="2"/>
        <scheme val="minor"/>
      </rPr>
      <t>die Aufnahme von Farbinformationen.</t>
    </r>
  </si>
  <si>
    <r>
      <rPr>
        <sz val="10"/>
        <color theme="1"/>
        <rFont val="Calibri"/>
        <family val="2"/>
        <scheme val="minor"/>
      </rPr>
      <t>die Fokussierung auf nahe oder ferne Objekte.</t>
    </r>
  </si>
  <si>
    <r>
      <rPr>
        <sz val="10"/>
        <color theme="1"/>
        <rFont val="Calibri"/>
        <family val="2"/>
        <scheme val="minor"/>
      </rPr>
      <t>die Steuerung der Lichtmenge, die in das Auge eintritt.</t>
    </r>
  </si>
  <si>
    <r>
      <rPr>
        <sz val="10"/>
        <color theme="1"/>
        <rFont val="Calibri"/>
        <family val="2"/>
        <scheme val="minor"/>
      </rPr>
      <t>die Aufnahme von Licht insbesondere in dunklen Umgebungen.</t>
    </r>
  </si>
  <si>
    <r>
      <rPr>
        <sz val="10"/>
        <color theme="1"/>
        <rFont val="Calibri"/>
        <family val="2"/>
        <scheme val="minor"/>
      </rPr>
      <t>Im menschlichen Auge sind die Zapfen verantwortlich für...</t>
    </r>
  </si>
  <si>
    <r>
      <rPr>
        <sz val="10"/>
        <color theme="1"/>
        <rFont val="Calibri"/>
        <family val="2"/>
        <scheme val="minor"/>
      </rPr>
      <t>die Aufnahme von Farbinformationen und das Sehen bei Tageslicht.</t>
    </r>
  </si>
  <si>
    <r>
      <rPr>
        <sz val="10"/>
        <color theme="1"/>
        <rFont val="Calibri"/>
        <family val="2"/>
        <scheme val="minor"/>
      </rPr>
      <t>die Fokussierung auf nahe oder ferne Objekte.</t>
    </r>
  </si>
  <si>
    <r>
      <rPr>
        <sz val="10"/>
        <color theme="1"/>
        <rFont val="Calibri"/>
        <family val="2"/>
        <scheme val="minor"/>
      </rPr>
      <t>die Steuerung der Lichtmenge, die in das Auge eintritt.</t>
    </r>
  </si>
  <si>
    <r>
      <rPr>
        <sz val="10"/>
        <color theme="1"/>
        <rFont val="Calibri"/>
        <family val="2"/>
        <scheme val="minor"/>
      </rPr>
      <t>die Steuerung der Auflösung.</t>
    </r>
  </si>
  <si>
    <r>
      <rPr>
        <sz val="10"/>
        <color theme="1"/>
        <rFont val="Calibri"/>
        <family val="2"/>
        <scheme val="minor"/>
      </rPr>
      <t>Die übliche Größe einer menschlichen Pupille schwankt zwischen...</t>
    </r>
  </si>
  <si>
    <r>
      <rPr>
        <sz val="10"/>
        <color theme="1"/>
        <rFont val="Calibri"/>
        <family val="2"/>
        <scheme val="minor"/>
      </rPr>
      <t>2 und 8 mm.</t>
    </r>
  </si>
  <si>
    <r>
      <rPr>
        <sz val="10"/>
        <color theme="1"/>
        <rFont val="Calibri"/>
        <family val="2"/>
        <scheme val="minor"/>
      </rPr>
      <t>9 und 20 mm.</t>
    </r>
  </si>
  <si>
    <r>
      <rPr>
        <sz val="10"/>
        <color theme="1"/>
        <rFont val="Calibri"/>
        <family val="2"/>
        <scheme val="minor"/>
      </rPr>
      <t>80 und 100 mm.</t>
    </r>
  </si>
  <si>
    <r>
      <rPr>
        <sz val="10"/>
        <color theme="1"/>
        <rFont val="Calibri"/>
        <family val="2"/>
        <scheme val="minor"/>
      </rPr>
      <t>20 und 80 mm.</t>
    </r>
  </si>
  <si>
    <r>
      <rPr>
        <sz val="10"/>
        <color theme="1"/>
        <rFont val="Calibri"/>
        <family val="2"/>
        <scheme val="minor"/>
      </rPr>
      <t>Wenn die Krümmung der Linse im menschlichen Auge zunimmt, wird der Fokus...</t>
    </r>
  </si>
  <si>
    <r>
      <rPr>
        <sz val="10"/>
        <color theme="1"/>
        <rFont val="Calibri"/>
        <family val="2"/>
        <scheme val="minor"/>
      </rPr>
      <t>auf näher gelegene Objekte verschoben.</t>
    </r>
  </si>
  <si>
    <r>
      <rPr>
        <sz val="10"/>
        <color theme="1"/>
        <rFont val="Calibri"/>
        <family val="2"/>
        <scheme val="minor"/>
      </rPr>
      <t>auf nahe und ferne Objekte verschoben.</t>
    </r>
  </si>
  <si>
    <r>
      <rPr>
        <sz val="10"/>
        <color theme="1"/>
        <rFont val="Calibri"/>
        <family val="2"/>
        <scheme val="minor"/>
      </rPr>
      <t>sich nicht ändern.</t>
    </r>
  </si>
  <si>
    <r>
      <rPr>
        <sz val="10"/>
        <color theme="1"/>
        <rFont val="Calibri"/>
        <family val="2"/>
        <scheme val="minor"/>
      </rPr>
      <t>auf entfernter gelegene Objekte verschoben.</t>
    </r>
  </si>
  <si>
    <r>
      <rPr>
        <sz val="10"/>
        <color theme="1"/>
        <rFont val="Calibri"/>
        <family val="2"/>
        <scheme val="minor"/>
      </rPr>
      <t>Wie viele Linsen hat eine Lochkamera?</t>
    </r>
  </si>
  <si>
    <r>
      <rPr>
        <sz val="10"/>
        <color theme="1"/>
        <rFont val="Calibri"/>
        <family val="2"/>
        <scheme val="minor"/>
      </rPr>
      <t>Ein bekanntes Beispiel für einen Bildsensor ist der...</t>
    </r>
  </si>
  <si>
    <r>
      <rPr>
        <sz val="10"/>
        <color theme="1"/>
        <rFont val="Calibri"/>
        <family val="2"/>
        <scheme val="minor"/>
      </rPr>
      <t>CMOS-Sensor.</t>
    </r>
  </si>
  <si>
    <r>
      <rPr>
        <sz val="10"/>
        <color theme="1"/>
        <rFont val="Calibri"/>
        <family val="2"/>
        <scheme val="minor"/>
      </rPr>
      <t>DMOS-Sensor.</t>
    </r>
  </si>
  <si>
    <r>
      <rPr>
        <sz val="10"/>
        <color theme="1"/>
        <rFont val="Calibri"/>
        <family val="2"/>
        <scheme val="minor"/>
      </rPr>
      <t>BMOS-Sensor.</t>
    </r>
  </si>
  <si>
    <r>
      <rPr>
        <sz val="10"/>
        <color theme="1"/>
        <rFont val="Calibri"/>
        <family val="2"/>
        <scheme val="minor"/>
      </rPr>
      <t>AMOS-Sensor.</t>
    </r>
  </si>
  <si>
    <r>
      <rPr>
        <sz val="10"/>
        <color theme="1"/>
        <rFont val="Calibri"/>
        <family val="2"/>
        <scheme val="minor"/>
      </rPr>
      <t>Der Brechungsindex der menschlichen Augenlinse...</t>
    </r>
  </si>
  <si>
    <r>
      <rPr>
        <sz val="10"/>
        <color theme="1"/>
        <rFont val="Calibri"/>
        <family val="2"/>
        <scheme val="minor"/>
      </rPr>
      <t>ist nicht bekannt, schwankt aber zwischen 1,415 und 1,35.</t>
    </r>
  </si>
  <si>
    <r>
      <rPr>
        <sz val="10"/>
        <color theme="1"/>
        <rFont val="Calibri"/>
        <family val="2"/>
        <scheme val="minor"/>
      </rPr>
      <t>hat einen konstanten Wert von 2,89.</t>
    </r>
  </si>
  <si>
    <r>
      <rPr>
        <sz val="10"/>
        <color theme="1"/>
        <rFont val="Calibri"/>
        <family val="2"/>
        <scheme val="minor"/>
      </rPr>
      <t>ist nicht bekannt, schwankt aber zwischen 2,415 und 3,35.</t>
    </r>
  </si>
  <si>
    <r>
      <rPr>
        <sz val="10"/>
        <color theme="1"/>
        <rFont val="Calibri"/>
        <family val="2"/>
        <scheme val="minor"/>
      </rPr>
      <t>ist 0.</t>
    </r>
  </si>
  <si>
    <r>
      <rPr>
        <sz val="10"/>
        <color theme="1"/>
        <rFont val="Calibri"/>
        <family val="2"/>
        <scheme val="minor"/>
      </rPr>
      <t>Durch Vergrößerung der Brennweite wird der Blickwinkel...</t>
    </r>
  </si>
  <si>
    <r>
      <rPr>
        <sz val="10"/>
        <color theme="1"/>
        <rFont val="Calibri"/>
        <family val="2"/>
        <scheme val="minor"/>
      </rPr>
      <t>enger.</t>
    </r>
  </si>
  <si>
    <r>
      <rPr>
        <sz val="10"/>
        <color theme="1"/>
        <rFont val="Calibri"/>
        <family val="2"/>
        <scheme val="minor"/>
      </rPr>
      <t>weiter.</t>
    </r>
  </si>
  <si>
    <r>
      <rPr>
        <sz val="10"/>
        <color theme="1"/>
        <rFont val="Calibri"/>
        <family val="2"/>
        <scheme val="minor"/>
      </rPr>
      <t>nicht verändert.</t>
    </r>
  </si>
  <si>
    <r>
      <rPr>
        <sz val="10"/>
        <color theme="1"/>
        <rFont val="Calibri"/>
        <family val="2"/>
        <scheme val="minor"/>
      </rPr>
      <t>enger und weiter.</t>
    </r>
  </si>
  <si>
    <r>
      <rPr>
        <sz val="10"/>
        <color theme="1"/>
        <rFont val="Calibri"/>
        <family val="2"/>
        <scheme val="minor"/>
      </rPr>
      <t>Durch Verringerung der Brennweite wird der Blickwinkel...</t>
    </r>
  </si>
  <si>
    <r>
      <rPr>
        <sz val="10"/>
        <color theme="1"/>
        <rFont val="Calibri"/>
        <family val="2"/>
        <scheme val="minor"/>
      </rPr>
      <t>enger oder weiter.</t>
    </r>
  </si>
  <si>
    <r>
      <rPr>
        <sz val="10"/>
        <color theme="1"/>
        <rFont val="Calibri"/>
        <family val="2"/>
        <scheme val="minor"/>
      </rPr>
      <t>Bei einer Digitalkamera ist das Demosaicing wichtig, um...</t>
    </r>
  </si>
  <si>
    <r>
      <rPr>
        <sz val="10"/>
        <color theme="1"/>
        <rFont val="Calibri"/>
        <family val="2"/>
        <scheme val="minor"/>
      </rPr>
      <t>die drei Farben Rot, Grün und Blau für jedes Pixel zu interpolieren.</t>
    </r>
  </si>
  <si>
    <r>
      <rPr>
        <sz val="10"/>
        <color theme="1"/>
        <rFont val="Calibri"/>
        <family val="2"/>
        <scheme val="minor"/>
      </rPr>
      <t>elektrische Signale in binäre Werte umzuwandeln.</t>
    </r>
  </si>
  <si>
    <r>
      <rPr>
        <sz val="10"/>
        <color theme="1"/>
        <rFont val="Calibri"/>
        <family val="2"/>
        <scheme val="minor"/>
      </rPr>
      <t>Licht in elektrische Signale umzuwandeln.</t>
    </r>
  </si>
  <si>
    <r>
      <rPr>
        <sz val="10"/>
        <color theme="1"/>
        <rFont val="Calibri"/>
        <family val="2"/>
        <scheme val="minor"/>
      </rPr>
      <t>das Licht durch die Kameralinse dringen zu lassen.</t>
    </r>
  </si>
  <si>
    <r>
      <rPr>
        <sz val="10"/>
        <color theme="1"/>
        <rFont val="Calibri"/>
        <family val="2"/>
        <scheme val="minor"/>
      </rPr>
      <t>Der Fotodetektor in den Sensoren von Digitalkameras absorbiert das Licht für...</t>
    </r>
  </si>
  <si>
    <r>
      <rPr>
        <sz val="10"/>
        <color theme="1"/>
        <rFont val="Calibri"/>
        <family val="2"/>
        <scheme val="minor"/>
      </rPr>
      <t>jedes Pixel.</t>
    </r>
  </si>
  <si>
    <r>
      <rPr>
        <sz val="10"/>
        <color theme="1"/>
        <rFont val="Calibri"/>
        <family val="2"/>
        <scheme val="minor"/>
      </rPr>
      <t>jede Reihe von Pixeln.</t>
    </r>
  </si>
  <si>
    <r>
      <rPr>
        <sz val="10"/>
        <color theme="1"/>
        <rFont val="Calibri"/>
        <family val="2"/>
        <scheme val="minor"/>
      </rPr>
      <t>jede Spalte von Pixeln.</t>
    </r>
  </si>
  <si>
    <r>
      <rPr>
        <sz val="10"/>
        <color theme="1"/>
        <rFont val="Calibri"/>
        <family val="2"/>
        <scheme val="minor"/>
      </rPr>
      <t>eine Gruppe von Pixeln.</t>
    </r>
  </si>
  <si>
    <r>
      <rPr>
        <sz val="10"/>
        <color theme="1"/>
        <rFont val="Calibri"/>
        <family val="2"/>
        <scheme val="minor"/>
      </rPr>
      <t>Das Auftreten von Salz- und Pfeffer-Rauschen wird verursacht durch...</t>
    </r>
  </si>
  <si>
    <r>
      <rPr>
        <sz val="10"/>
        <color theme="1"/>
        <rFont val="Calibri"/>
        <family val="2"/>
        <scheme val="minor"/>
      </rPr>
      <t>scharfe und plötzliche Störungen im Bildsignal.</t>
    </r>
  </si>
  <si>
    <r>
      <rPr>
        <sz val="10"/>
        <color theme="1"/>
        <rFont val="Calibri"/>
        <family val="2"/>
        <scheme val="minor"/>
      </rPr>
      <t>schnell bewegte Objekte in einem Videostream.</t>
    </r>
  </si>
  <si>
    <r>
      <rPr>
        <sz val="10"/>
        <color theme="1"/>
        <rFont val="Calibri"/>
        <family val="2"/>
        <scheme val="minor"/>
      </rPr>
      <t>unterschiedliche Lichtverhältnisse im Bildsignal.</t>
    </r>
  </si>
  <si>
    <r>
      <rPr>
        <sz val="10"/>
        <color theme="1"/>
        <rFont val="Calibri"/>
        <family val="2"/>
        <scheme val="minor"/>
      </rPr>
      <t>Verwackeln des Kamerageräts bei zwei verschiedenen Bildern.</t>
    </r>
  </si>
  <si>
    <r>
      <rPr>
        <sz val="10"/>
        <color theme="1"/>
        <rFont val="Calibri"/>
        <family val="2"/>
        <scheme val="minor"/>
      </rPr>
      <t>Faltung ist...</t>
    </r>
  </si>
  <si>
    <r>
      <rPr>
        <sz val="10"/>
        <color theme="1"/>
        <rFont val="Calibri"/>
        <family val="2"/>
        <scheme val="minor"/>
      </rPr>
      <t>ein linearer Filter.</t>
    </r>
  </si>
  <si>
    <r>
      <rPr>
        <sz val="10"/>
        <color theme="1"/>
        <rFont val="Calibri"/>
        <family val="2"/>
        <scheme val="minor"/>
      </rPr>
      <t>eine spezielle Linse für Infrarotkameras.</t>
    </r>
  </si>
  <si>
    <r>
      <rPr>
        <sz val="10"/>
        <color theme="1"/>
        <rFont val="Calibri"/>
        <family val="2"/>
        <scheme val="minor"/>
      </rPr>
      <t>eine Standardlinse für alle Kameras.</t>
    </r>
  </si>
  <si>
    <r>
      <rPr>
        <sz val="10"/>
        <color theme="1"/>
        <rFont val="Calibri"/>
        <family val="2"/>
        <scheme val="minor"/>
      </rPr>
      <t>ein nichtlinearer Filter.</t>
    </r>
  </si>
  <si>
    <r>
      <rPr>
        <sz val="10"/>
        <color theme="1"/>
        <rFont val="Calibri"/>
        <family val="2"/>
        <scheme val="minor"/>
      </rPr>
      <t>Faltung ist...</t>
    </r>
  </si>
  <si>
    <r>
      <rPr>
        <sz val="10"/>
        <color theme="1"/>
        <rFont val="Calibri"/>
        <family val="2"/>
        <scheme val="minor"/>
      </rPr>
      <t>eine Funktion, die mehrere Pixelwerte als Eingabe und einen einzigen Wert als Ausgabe hat.</t>
    </r>
  </si>
  <si>
    <r>
      <rPr>
        <sz val="10"/>
        <color theme="1"/>
        <rFont val="Calibri"/>
        <family val="2"/>
        <scheme val="minor"/>
      </rPr>
      <t>der Durchmesser einer Linse, der sich abhängig vom Faltungsfaktor ändert.</t>
    </r>
  </si>
  <si>
    <r>
      <rPr>
        <sz val="10"/>
        <color theme="1"/>
        <rFont val="Calibri"/>
        <family val="2"/>
        <scheme val="minor"/>
      </rPr>
      <t>eine Funktion, die einen einzigen Pixelwert als Eingabe und mehrere Werte als Ausgabe hat.</t>
    </r>
  </si>
  <si>
    <r>
      <rPr>
        <sz val="10"/>
        <color theme="1"/>
        <rFont val="Calibri"/>
        <family val="2"/>
        <scheme val="minor"/>
      </rPr>
      <t>der Prozess, mit dem das Licht die Kameralinse durchläuft.</t>
    </r>
  </si>
  <si>
    <r>
      <rPr>
        <sz val="10"/>
        <color theme="1"/>
        <rFont val="Calibri"/>
        <family val="2"/>
        <scheme val="minor"/>
      </rPr>
      <t>Faltung verschiebt...</t>
    </r>
  </si>
  <si>
    <r>
      <rPr>
        <sz val="10"/>
        <color theme="1"/>
        <rFont val="Calibri"/>
        <family val="2"/>
        <scheme val="minor"/>
      </rPr>
      <t>eine Faltungsmatrix schrittweise von der linken oberen Ecke bis zur rechten unteren Ecke eines Bildes.</t>
    </r>
  </si>
  <si>
    <r>
      <rPr>
        <sz val="10"/>
        <color theme="1"/>
        <rFont val="Calibri"/>
        <family val="2"/>
        <scheme val="minor"/>
      </rPr>
      <t>Licht durch Linsen in Richtung eines Bildsensors.</t>
    </r>
  </si>
  <si>
    <r>
      <rPr>
        <sz val="10"/>
        <color theme="1"/>
        <rFont val="Calibri"/>
        <family val="2"/>
        <scheme val="minor"/>
      </rPr>
      <t>mit einer Funktion gleichzeitig alle Pixel eines Bildes.</t>
    </r>
  </si>
  <si>
    <r>
      <rPr>
        <sz val="10"/>
        <color theme="1"/>
        <rFont val="Calibri"/>
        <family val="2"/>
        <scheme val="minor"/>
      </rPr>
      <t>jedes Pixel eines Bildes einzeln durch eine Funktion.</t>
    </r>
  </si>
  <si>
    <r>
      <rPr>
        <sz val="10"/>
        <color theme="1"/>
        <rFont val="Calibri"/>
        <family val="2"/>
        <scheme val="minor"/>
      </rPr>
      <t>Eine Faltung kann dargestellt werden als...</t>
    </r>
  </si>
  <si>
    <r>
      <rPr>
        <sz val="10"/>
        <color theme="1"/>
        <rFont val="Calibri"/>
        <family val="2"/>
        <scheme val="minor"/>
      </rPr>
      <t>Funktion von Multiplikationen und Additionen.</t>
    </r>
  </si>
  <si>
    <r>
      <rPr>
        <sz val="10"/>
        <color theme="1"/>
        <rFont val="Calibri"/>
        <family val="2"/>
        <scheme val="minor"/>
      </rPr>
      <t>Funktion aus Abweichungen und Subtraktionen.</t>
    </r>
  </si>
  <si>
    <r>
      <rPr>
        <sz val="10"/>
        <color theme="1"/>
        <rFont val="Calibri"/>
        <family val="2"/>
        <scheme val="minor"/>
      </rPr>
      <t>Funktion aus Subtraktionen.</t>
    </r>
  </si>
  <si>
    <r>
      <rPr>
        <sz val="10"/>
        <color theme="1"/>
        <rFont val="Calibri"/>
        <family val="2"/>
        <scheme val="minor"/>
      </rPr>
      <t>spezielle Linsenanordnung in einer Digitalkamera.</t>
    </r>
  </si>
  <si>
    <r>
      <rPr>
        <sz val="10"/>
        <color theme="1"/>
        <rFont val="Calibri"/>
        <family val="2"/>
        <scheme val="minor"/>
      </rPr>
      <t>Bei der Faltung wird... angewendet.</t>
    </r>
  </si>
  <si>
    <r>
      <rPr>
        <sz val="10"/>
        <color theme="1"/>
        <rFont val="Calibri"/>
        <family val="2"/>
        <scheme val="minor"/>
      </rPr>
      <t>eine Punktspreizfunktion auf Pixelwerte eines Bildes</t>
    </r>
  </si>
  <si>
    <r>
      <rPr>
        <sz val="10"/>
        <color theme="1"/>
        <rFont val="Calibri"/>
        <family val="2"/>
        <scheme val="minor"/>
      </rPr>
      <t>ein Filter auf das in die Kamera eintretende Licht</t>
    </r>
  </si>
  <si>
    <r>
      <rPr>
        <sz val="10"/>
        <color theme="1"/>
        <rFont val="Calibri"/>
        <family val="2"/>
        <scheme val="minor"/>
      </rPr>
      <t>eine Punktspreizfunktion immer gleichzeitig auf alle Pixelwerte eines Bildes</t>
    </r>
  </si>
  <si>
    <r>
      <rPr>
        <sz val="10"/>
        <color theme="1"/>
        <rFont val="Calibri"/>
        <family val="2"/>
        <scheme val="minor"/>
      </rPr>
      <t>ein Filter auf das in die Kamera eintretende Licht</t>
    </r>
  </si>
  <si>
    <r>
      <rPr>
        <sz val="10"/>
        <color theme="1"/>
        <rFont val="Calibri"/>
        <family val="2"/>
        <scheme val="minor"/>
      </rPr>
      <t>Markieren Sie die richtige Aussage zur Fourier-Transformation.</t>
    </r>
  </si>
  <si>
    <r>
      <rPr>
        <sz val="10"/>
        <color theme="1"/>
        <rFont val="Calibri"/>
        <family val="2"/>
        <scheme val="minor"/>
      </rPr>
      <t>Das Ergebnis der Transformation stellt ein Bild im Fourier- oder Frequenzbereich dar, während das Eingangsbild im Ortsbereich dargestellt ist.</t>
    </r>
  </si>
  <si>
    <r>
      <rPr>
        <sz val="10"/>
        <color theme="1"/>
        <rFont val="Calibri"/>
        <family val="2"/>
        <scheme val="minor"/>
      </rPr>
      <t>Wir wollen analysieren, wie ein Filter auf bestimmte Farbinformationscodes mit unterschiedlichen Frequenzen wirkt.</t>
    </r>
  </si>
  <si>
    <r>
      <rPr>
        <sz val="10"/>
        <color theme="1"/>
        <rFont val="Calibri"/>
        <family val="2"/>
        <scheme val="minor"/>
      </rPr>
      <t>Das Ergebnis der Transformation stellt ein Bild im Fourier- oder Frequenzbereich dar, während sich das Eingangsbild im räumlichen Bereich unterscheidet.</t>
    </r>
  </si>
  <si>
    <r>
      <rPr>
        <sz val="10"/>
        <color theme="1"/>
        <rFont val="Calibri"/>
        <family val="2"/>
        <scheme val="minor"/>
      </rPr>
      <t>Die Idee der Fourier-Transformation in der Computer Vision besteht darin, die Frequenzmerkmale von Filtern zu analysieren.
 Es werden niemals Bilder dazu verwendet.</t>
    </r>
  </si>
  <si>
    <r>
      <rPr>
        <sz val="10"/>
        <color theme="1"/>
        <rFont val="Calibri"/>
        <family val="2"/>
        <scheme val="minor"/>
      </rPr>
      <t>Die Berechnung des Ausgabewerts y(x,r) eines Rangfilters mit Rang r = 0,5 für die Werte x=
{25,151,84,1,224,71,71,153,120,160} ergibt...</t>
    </r>
  </si>
  <si>
    <r>
      <rPr>
        <sz val="10"/>
        <color theme="1"/>
        <rFont val="Calibri"/>
        <family val="2"/>
        <scheme val="minor"/>
      </rPr>
      <t>y(x,r)=84.</t>
    </r>
  </si>
  <si>
    <r>
      <rPr>
        <sz val="10"/>
        <color theme="1"/>
        <rFont val="Calibri"/>
        <family val="2"/>
        <scheme val="minor"/>
      </rPr>
      <t>y(x,r)=120.</t>
    </r>
  </si>
  <si>
    <r>
      <rPr>
        <sz val="10"/>
        <color theme="1"/>
        <rFont val="Calibri"/>
        <family val="2"/>
        <scheme val="minor"/>
      </rPr>
      <t>y(x,r)=153.</t>
    </r>
  </si>
  <si>
    <r>
      <rPr>
        <sz val="10"/>
        <color theme="1"/>
        <rFont val="Calibri"/>
        <family val="2"/>
        <scheme val="minor"/>
      </rPr>
      <t>y(x,r)=71.</t>
    </r>
  </si>
  <si>
    <r>
      <rPr>
        <sz val="10"/>
        <color theme="1"/>
        <rFont val="Calibri"/>
        <family val="2"/>
        <scheme val="minor"/>
      </rPr>
      <t xml:space="preserve">Die Idee der Fourier-Transformation in der Computer Vision besteht darin, die Frequenzmerkmale von Bildern zu analysieren.
</t>
    </r>
  </si>
  <si>
    <r>
      <rPr>
        <sz val="10"/>
        <color theme="1"/>
        <rFont val="Calibri"/>
        <family val="2"/>
        <scheme val="minor"/>
      </rPr>
      <t>Mit der Fourier-Transformation ist es möglich, automatisch den besten Filter auf ein Eingangsbild anzuwenden.</t>
    </r>
  </si>
  <si>
    <r>
      <rPr>
        <sz val="10"/>
        <color theme="1"/>
        <rFont val="Calibri"/>
        <family val="2"/>
        <scheme val="minor"/>
      </rPr>
      <t>Mit der Fourier-Transformation ist es möglich, automatisch Filterparameter zu optimieren.</t>
    </r>
  </si>
  <si>
    <r>
      <rPr>
        <sz val="10"/>
        <color theme="1"/>
        <rFont val="Calibri"/>
        <family val="2"/>
        <scheme val="minor"/>
      </rPr>
      <t>Wir wollen analysieren, wie ein Bild auf bestimmte Filter mit denselben Frequenzen wirkt.</t>
    </r>
  </si>
  <si>
    <r>
      <rPr>
        <sz val="10"/>
        <color theme="1"/>
        <rFont val="Calibri"/>
        <family val="2"/>
        <scheme val="minor"/>
      </rPr>
      <t>Mit welchen Funktionen arbeitet die Fourier-Transformation? (Gemäß Studienskript!)</t>
    </r>
  </si>
  <si>
    <r>
      <rPr>
        <sz val="10"/>
        <color theme="1"/>
        <rFont val="Calibri"/>
        <family val="2"/>
        <scheme val="minor"/>
      </rPr>
      <t>Sinus und Kosinus</t>
    </r>
  </si>
  <si>
    <r>
      <rPr>
        <sz val="10"/>
        <color theme="1"/>
        <rFont val="Calibri"/>
        <family val="2"/>
        <scheme val="minor"/>
      </rPr>
      <t>Linearen Funktionen und Exponentialfunktionen</t>
    </r>
  </si>
  <si>
    <r>
      <rPr>
        <sz val="10"/>
        <color theme="1"/>
        <rFont val="Calibri"/>
        <family val="2"/>
        <scheme val="minor"/>
      </rPr>
      <t>Linearen Funktionen und Logarithmusfunktionen</t>
    </r>
  </si>
  <si>
    <r>
      <rPr>
        <sz val="10"/>
        <color theme="1"/>
        <rFont val="Calibri"/>
        <family val="2"/>
        <scheme val="minor"/>
      </rPr>
      <t>Exponential- und Logarithmusfunktionen</t>
    </r>
  </si>
  <si>
    <r>
      <rPr>
        <sz val="10"/>
        <color theme="1"/>
        <rFont val="Calibri"/>
        <family val="2"/>
        <scheme val="minor"/>
      </rPr>
      <t>Die meisten der im Studienskript vorgestellten Funktionen für Bildfiltertechniken sind...</t>
    </r>
  </si>
  <si>
    <r>
      <rPr>
        <sz val="10"/>
        <color theme="1"/>
        <rFont val="Calibri"/>
        <family val="2"/>
        <scheme val="minor"/>
      </rPr>
      <t>nichtlineare Funktionen.</t>
    </r>
  </si>
  <si>
    <r>
      <rPr>
        <sz val="10"/>
        <color theme="1"/>
        <rFont val="Calibri"/>
        <family val="2"/>
        <scheme val="minor"/>
      </rPr>
      <t>Quadratwurzel-Funktionen.</t>
    </r>
  </si>
  <si>
    <r>
      <rPr>
        <sz val="10"/>
        <color theme="1"/>
        <rFont val="Calibri"/>
        <family val="2"/>
        <scheme val="minor"/>
      </rPr>
      <t>diagonale Funktionen.</t>
    </r>
  </si>
  <si>
    <r>
      <rPr>
        <sz val="10"/>
        <color theme="1"/>
        <rFont val="Calibri"/>
        <family val="2"/>
        <scheme val="minor"/>
      </rPr>
      <t>hyperbolische Funktionen.</t>
    </r>
  </si>
  <si>
    <r>
      <rPr>
        <sz val="10"/>
        <color theme="1"/>
        <rFont val="Calibri"/>
        <family val="2"/>
        <scheme val="minor"/>
      </rPr>
      <t>Markieren Sie den Grund, warum es wichtig ist, Bilder zu weichzuzeichnen.</t>
    </r>
  </si>
  <si>
    <r>
      <rPr>
        <sz val="10"/>
        <color theme="1"/>
        <rFont val="Calibri"/>
        <family val="2"/>
        <scheme val="minor"/>
      </rPr>
      <t xml:space="preserve"> Durch Weichzeichnen von Bildern ist es möglich, Eingangsverschiebungen auszugleichen.</t>
    </r>
  </si>
  <si>
    <r>
      <rPr>
        <sz val="10"/>
        <color theme="1"/>
        <rFont val="Calibri"/>
        <family val="2"/>
        <scheme val="minor"/>
      </rPr>
      <t>Durch Weichzeichnen von Bildern ist es möglich, Linien zu erkennen.</t>
    </r>
  </si>
  <si>
    <r>
      <rPr>
        <sz val="10"/>
        <color theme="1"/>
        <rFont val="Calibri"/>
        <family val="2"/>
        <scheme val="minor"/>
      </rPr>
      <t>Durch Weichzeichnen von Bildern ist es möglich, die Bildqualität zu verbessern.</t>
    </r>
  </si>
  <si>
    <r>
      <rPr>
        <sz val="10"/>
        <color theme="1"/>
        <rFont val="Calibri"/>
        <family val="2"/>
        <scheme val="minor"/>
      </rPr>
      <t>Auf welchen Wert sollte der Rangwert oder Filterparameter eines Rangordnungsfilters gesetzt werden, um den Medianfilter zu erhalten?</t>
    </r>
  </si>
  <si>
    <r>
      <rPr>
        <sz val="10"/>
        <color theme="1"/>
        <rFont val="Calibri"/>
        <family val="2"/>
        <scheme val="minor"/>
      </rPr>
      <t>Der Parameter sollte auf 0,5 gesetzt werden.</t>
    </r>
  </si>
  <si>
    <r>
      <rPr>
        <sz val="10"/>
        <color theme="1"/>
        <rFont val="Calibri"/>
        <family val="2"/>
        <scheme val="minor"/>
      </rPr>
      <t>Der Rangordnungsfilter kann sich niemals wie der Medianfilter verhalten.</t>
    </r>
  </si>
  <si>
    <r>
      <rPr>
        <sz val="10"/>
        <color theme="1"/>
        <rFont val="Calibri"/>
        <family val="2"/>
        <scheme val="minor"/>
      </rPr>
      <t>Der Parameter sollte auf 0 gesetzt werden.</t>
    </r>
  </si>
  <si>
    <r>
      <rPr>
        <sz val="10"/>
        <color theme="1"/>
        <rFont val="Calibri"/>
        <family val="2"/>
        <scheme val="minor"/>
      </rPr>
      <t>Der Parameter sollte auf 1 gesetzt werden.</t>
    </r>
  </si>
  <si>
    <r>
      <rPr>
        <sz val="10"/>
        <color theme="1"/>
        <rFont val="Calibri"/>
        <family val="2"/>
        <scheme val="minor"/>
      </rPr>
      <t>Die Berechnung des Ausgabewerts y(x) eines Medianfilters für die Werte x={25,151,84,1,224,71,71,153,120} ergibt...</t>
    </r>
  </si>
  <si>
    <r>
      <rPr>
        <sz val="10"/>
        <color theme="1"/>
        <rFont val="Calibri"/>
        <family val="2"/>
        <scheme val="minor"/>
      </rPr>
      <t>y(x)=84.</t>
    </r>
  </si>
  <si>
    <r>
      <rPr>
        <sz val="10"/>
        <color theme="1"/>
        <rFont val="Calibri"/>
        <family val="2"/>
        <scheme val="minor"/>
      </rPr>
      <t>y(x)=151.</t>
    </r>
  </si>
  <si>
    <r>
      <rPr>
        <sz val="10"/>
        <color theme="1"/>
        <rFont val="Calibri"/>
        <family val="2"/>
        <scheme val="minor"/>
      </rPr>
      <t>y(x)=120.</t>
    </r>
  </si>
  <si>
    <r>
      <rPr>
        <sz val="10"/>
        <color theme="1"/>
        <rFont val="Calibri"/>
        <family val="2"/>
        <scheme val="minor"/>
      </rPr>
      <t>y(x)=71.</t>
    </r>
  </si>
  <si>
    <r>
      <rPr>
        <sz val="10"/>
        <color theme="1"/>
        <rFont val="Calibri"/>
        <family val="2"/>
        <scheme val="minor"/>
      </rPr>
      <t>Unendliche Impulsantwort bedeutet, dass...</t>
    </r>
  </si>
  <si>
    <r>
      <rPr>
        <sz val="10"/>
        <color theme="1"/>
        <rFont val="Calibri"/>
        <family val="2"/>
        <scheme val="minor"/>
      </rPr>
      <t>der Ausgang eines Filters niemals Null wird.</t>
    </r>
  </si>
  <si>
    <r>
      <rPr>
        <sz val="10"/>
        <color theme="1"/>
        <rFont val="Calibri"/>
        <family val="2"/>
        <scheme val="minor"/>
      </rPr>
      <t>die Anzahl der Eingangspixel für Bildvorverarbeitungstechniken unendlich ist.</t>
    </r>
  </si>
  <si>
    <r>
      <rPr>
        <sz val="10"/>
        <color theme="1"/>
        <rFont val="Calibri"/>
        <family val="2"/>
        <scheme val="minor"/>
      </rPr>
      <t>es eine unendliche Anzahl von elektrischen Impulsen gibt, die von den optischen Nerven an das Gehirn weitergeleitet werden.</t>
    </r>
  </si>
  <si>
    <r>
      <rPr>
        <sz val="10"/>
        <color theme="1"/>
        <rFont val="Calibri"/>
        <family val="2"/>
        <scheme val="minor"/>
      </rPr>
      <t>der Bildsensor in Digitalkameras eine unendliche Menge an Licht in elektrische Impulse umwandelt.</t>
    </r>
  </si>
  <si>
    <r>
      <rPr>
        <sz val="10"/>
        <color theme="1"/>
        <rFont val="Calibri"/>
        <family val="2"/>
        <scheme val="minor"/>
      </rPr>
      <t>Bei den Eingangspixeln x={1,2,3,4,5,6,7,8,9} und dem Faltungsfilter mit m={0,-1,0,-1,5,-1,0,-1,0} ergibt sich ein Ausgabewert von...</t>
    </r>
  </si>
  <si>
    <r>
      <rPr>
        <sz val="10"/>
        <color theme="1"/>
        <rFont val="Calibri"/>
        <family val="2"/>
        <scheme val="minor"/>
      </rPr>
      <t>F(x,m)=5.</t>
    </r>
  </si>
  <si>
    <r>
      <rPr>
        <sz val="10"/>
        <color theme="1"/>
        <rFont val="Calibri"/>
        <family val="2"/>
        <scheme val="minor"/>
      </rPr>
      <t>F(x,m)=-13.</t>
    </r>
  </si>
  <si>
    <r>
      <rPr>
        <sz val="10"/>
        <color theme="1"/>
        <rFont val="Calibri"/>
        <family val="2"/>
        <scheme val="minor"/>
      </rPr>
      <t>F(x,m)=-5.</t>
    </r>
  </si>
  <si>
    <r>
      <rPr>
        <sz val="10"/>
        <color theme="1"/>
        <rFont val="Calibri"/>
        <family val="2"/>
        <scheme val="minor"/>
      </rPr>
      <t>F(x,m)=13.</t>
    </r>
  </si>
  <si>
    <r>
      <rPr>
        <sz val="10"/>
        <color theme="1"/>
        <rFont val="Calibri"/>
        <family val="2"/>
        <scheme val="minor"/>
      </rPr>
      <t>Die Berechnung der Ausgabe einer eindimensionalen Gauß-Verteilung mit Mittelwert Null und einer Standardabweichung von fünf ergibt eine...</t>
    </r>
  </si>
  <si>
    <r>
      <rPr>
        <sz val="10"/>
        <color theme="1"/>
        <rFont val="Calibri"/>
        <family val="2"/>
        <scheme val="minor"/>
      </rPr>
      <t>Verteilung mit der größten Wahrscheinlichkeit zwischen x=-4 und x=4.</t>
    </r>
  </si>
  <si>
    <r>
      <rPr>
        <sz val="10"/>
        <color theme="1"/>
        <rFont val="Calibri"/>
        <family val="2"/>
        <scheme val="minor"/>
      </rPr>
      <t>Verteilung mit der größten Wahrscheinlichkeit zwischen x=5 und x=50.</t>
    </r>
  </si>
  <si>
    <r>
      <rPr>
        <sz val="10"/>
        <color theme="1"/>
        <rFont val="Calibri"/>
        <family val="2"/>
        <scheme val="minor"/>
      </rPr>
      <t>Verteilung mit der größten Wahrscheinlichkeit zwischen x=-5 und x=-50.</t>
    </r>
  </si>
  <si>
    <r>
      <rPr>
        <sz val="10"/>
        <color theme="1"/>
        <rFont val="Calibri"/>
        <family val="2"/>
        <scheme val="minor"/>
      </rPr>
      <t>Verteilung mit der größten Wahrscheinlichkeit zwischen x=0 und x=0,2.</t>
    </r>
  </si>
  <si>
    <r>
      <rPr>
        <sz val="10"/>
        <color theme="1"/>
        <rFont val="Calibri"/>
        <family val="2"/>
        <scheme val="minor"/>
      </rPr>
      <t>Die Berechnung der Ausgabe einer eindimensionalen Gauß-Verteilung mit Mittelwert Null und einer Standardabweichung von 0,2 ergibt eine...</t>
    </r>
  </si>
  <si>
    <r>
      <rPr>
        <sz val="10"/>
        <color theme="1"/>
        <rFont val="Calibri"/>
        <family val="2"/>
        <scheme val="minor"/>
      </rPr>
      <t>Verteilung mit der größten Wahrscheinlichkeit zwischen x=-1 und x=1.</t>
    </r>
  </si>
  <si>
    <r>
      <rPr>
        <sz val="10"/>
        <color theme="1"/>
        <rFont val="Calibri"/>
        <family val="2"/>
        <scheme val="minor"/>
      </rPr>
      <t>Verteilung mit der größten Wahrscheinlichkeit zwischen x=0 und x=0,2.</t>
    </r>
  </si>
  <si>
    <r>
      <rPr>
        <sz val="10"/>
        <color theme="1"/>
        <rFont val="Calibri"/>
        <family val="2"/>
        <scheme val="minor"/>
      </rPr>
      <t>Verteilung mit der größten Wahrscheinlichkeit zwischen x=-10 und x=10.</t>
    </r>
  </si>
  <si>
    <r>
      <rPr>
        <sz val="10"/>
        <color theme="1"/>
        <rFont val="Calibri"/>
        <family val="2"/>
        <scheme val="minor"/>
      </rPr>
      <t>Verteilung mit der größten Wahrscheinlichkeit zwischen x=0 und x=-0,2.</t>
    </r>
  </si>
  <si>
    <r>
      <rPr>
        <sz val="10"/>
        <color theme="1"/>
        <rFont val="Calibri"/>
        <family val="2"/>
        <scheme val="minor"/>
      </rPr>
      <t>Techniken des Low-Level-Sehens werden verwendet, um...</t>
    </r>
  </si>
  <si>
    <r>
      <rPr>
        <sz val="10"/>
        <color theme="1"/>
        <rFont val="Calibri"/>
        <family val="2"/>
        <scheme val="minor"/>
      </rPr>
      <t>Regionen und Objekte von Interesse in Bilddaten zu erkennen.</t>
    </r>
  </si>
  <si>
    <r>
      <rPr>
        <sz val="10"/>
        <color theme="1"/>
        <rFont val="Calibri"/>
        <family val="2"/>
        <scheme val="minor"/>
      </rPr>
      <t>interessante Objekte in Bilddaten zu klassifizieren.</t>
    </r>
  </si>
  <si>
    <r>
      <rPr>
        <sz val="10"/>
        <color theme="1"/>
        <rFont val="Calibri"/>
        <family val="2"/>
        <scheme val="minor"/>
      </rPr>
      <t>das Rauschen aus den Bilddaten herauszufiltern.</t>
    </r>
  </si>
  <si>
    <r>
      <rPr>
        <sz val="10"/>
        <color theme="1"/>
        <rFont val="Calibri"/>
        <family val="2"/>
        <scheme val="minor"/>
      </rPr>
      <t>die Bildqualität zu verbessern.</t>
    </r>
  </si>
  <si>
    <r>
      <rPr>
        <sz val="10"/>
        <color theme="1"/>
        <rFont val="Calibri"/>
        <family val="2"/>
        <scheme val="minor"/>
      </rPr>
      <t>Der Difference-of-Gaussian-Filter basiert auf der Idee,...</t>
    </r>
  </si>
  <si>
    <r>
      <rPr>
        <sz val="10"/>
        <color theme="1"/>
        <rFont val="Calibri"/>
        <family val="2"/>
        <scheme val="minor"/>
      </rPr>
      <t>zwei verschiedene Faltungsmatrizen auf das Eingabebild anzuwenden und die Differenz zwischen den Ausgabebildern zu berechnen.</t>
    </r>
  </si>
  <si>
    <r>
      <rPr>
        <sz val="10"/>
        <color theme="1"/>
        <rFont val="Calibri"/>
        <family val="2"/>
        <scheme val="minor"/>
      </rPr>
      <t>eine Gauß-Verteilung auf die Krümmung der Kameraobjektive anzuwenden, um die Bildqualität zu verbessern.</t>
    </r>
  </si>
  <si>
    <r>
      <rPr>
        <sz val="10"/>
        <color theme="1"/>
        <rFont val="Calibri"/>
        <family val="2"/>
        <scheme val="minor"/>
      </rPr>
      <t>dass sich die Intensität innerhalb der Bildpixel drastisch ändert. Das bedeutet, dass sich auch die Intensität der benachbarten Pixel ändert.</t>
    </r>
  </si>
  <si>
    <r>
      <rPr>
        <sz val="10"/>
        <color theme="1"/>
        <rFont val="Calibri"/>
        <family val="2"/>
        <scheme val="minor"/>
      </rPr>
      <t>eine quadratische Matrix der zweiten partiellen Ableitungen der Funktion anzuwenden, die durch die lokale Krümmung eines Bildes definiert ist.</t>
    </r>
  </si>
  <si>
    <r>
      <rPr>
        <sz val="10"/>
        <color theme="1"/>
        <rFont val="Calibri"/>
        <family val="2"/>
        <scheme val="minor"/>
      </rPr>
      <t>Die Anwendung des Difference-of-Gaussian-Filters mit unterschiedlich breiten Faltungsmatrizen führt dazu, dass</t>
    </r>
  </si>
  <si>
    <r>
      <rPr>
        <sz val="10"/>
        <color theme="1"/>
        <rFont val="Calibri"/>
        <family val="2"/>
        <scheme val="minor"/>
      </rPr>
      <t>DoG^2 ≠0 ist.</t>
    </r>
  </si>
  <si>
    <r>
      <rPr>
        <sz val="10"/>
        <color theme="1"/>
        <rFont val="Calibri"/>
        <family val="2"/>
        <scheme val="minor"/>
      </rPr>
      <t>immer DoG^2 =0 ist.</t>
    </r>
  </si>
  <si>
    <r>
      <rPr>
        <sz val="10"/>
        <color theme="1"/>
        <rFont val="Calibri"/>
        <family val="2"/>
        <scheme val="minor"/>
      </rPr>
      <t>immer DoG^2 =100 ist.</t>
    </r>
  </si>
  <si>
    <r>
      <rPr>
        <sz val="10"/>
        <color theme="1"/>
        <rFont val="Calibri"/>
        <family val="2"/>
        <scheme val="minor"/>
      </rPr>
      <t>immer DoG^2 =0,5 ist.</t>
    </r>
  </si>
  <si>
    <r>
      <rPr>
        <sz val="10"/>
        <color theme="1"/>
        <rFont val="Calibri"/>
        <family val="2"/>
        <scheme val="minor"/>
      </rPr>
      <t>Warum ist es üblich, Low-Level-Sehen vor dem High-Level-Sehen anzuwenden?</t>
    </r>
  </si>
  <si>
    <r>
      <rPr>
        <sz val="10"/>
        <color theme="1"/>
        <rFont val="Calibri"/>
        <family val="2"/>
        <scheme val="minor"/>
      </rPr>
      <t>Weil die Techniken des Low-Level-Sehens die Merkmale extrahieren und die Techniken des High-Level-Sehens sie klassifizieren.</t>
    </r>
  </si>
  <si>
    <r>
      <rPr>
        <sz val="10"/>
        <color theme="1"/>
        <rFont val="Calibri"/>
        <family val="2"/>
        <scheme val="minor"/>
      </rPr>
      <t>Weil Low-Level-Sehen das Rauschen entfernt und die Techniken des High-Level-Sehens die Merkmale aus dem Bild extrahieren.</t>
    </r>
  </si>
  <si>
    <r>
      <rPr>
        <sz val="10"/>
        <color theme="1"/>
        <rFont val="Calibri"/>
        <family val="2"/>
        <scheme val="minor"/>
      </rPr>
      <t xml:space="preserve">Weil High-Level-Sehen das Rauschen entfernt und die Techniken des Low-Level-Sehens die Merkmale aus dem Bild extrahieren.
</t>
    </r>
  </si>
  <si>
    <r>
      <rPr>
        <sz val="10"/>
        <color theme="1"/>
        <rFont val="Calibri"/>
        <family val="2"/>
        <scheme val="minor"/>
      </rPr>
      <t>Weil nicht alle Merkmale mit Techniken des Low-Level-Sehens beschrieben und isoliert werden können, verwendet Computer Vision darüber hinaus Techniken des High-Level-Sehens.</t>
    </r>
  </si>
  <si>
    <r>
      <rPr>
        <sz val="10"/>
        <color theme="1"/>
        <rFont val="Calibri"/>
        <family val="2"/>
        <scheme val="minor"/>
      </rPr>
      <t>die Isolation des Autos und der Hintergrund wird in der Regel vollständig entfernt.</t>
    </r>
  </si>
  <si>
    <r>
      <rPr>
        <sz val="10"/>
        <color theme="1"/>
        <rFont val="Calibri"/>
        <family val="2"/>
        <scheme val="minor"/>
      </rPr>
      <t>die Isolation des Hintergrunds und das Auto wird in der Regel vollständig entfernt.</t>
    </r>
  </si>
  <si>
    <r>
      <rPr>
        <sz val="10"/>
        <color theme="1"/>
        <rFont val="Calibri"/>
        <family val="2"/>
        <scheme val="minor"/>
      </rPr>
      <t>die Isolation des Fahrzeugs und der Hintergrund wird immer vollständig entfernt.</t>
    </r>
  </si>
  <si>
    <r>
      <rPr>
        <sz val="10"/>
        <color theme="1"/>
        <rFont val="Calibri"/>
        <family val="2"/>
        <scheme val="minor"/>
      </rPr>
      <t>das Gleiche wie das Eingabebild. Der Difference-of-Gaussian-Filter wird niemals zur Bildsegmentierung verwendet.</t>
    </r>
  </si>
  <si>
    <r>
      <rPr>
        <sz val="10"/>
        <color theme="1"/>
        <rFont val="Calibri"/>
        <family val="2"/>
        <scheme val="minor"/>
      </rPr>
      <t>Kanten und Linien innerhalb von Bildern werden definiert als...</t>
    </r>
  </si>
  <si>
    <r>
      <rPr>
        <sz val="10"/>
        <color theme="1"/>
        <rFont val="Calibri"/>
        <family val="2"/>
        <scheme val="minor"/>
      </rPr>
      <t>abrupte und lokale Veränderungen der Intensität der Pixelwerte.</t>
    </r>
  </si>
  <si>
    <r>
      <rPr>
        <sz val="10"/>
        <color theme="1"/>
        <rFont val="Calibri"/>
        <family val="2"/>
        <scheme val="minor"/>
      </rPr>
      <t>homogene Pixelanordnungen, die ein Objekt definieren.</t>
    </r>
  </si>
  <si>
    <r>
      <rPr>
        <sz val="10"/>
        <color theme="1"/>
        <rFont val="Calibri"/>
        <family val="2"/>
        <scheme val="minor"/>
      </rPr>
      <t>Kombination von verschiedenen Objekten, die weit voneinander entfernt sind.</t>
    </r>
  </si>
  <si>
    <r>
      <rPr>
        <sz val="10"/>
        <color theme="1"/>
        <rFont val="Calibri"/>
        <family val="2"/>
        <scheme val="minor"/>
      </rPr>
      <t>Kombination von verschiedenen Objekten, die dicht nebeneinander liegen.</t>
    </r>
  </si>
  <si>
    <r>
      <rPr>
        <sz val="10"/>
        <color theme="1"/>
        <rFont val="Calibri"/>
        <family val="2"/>
        <scheme val="minor"/>
      </rPr>
      <t>Hough-Transformation</t>
    </r>
  </si>
  <si>
    <r>
      <rPr>
        <sz val="10"/>
        <color theme="1"/>
        <rFont val="Calibri"/>
        <family val="2"/>
        <scheme val="minor"/>
      </rPr>
      <t>Features-from-Accelerated-Segment Test (FAST)</t>
    </r>
  </si>
  <si>
    <r>
      <rPr>
        <sz val="10"/>
        <color theme="1"/>
        <rFont val="Calibri"/>
        <family val="2"/>
        <scheme val="minor"/>
      </rPr>
      <t>Harris-Methode</t>
    </r>
  </si>
  <si>
    <r>
      <rPr>
        <sz val="10"/>
        <color theme="1"/>
        <rFont val="Calibri"/>
        <family val="2"/>
        <scheme val="minor"/>
      </rPr>
      <t>Smaller Univalue Segment Assimilating Nucleus (SUSAN)</t>
    </r>
  </si>
  <si>
    <r>
      <rPr>
        <sz val="10"/>
        <color theme="1"/>
        <rFont val="Calibri"/>
        <family val="2"/>
        <scheme val="minor"/>
      </rPr>
      <t>Wählen Sie die richtige Aussage zur Kantenerkennung.</t>
    </r>
  </si>
  <si>
    <r>
      <rPr>
        <sz val="10"/>
        <color theme="1"/>
        <rFont val="Calibri"/>
        <family val="2"/>
        <scheme val="minor"/>
      </rPr>
      <t>Ein Schärfungsfilter wird angewendet, um die Qualität der Bildkanten zu verbessern.</t>
    </r>
  </si>
  <si>
    <r>
      <rPr>
        <sz val="10"/>
        <color theme="1"/>
        <rFont val="Calibri"/>
        <family val="2"/>
        <scheme val="minor"/>
      </rPr>
      <t>Ein Schärfungsfilter wird angewendet, um das Rauschen zu reduzieren bei gleichzeitiger Erhaltung der tatsächlichen Kanten.</t>
    </r>
  </si>
  <si>
    <r>
      <rPr>
        <sz val="10"/>
        <color theme="1"/>
        <rFont val="Calibri"/>
        <family val="2"/>
        <scheme val="minor"/>
      </rPr>
      <t>Bei stufen- und rampenförmigen Kanten wechselt die Intensität von einem Wert auf einer Seite der Unstetigkeit zur anderen.</t>
    </r>
  </si>
  <si>
    <r>
      <rPr>
        <sz val="10"/>
        <color theme="1"/>
        <rFont val="Calibri"/>
        <family val="2"/>
        <scheme val="minor"/>
      </rPr>
      <t>Bei stufen- und rampenförmigen Kanten treten die Intensitätsänderungen nicht sofort, sondern über eine begrenzte Distanz auf.</t>
    </r>
  </si>
  <si>
    <r>
      <rPr>
        <sz val="10"/>
        <color theme="1"/>
        <rFont val="Calibri"/>
        <family val="2"/>
        <scheme val="minor"/>
      </rPr>
      <t>Markieren Sie die richtige Aussage über die Ableitung erster Ordnung.</t>
    </r>
  </si>
  <si>
    <r>
      <rPr>
        <sz val="10"/>
        <color theme="1"/>
        <rFont val="Calibri"/>
        <family val="2"/>
        <scheme val="minor"/>
      </rPr>
      <t>Sie muss null sein in Bereichen mit gleichbleibender Intensität. Sie darf nicht null sein am Anfang einer Intensitäts-Rampe oder -Stufe. Sie muss entlang einer Intensitätsrampe ungleich null sein.</t>
    </r>
  </si>
  <si>
    <r>
      <rPr>
        <sz val="10"/>
        <color theme="1"/>
        <rFont val="Calibri"/>
        <family val="2"/>
        <scheme val="minor"/>
      </rPr>
      <t>Sie darf nicht null sein in Bereichen mit gleichbleibender Intensität. Sie darf nicht null sein am Anfang einer Intensitäts-Rampe oder -Stufe. Sie muss entlang einer Intensitätsrampe ungleich null sein.</t>
    </r>
  </si>
  <si>
    <r>
      <rPr>
        <sz val="10"/>
        <color theme="1"/>
        <rFont val="Calibri"/>
        <family val="2"/>
        <scheme val="minor"/>
      </rPr>
      <t>Markieren Sie die richtige Aussage über die Ableitung zweiter Ordnung.</t>
    </r>
  </si>
  <si>
    <r>
      <rPr>
        <sz val="10"/>
        <color theme="1"/>
        <rFont val="Calibri"/>
        <family val="2"/>
        <scheme val="minor"/>
      </rPr>
      <t>Sie muss null sein in Bereichen gleichbleibender Intensität. Sie muss ungleich null sein am Anfang oder Ende einer Intensitäts-Rampe oder -Stufe. Sie muss entlang einer Intensitätsrampe null sein.</t>
    </r>
  </si>
  <si>
    <r>
      <rPr>
        <sz val="10"/>
        <color theme="1"/>
        <rFont val="Calibri"/>
        <family val="2"/>
        <scheme val="minor"/>
      </rPr>
      <t>Sie darf nicht null sein in Bereichen mit gleichbleibender Intensität. Sie muss ungleich null sein am Anfang oder Ende einer Intensitäts-Rampe oder -Stufe. Sie muss entlang einer Intensitätsrampe null sein.</t>
    </r>
  </si>
  <si>
    <r>
      <rPr>
        <sz val="10"/>
        <color theme="1"/>
        <rFont val="Calibri"/>
        <family val="2"/>
        <scheme val="minor"/>
      </rPr>
      <t>Sie muss null sein in Bereichen mit gleichbleibender Intensität. Sie muss null sein am Anfang und Ende einer Intensitäts-Rampe oder -Stufe. Sie muss entlang einer Intensitätsrampe ungleich null sein.</t>
    </r>
  </si>
  <si>
    <r>
      <rPr>
        <sz val="10"/>
        <color theme="1"/>
        <rFont val="Calibri"/>
        <family val="2"/>
        <scheme val="minor"/>
      </rPr>
      <t>Sie muss null sein in Bereichen mit gleichbleibender Intensität. Sie muss null sein am Anfang und Ende einer Intensitäts-Rampe oder -Stufe. Sie muss entlang einer Intensitätsrampe null sein.</t>
    </r>
  </si>
  <si>
    <r>
      <rPr>
        <sz val="10"/>
        <color theme="1"/>
        <rFont val="Calibri"/>
        <family val="2"/>
        <scheme val="minor"/>
      </rPr>
      <t>Wählen Sie die richtige Aussage für die Verwendung der Faltung bei der Linienerkennung.</t>
    </r>
  </si>
  <si>
    <r>
      <rPr>
        <sz val="10"/>
        <color theme="1"/>
        <rFont val="Calibri"/>
        <family val="2"/>
        <scheme val="minor"/>
      </rPr>
      <t>Eine Faltungsmaske muss immer speziell definiert werden, um Linien in bestimmten Richtungen zu erkennen.</t>
    </r>
  </si>
  <si>
    <r>
      <rPr>
        <sz val="10"/>
        <color theme="1"/>
        <rFont val="Calibri"/>
        <family val="2"/>
        <scheme val="minor"/>
      </rPr>
      <t>Eine Faltungsmaske erkennt immer alle Linien in allen Richtungen, unabhängig von ihrer Definition.</t>
    </r>
  </si>
  <si>
    <r>
      <rPr>
        <sz val="10"/>
        <color theme="1"/>
        <rFont val="Calibri"/>
        <family val="2"/>
        <scheme val="minor"/>
      </rPr>
      <t>Eine Faltungsmaske erkennt immer alle horizontalen Linien, unabhängig von ihrer Definition.</t>
    </r>
  </si>
  <si>
    <r>
      <rPr>
        <sz val="10"/>
        <color theme="1"/>
        <rFont val="Calibri"/>
        <family val="2"/>
        <scheme val="minor"/>
      </rPr>
      <t>Eine Faltungsmaske erkennt immer alle vertikalen Linien, unabhängig von ihrer Definition.</t>
    </r>
  </si>
  <si>
    <r>
      <rPr>
        <sz val="10"/>
        <color theme="1"/>
        <rFont val="Calibri"/>
        <family val="2"/>
        <scheme val="minor"/>
      </rPr>
      <t>Welcher Algorithmus wird häufig zur Kantenerkennung verwendet?</t>
    </r>
  </si>
  <si>
    <r>
      <rPr>
        <sz val="10"/>
        <color theme="1"/>
        <rFont val="Calibri"/>
        <family val="2"/>
        <scheme val="minor"/>
      </rPr>
      <t>SUSAN.</t>
    </r>
  </si>
  <si>
    <r>
      <rPr>
        <sz val="10"/>
        <color theme="1"/>
        <rFont val="Calibri"/>
        <family val="2"/>
        <scheme val="minor"/>
      </rPr>
      <t>Hough-Transformation.</t>
    </r>
  </si>
  <si>
    <r>
      <rPr>
        <sz val="10"/>
        <color theme="1"/>
        <rFont val="Calibri"/>
        <family val="2"/>
        <scheme val="minor"/>
      </rPr>
      <t>Laplacian-of-Gaussian-Filter (LoG).</t>
    </r>
  </si>
  <si>
    <r>
      <rPr>
        <sz val="10"/>
        <color theme="1"/>
        <rFont val="Calibri"/>
        <family val="2"/>
        <scheme val="minor"/>
      </rPr>
      <t>Difference-of-Gaussian-Filter (DoG).</t>
    </r>
  </si>
  <si>
    <r>
      <rPr>
        <sz val="10"/>
        <color theme="1"/>
        <rFont val="Calibri"/>
        <family val="2"/>
        <scheme val="minor"/>
      </rPr>
      <t>Wählen Sie die richtige Aussage in Bezug auf morphologische Operationen.</t>
    </r>
  </si>
  <si>
    <r>
      <rPr>
        <sz val="10"/>
        <color theme="1"/>
        <rFont val="Calibri"/>
        <family val="2"/>
        <scheme val="minor"/>
      </rPr>
      <t>Diese Operationen ermöglichen das Vergrößern, Verkleinern und Glätten der Bilder.</t>
    </r>
  </si>
  <si>
    <r>
      <rPr>
        <sz val="10"/>
        <color theme="1"/>
        <rFont val="Calibri"/>
        <family val="2"/>
        <scheme val="minor"/>
      </rPr>
      <t>Diese Operationen ermöglichen Objekterkennung.</t>
    </r>
  </si>
  <si>
    <r>
      <rPr>
        <sz val="10"/>
        <color theme="1"/>
        <rFont val="Calibri"/>
        <family val="2"/>
        <scheme val="minor"/>
      </rPr>
      <t>Diese Operationen ermöglichen Bildsegmentierung.</t>
    </r>
  </si>
  <si>
    <r>
      <rPr>
        <sz val="10"/>
        <color theme="1"/>
        <rFont val="Calibri"/>
        <family val="2"/>
        <scheme val="minor"/>
      </rPr>
      <t>Diese Operationen ermöglichen Farberkennung.</t>
    </r>
  </si>
  <si>
    <r>
      <rPr>
        <sz val="10"/>
        <color theme="1"/>
        <rFont val="Calibri"/>
        <family val="2"/>
        <scheme val="minor"/>
      </rPr>
      <t>Welcher Algorithmus wird häufig zur Eckenerkennung verwendet?</t>
    </r>
  </si>
  <si>
    <r>
      <rPr>
        <sz val="10"/>
        <color theme="1"/>
        <rFont val="Calibri"/>
        <family val="2"/>
        <scheme val="minor"/>
      </rPr>
      <t>Eckenerkennung nach Harris.</t>
    </r>
  </si>
  <si>
    <r>
      <rPr>
        <sz val="10"/>
        <color theme="1"/>
        <rFont val="Calibri"/>
        <family val="2"/>
        <scheme val="minor"/>
      </rPr>
      <t>Support Vector Machine (SVM).</t>
    </r>
  </si>
  <si>
    <r>
      <rPr>
        <sz val="10"/>
        <color theme="1"/>
        <rFont val="Calibri"/>
        <family val="2"/>
        <scheme val="minor"/>
      </rPr>
      <t>Random Forest (RF).</t>
    </r>
  </si>
  <si>
    <r>
      <rPr>
        <sz val="10"/>
        <color theme="1"/>
        <rFont val="Calibri"/>
        <family val="2"/>
        <scheme val="minor"/>
      </rPr>
      <t>Laplace-Methode.</t>
    </r>
  </si>
  <si>
    <r>
      <rPr>
        <sz val="10"/>
        <color theme="1"/>
        <rFont val="Calibri"/>
        <family val="2"/>
        <scheme val="minor"/>
      </rPr>
      <t>Der Moravec-Algorithmus zur Eckenerkennung vergleicht Bereiche innerhalb eines Bildes. Bitte wählen Sie die richtige Aussage aus.</t>
    </r>
  </si>
  <si>
    <r>
      <rPr>
        <sz val="10"/>
        <color theme="1"/>
        <rFont val="Calibri"/>
        <family val="2"/>
        <scheme val="minor"/>
      </rPr>
      <t>Er untersucht den Korrelationsunterschied zwischen zwei sich überschneidenden Regionen.</t>
    </r>
  </si>
  <si>
    <r>
      <rPr>
        <sz val="10"/>
        <color theme="1"/>
        <rFont val="Calibri"/>
        <family val="2"/>
        <scheme val="minor"/>
      </rPr>
      <t>Er untersucht den Korrelationsunterschied zwischen drei sich überschneidenden Regionen.</t>
    </r>
  </si>
  <si>
    <r>
      <rPr>
        <sz val="10"/>
        <color theme="1"/>
        <rFont val="Calibri"/>
        <family val="2"/>
        <scheme val="minor"/>
      </rPr>
      <t>Er untersucht den Korrelationsunterschied zwischen drei sich nicht überschneidenden Regionen.</t>
    </r>
  </si>
  <si>
    <r>
      <rPr>
        <sz val="10"/>
        <color theme="1"/>
        <rFont val="Calibri"/>
        <family val="2"/>
        <scheme val="minor"/>
      </rPr>
      <t>Er untersucht den Korrelationsunterschied zwischen zwei sich nicht überschneidenden Regionen.</t>
    </r>
  </si>
  <si>
    <r>
      <rPr>
        <sz val="10"/>
        <color theme="1"/>
        <rFont val="Calibri"/>
        <family val="2"/>
        <scheme val="minor"/>
      </rPr>
      <t>Wählen Sie die richtige Aussage in Bezug auf den Features-from-Accelerated-Segment Test (FAST).</t>
    </r>
  </si>
  <si>
    <r>
      <rPr>
        <sz val="10"/>
        <color theme="1"/>
        <rFont val="Calibri"/>
        <family val="2"/>
        <scheme val="minor"/>
      </rPr>
      <t>Der FAST-Algorithmus untersucht die Pixel, die innerhalb eines bestimmten Abstands zum mittleren Pixel auf einem Kreis liegen, und ermittelt die Helligkeitsunterschiede.</t>
    </r>
  </si>
  <si>
    <r>
      <rPr>
        <sz val="10"/>
        <color theme="1"/>
        <rFont val="Calibri"/>
        <family val="2"/>
        <scheme val="minor"/>
      </rPr>
      <t>Kanten können mit mehreren Attributen wie Position, Richtung, Intensitätsvariation und Ausmaß dargestellt werden. Welche dieser Attribute werden mit einem Einheitsvektor definiert?</t>
    </r>
  </si>
  <si>
    <r>
      <rPr>
        <sz val="10"/>
        <color theme="1"/>
        <rFont val="Calibri"/>
        <family val="2"/>
        <scheme val="minor"/>
      </rPr>
      <t>Richtung und Intensitätsvariation</t>
    </r>
  </si>
  <si>
    <r>
      <rPr>
        <sz val="10"/>
        <color theme="1"/>
        <rFont val="Calibri"/>
        <family val="2"/>
        <scheme val="minor"/>
      </rPr>
      <t>Richtung und Position</t>
    </r>
  </si>
  <si>
    <r>
      <rPr>
        <sz val="10"/>
        <color theme="1"/>
        <rFont val="Calibri"/>
        <family val="2"/>
        <scheme val="minor"/>
      </rPr>
      <t>Ausmaß und Intensitätsvariation</t>
    </r>
  </si>
  <si>
    <r>
      <rPr>
        <sz val="10"/>
        <color theme="1"/>
        <rFont val="Calibri"/>
        <family val="2"/>
        <scheme val="minor"/>
      </rPr>
      <t>Ausmaß und Position</t>
    </r>
  </si>
  <si>
    <r>
      <rPr>
        <sz val="10"/>
        <color theme="1"/>
        <rFont val="Calibri"/>
        <family val="2"/>
        <scheme val="minor"/>
      </rPr>
      <t>Welche Komponente eines künstlichen neuronalen Netzes (KNN) wird während des normalen Trainingsprozesses optimiert? (keine automatischen Maschinenlern-Methoden)</t>
    </r>
  </si>
  <si>
    <r>
      <rPr>
        <sz val="10"/>
        <color theme="1"/>
        <rFont val="Calibri"/>
        <family val="2"/>
        <scheme val="minor"/>
      </rPr>
      <t>Die Gewichte</t>
    </r>
  </si>
  <si>
    <r>
      <rPr>
        <sz val="10"/>
        <color theme="1"/>
        <rFont val="Calibri"/>
        <family val="2"/>
        <scheme val="minor"/>
      </rPr>
      <t>Die Anzahl an verdeckten Schichten</t>
    </r>
  </si>
  <si>
    <r>
      <rPr>
        <sz val="10"/>
        <color theme="1"/>
        <rFont val="Calibri"/>
        <family val="2"/>
        <scheme val="minor"/>
      </rPr>
      <t>Die Anzahl an vorhergesagten Klassen</t>
    </r>
  </si>
  <si>
    <r>
      <rPr>
        <sz val="10"/>
        <color theme="1"/>
        <rFont val="Calibri"/>
        <family val="2"/>
        <scheme val="minor"/>
      </rPr>
      <t>Die Eingangsgröße (Auflösung) eines Bildes</t>
    </r>
  </si>
  <si>
    <r>
      <rPr>
        <sz val="10"/>
        <color theme="1"/>
        <rFont val="Calibri"/>
        <family val="2"/>
        <scheme val="minor"/>
      </rPr>
      <t>Was sind die gängigsten Aktivierungsfunktionen für Deep Learning?</t>
    </r>
  </si>
  <si>
    <r>
      <rPr>
        <sz val="10"/>
        <color theme="1"/>
        <rFont val="Calibri"/>
        <family val="2"/>
        <scheme val="minor"/>
      </rPr>
      <t>Linear, Gleichgerichtete Lineareinheit (ReLU), Undichte ReLU, Sigmoid und Hyperbolischer Tangens (tanh).</t>
    </r>
  </si>
  <si>
    <r>
      <rPr>
        <sz val="10"/>
        <color theme="1"/>
        <rFont val="Calibri"/>
        <family val="2"/>
        <scheme val="minor"/>
      </rPr>
      <t>Meta-Lernen und Transferfunktionen.</t>
    </r>
  </si>
  <si>
    <r>
      <rPr>
        <sz val="10"/>
        <color theme="1"/>
        <rFont val="Calibri"/>
        <family val="2"/>
        <scheme val="minor"/>
      </rPr>
      <t>Verstärkungslernen, Transferfunktionen und Meta-Lernen.</t>
    </r>
  </si>
  <si>
    <r>
      <rPr>
        <sz val="10"/>
        <color theme="1"/>
        <rFont val="Calibri"/>
        <family val="2"/>
        <scheme val="minor"/>
      </rPr>
      <t>Gauß-, Normal-, Logarithmus- und Exponentialverteilung.</t>
    </r>
  </si>
  <si>
    <r>
      <rPr>
        <sz val="10"/>
        <color theme="1"/>
        <rFont val="Calibri"/>
        <family val="2"/>
        <scheme val="minor"/>
      </rPr>
      <t>Wo ist die vollständig vernetzte Schicht in einem Deep-Learning-Algorithmus typischerweise positioniert?</t>
    </r>
  </si>
  <si>
    <r>
      <rPr>
        <sz val="10"/>
        <color theme="1"/>
        <rFont val="Calibri"/>
        <family val="2"/>
        <scheme val="minor"/>
      </rPr>
      <t>Am Ende, vor der Ausgabeschicht</t>
    </r>
  </si>
  <si>
    <r>
      <rPr>
        <sz val="10"/>
        <color theme="1"/>
        <rFont val="Calibri"/>
        <family val="2"/>
        <scheme val="minor"/>
      </rPr>
      <t>Am Anfang, direkt nach den Eingangsneuronen</t>
    </r>
  </si>
  <si>
    <r>
      <rPr>
        <sz val="10"/>
        <color theme="1"/>
        <rFont val="Calibri"/>
        <family val="2"/>
        <scheme val="minor"/>
      </rPr>
      <t>Am Anfang, direkt vor den Eingangsneuronen</t>
    </r>
  </si>
  <si>
    <r>
      <rPr>
        <sz val="10"/>
        <color theme="1"/>
        <rFont val="Calibri"/>
        <family val="2"/>
        <scheme val="minor"/>
      </rPr>
      <t>In der Mitte, zwischen den verdeckten Schichten</t>
    </r>
  </si>
  <si>
    <r>
      <rPr>
        <sz val="10"/>
        <color theme="1"/>
        <rFont val="Calibri"/>
        <family val="2"/>
        <scheme val="minor"/>
      </rPr>
      <t>Welches sind typische Pooling-Operationen, die in Deep Learning verwendet werden?</t>
    </r>
  </si>
  <si>
    <r>
      <rPr>
        <sz val="10"/>
        <color theme="1"/>
        <rFont val="Calibri"/>
        <family val="2"/>
        <scheme val="minor"/>
      </rPr>
      <t>Max-Pooling, Min-Pooling, Average-Pooling und Sum-Pooling</t>
    </r>
  </si>
  <si>
    <r>
      <rPr>
        <sz val="10"/>
        <color theme="1"/>
        <rFont val="Calibri"/>
        <family val="2"/>
        <scheme val="minor"/>
      </rPr>
      <t>Low-Pooling, High-Pooling und Gauß-Pooling</t>
    </r>
  </si>
  <si>
    <r>
      <rPr>
        <sz val="10"/>
        <color theme="1"/>
        <rFont val="Calibri"/>
        <family val="2"/>
        <scheme val="minor"/>
      </rPr>
      <t>Unterschiedliches Pooling, Gleiches Pooling, Exponentielles Pooling</t>
    </r>
  </si>
  <si>
    <r>
      <rPr>
        <sz val="10"/>
        <color theme="1"/>
        <rFont val="Calibri"/>
        <family val="2"/>
        <scheme val="minor"/>
      </rPr>
      <t>Modus-Pooling, Nichtlineares Pooling und Gauß-Pooling</t>
    </r>
  </si>
  <si>
    <r>
      <rPr>
        <sz val="10"/>
        <color theme="1"/>
        <rFont val="Calibri"/>
        <family val="2"/>
        <scheme val="minor"/>
      </rPr>
      <t>Warum ist Dropout eine wichtige Technik, die während des Trainingsprozesses von Deep Learning eingesetzt wird?</t>
    </r>
  </si>
  <si>
    <r>
      <rPr>
        <sz val="10"/>
        <color theme="1"/>
        <rFont val="Calibri"/>
        <family val="2"/>
        <scheme val="minor"/>
      </rPr>
      <t>Es verhindert Überanpassung.</t>
    </r>
  </si>
  <si>
    <r>
      <rPr>
        <sz val="10"/>
        <color theme="1"/>
        <rFont val="Calibri"/>
        <family val="2"/>
        <scheme val="minor"/>
      </rPr>
      <t>Es bestimmt die optimale Anzahl an verdeckten Schichten.</t>
    </r>
  </si>
  <si>
    <r>
      <rPr>
        <sz val="10"/>
        <color theme="1"/>
        <rFont val="Calibri"/>
        <family val="2"/>
        <scheme val="minor"/>
      </rPr>
      <t>Es glättet die Eingabe, um die Verwechslung von Ausgabeklassen zu vermeiden.</t>
    </r>
  </si>
  <si>
    <r>
      <rPr>
        <sz val="10"/>
        <color theme="1"/>
        <rFont val="Calibri"/>
        <family val="2"/>
        <scheme val="minor"/>
      </rPr>
      <t>Es verhindert Unteranpassung.</t>
    </r>
  </si>
  <si>
    <r>
      <rPr>
        <sz val="10"/>
        <color theme="1"/>
        <rFont val="Calibri"/>
        <family val="2"/>
        <scheme val="minor"/>
      </rPr>
      <t>Was passiert, wenn der Dropout während eines Trainingsprozesses von Deep Learning auf 100% gesetzt wird?</t>
    </r>
  </si>
  <si>
    <r>
      <rPr>
        <sz val="10"/>
        <color theme="1"/>
        <rFont val="Calibri"/>
        <family val="2"/>
        <scheme val="minor"/>
      </rPr>
      <t>Dies ist nicht möglich, da dann keine Neuronen mehr übrig sind.</t>
    </r>
  </si>
  <si>
    <r>
      <rPr>
        <sz val="10"/>
        <color theme="1"/>
        <rFont val="Calibri"/>
        <family val="2"/>
        <scheme val="minor"/>
      </rPr>
      <t>Bei der Initialisierung des Trainingsprozesses wird eine Dropout-Rate von 100 % verwendet, die dann
automatisch optimiert wird.</t>
    </r>
  </si>
  <si>
    <r>
      <rPr>
        <sz val="10"/>
        <color theme="1"/>
        <rFont val="Calibri"/>
        <family val="2"/>
        <scheme val="minor"/>
      </rPr>
      <t>Dadurch wird eine durchschnittliche Genauigkeit erreicht.</t>
    </r>
  </si>
  <si>
    <r>
      <rPr>
        <sz val="10"/>
        <color theme="1"/>
        <rFont val="Calibri"/>
        <family val="2"/>
        <scheme val="minor"/>
      </rPr>
      <t>Dadurch wird die höchste Genauigkeit erreicht.</t>
    </r>
  </si>
  <si>
    <r>
      <rPr>
        <sz val="10"/>
        <color theme="1"/>
        <rFont val="Calibri"/>
        <family val="2"/>
        <scheme val="minor"/>
      </rPr>
      <t>Was ist der Unterschied zwischen weichen und harten Klassifikatoren?</t>
    </r>
  </si>
  <si>
    <r>
      <rPr>
        <sz val="10"/>
        <color theme="1"/>
        <rFont val="Calibri"/>
        <family val="2"/>
        <scheme val="minor"/>
      </rPr>
      <t>Bei weichen Klassifikatoren kann jedes Pixel mehreren Klassen angehören, während bei harten Klassifikatoren jedes Pixel maximal einer Klasse angehört.</t>
    </r>
  </si>
  <si>
    <r>
      <rPr>
        <sz val="10"/>
        <color theme="1"/>
        <rFont val="Calibri"/>
        <family val="2"/>
        <scheme val="minor"/>
      </rPr>
      <t>Bei harten Klassifikatoren kann jedes Pixel mehreren Klassen angehören, während bei weichen Klassifikatoren jedes Pixel maximal einer Klasse angehört.</t>
    </r>
  </si>
  <si>
    <r>
      <rPr>
        <sz val="10"/>
        <color theme="1"/>
        <rFont val="Calibri"/>
        <family val="2"/>
        <scheme val="minor"/>
      </rPr>
      <t>Bei harten Klassifikatoren sind die Eingabedaten immer gekennzeichnet, während bei weichen Klassifikatoren die Eingabedaten nie gekennzeichnet sind.</t>
    </r>
  </si>
  <si>
    <r>
      <rPr>
        <sz val="10"/>
        <color theme="1"/>
        <rFont val="Calibri"/>
        <family val="2"/>
        <scheme val="minor"/>
      </rPr>
      <t>Bei weichen Klassifikatoren muss der Trainingsprozess von einem Menschen beaufsichtigt werden, während bei harten Klassifikatoren keine menschliche Aufsicht erforderlich ist.</t>
    </r>
  </si>
  <si>
    <r>
      <rPr>
        <sz val="10"/>
        <color theme="1"/>
        <rFont val="Calibri"/>
        <family val="2"/>
        <scheme val="minor"/>
      </rPr>
      <t>Atrous Convolution mit einer Upsampling-Rate r=4 ergibt eine Faltungsmaske. Wie viele Pixel werden bei dieser Maske zwischen den einzelnen Eingabepixeln übersprungen?</t>
    </r>
  </si>
  <si>
    <r>
      <rPr>
        <sz val="10"/>
        <color theme="1"/>
        <rFont val="Calibri"/>
        <family val="2"/>
        <scheme val="minor"/>
      </rPr>
      <t>Wählen Sie den Algorithmus aus, der für semantische Segmentierung verwendet wird.</t>
    </r>
  </si>
  <si>
    <r>
      <rPr>
        <sz val="10"/>
        <color theme="1"/>
        <rFont val="Calibri"/>
        <family val="2"/>
        <scheme val="minor"/>
      </rPr>
      <t>U-Net</t>
    </r>
  </si>
  <si>
    <r>
      <rPr>
        <sz val="10"/>
        <color theme="1"/>
        <rFont val="Calibri"/>
        <family val="2"/>
        <scheme val="minor"/>
      </rPr>
      <t>Harte Klassifikatoren</t>
    </r>
  </si>
  <si>
    <r>
      <rPr>
        <sz val="10"/>
        <color theme="1"/>
        <rFont val="Calibri"/>
        <family val="2"/>
        <scheme val="minor"/>
      </rPr>
      <t>Support Vector Machine (SVM)</t>
    </r>
  </si>
  <si>
    <r>
      <rPr>
        <sz val="10"/>
        <color theme="1"/>
        <rFont val="Calibri"/>
        <family val="2"/>
        <scheme val="minor"/>
      </rPr>
      <t>Random Forest (RF)</t>
    </r>
  </si>
  <si>
    <r>
      <rPr>
        <sz val="10"/>
        <color theme="1"/>
        <rFont val="Calibri"/>
        <family val="2"/>
        <scheme val="minor"/>
      </rPr>
      <t>Der Name des U-Net beruht auf seiner Architektur. Bitte wählen Sie die richtige Aussage aus.</t>
    </r>
  </si>
  <si>
    <r>
      <rPr>
        <sz val="10"/>
        <color theme="1"/>
        <rFont val="Calibri"/>
        <family val="2"/>
        <scheme val="minor"/>
      </rPr>
      <t>Die Architektur sieht wie ein U aus.</t>
    </r>
  </si>
  <si>
    <r>
      <rPr>
        <sz val="10"/>
        <color theme="1"/>
        <rFont val="Calibri"/>
        <family val="2"/>
        <scheme val="minor"/>
      </rPr>
      <t>DeepLab</t>
    </r>
  </si>
  <si>
    <r>
      <rPr>
        <sz val="10"/>
        <color theme="1"/>
        <rFont val="Calibri"/>
        <family val="2"/>
        <scheme val="minor"/>
      </rPr>
      <t>Weiche Klassifikatoren</t>
    </r>
  </si>
  <si>
    <r>
      <rPr>
        <sz val="10"/>
        <color theme="1"/>
        <rFont val="Calibri"/>
        <family val="2"/>
        <scheme val="minor"/>
      </rPr>
      <t>RCNN</t>
    </r>
  </si>
  <si>
    <r>
      <rPr>
        <sz val="10"/>
        <color theme="1"/>
        <rFont val="Calibri"/>
        <family val="2"/>
        <scheme val="minor"/>
      </rPr>
      <t>YOLO</t>
    </r>
  </si>
  <si>
    <r>
      <rPr>
        <sz val="10"/>
        <color theme="1"/>
        <rFont val="Calibri"/>
        <family val="2"/>
        <scheme val="minor"/>
      </rPr>
      <t>U-Net ist in zwei Teile gegliedert, einen linken und einen rechten Teil. Was ist der Zweck der beiden Teile?</t>
    </r>
  </si>
  <si>
    <r>
      <rPr>
        <sz val="10"/>
        <color theme="1"/>
        <rFont val="Calibri"/>
        <family val="2"/>
        <scheme val="minor"/>
      </rPr>
      <t xml:space="preserve">Der Zweck des linken Pfades ist es, den Kontext zu erfassen, während der rechte Pfad die genaue Lokalisierung erleichtern soll.
</t>
    </r>
  </si>
  <si>
    <r>
      <rPr>
        <sz val="10"/>
        <color theme="1"/>
        <rFont val="Calibri"/>
        <family val="2"/>
        <scheme val="minor"/>
      </rPr>
      <t>Die Architektur auf der linken Seite basiert auf univariaten Netzwerken. Die Architektur auf der rechten Seite basiert auf undefinierten Netzwerken.</t>
    </r>
  </si>
  <si>
    <r>
      <rPr>
        <sz val="10"/>
        <color theme="1"/>
        <rFont val="Calibri"/>
        <family val="2"/>
        <scheme val="minor"/>
      </rPr>
      <t>Die Architektur auf der rechten Seite basiert auf univariaten Netzwerken. Die Architektur auf der linken Seite basiert auf undefinierten Netzwerken.</t>
    </r>
  </si>
  <si>
    <r>
      <rPr>
        <sz val="10"/>
        <color theme="1"/>
        <rFont val="Calibri"/>
        <family val="2"/>
        <scheme val="minor"/>
      </rPr>
      <t>Der Zweck des linken Pfades ist es, die genaue Lokalisierung zu erleichtern, während der rechte Pfad den Kontext zu erfassen soll.</t>
    </r>
  </si>
  <si>
    <r>
      <rPr>
        <sz val="10"/>
        <color theme="1"/>
        <rFont val="Calibri"/>
        <family val="2"/>
        <scheme val="minor"/>
      </rPr>
      <t>Was macht SUM-Pooling mit den Eingangsdaten?</t>
    </r>
  </si>
  <si>
    <r>
      <rPr>
        <sz val="10"/>
        <color theme="1"/>
        <rFont val="Calibri"/>
        <family val="2"/>
        <scheme val="minor"/>
      </rPr>
      <t>Es berechnet die Summe der Eingangswerte.</t>
    </r>
  </si>
  <si>
    <r>
      <rPr>
        <sz val="10"/>
        <color theme="1"/>
        <rFont val="Calibri"/>
        <family val="2"/>
        <scheme val="minor"/>
      </rPr>
      <t>Es wählt den Durchschnittswert aus.</t>
    </r>
  </si>
  <si>
    <r>
      <rPr>
        <sz val="10"/>
        <color theme="1"/>
        <rFont val="Calibri"/>
        <family val="2"/>
        <scheme val="minor"/>
      </rPr>
      <t>Es wählt den kleinsten Wert aus.</t>
    </r>
  </si>
  <si>
    <r>
      <rPr>
        <sz val="10"/>
        <color theme="1"/>
        <rFont val="Calibri"/>
        <family val="2"/>
        <scheme val="minor"/>
      </rPr>
      <t>Es wählt den signifikantesten Wert aus.</t>
    </r>
  </si>
  <si>
    <r>
      <rPr>
        <sz val="10"/>
        <color theme="1"/>
        <rFont val="Calibri"/>
        <family val="2"/>
        <scheme val="minor"/>
      </rPr>
      <t>Wählen Sie die richtige Aussage in Bezug auf Atrous Convolution.</t>
    </r>
  </si>
  <si>
    <r>
      <rPr>
        <sz val="10"/>
        <color theme="1"/>
        <rFont val="Calibri"/>
        <family val="2"/>
        <scheme val="minor"/>
      </rPr>
      <t xml:space="preserve">Die herkömmliche Faltung extrahiert dünnbesetzte Merkmale, während die Atrous- Convolution-Operation dichte Merkmale extrahiert.
</t>
    </r>
  </si>
  <si>
    <r>
      <rPr>
        <sz val="10"/>
        <color theme="1"/>
        <rFont val="Calibri"/>
        <family val="2"/>
        <scheme val="minor"/>
      </rPr>
      <t>Sowohl die herkömmliche Faltung als auch die Atrous-Convolution-Operation extrahieren dichte Merkmale.</t>
    </r>
  </si>
  <si>
    <r>
      <rPr>
        <sz val="10"/>
        <color theme="1"/>
        <rFont val="Calibri"/>
        <family val="2"/>
        <scheme val="minor"/>
      </rPr>
      <t>Atrous Convolution extrahiert dünnbesetzte Merkmale, während die herkömmliche Faltungsoperation dichte Merkmale
extrahiert.</t>
    </r>
  </si>
  <si>
    <r>
      <rPr>
        <sz val="10"/>
        <color theme="1"/>
        <rFont val="Calibri"/>
        <family val="2"/>
        <scheme val="minor"/>
      </rPr>
      <t>Sowohl Atrous Convolution als auch die herkömmliche Faltung extrahieren dünnbesetzte Merkmale.</t>
    </r>
  </si>
  <si>
    <r>
      <rPr>
        <sz val="10"/>
        <color theme="1"/>
        <rFont val="Calibri"/>
        <family val="2"/>
        <scheme val="minor"/>
      </rPr>
      <t>Wählen Sie den Algorithmus aus, der für Objekterkennung verwendet wird.</t>
    </r>
  </si>
  <si>
    <r>
      <rPr>
        <sz val="10"/>
        <color theme="1"/>
        <rFont val="Calibri"/>
        <family val="2"/>
        <scheme val="minor"/>
      </rPr>
      <t>SVM</t>
    </r>
  </si>
  <si>
    <r>
      <rPr>
        <sz val="10"/>
        <color theme="1"/>
        <rFont val="Calibri"/>
        <family val="2"/>
        <scheme val="minor"/>
      </rPr>
      <t>RF</t>
    </r>
  </si>
  <si>
    <r>
      <rPr>
        <sz val="10"/>
        <color theme="1"/>
        <rFont val="Calibri"/>
        <family val="2"/>
        <scheme val="minor"/>
      </rPr>
      <t>Was macht Average-Pooling mit den Eingangsdaten?</t>
    </r>
  </si>
  <si>
    <r>
      <rPr>
        <sz val="10"/>
        <color theme="1"/>
        <rFont val="Calibri"/>
        <family val="2"/>
        <scheme val="minor"/>
      </rPr>
      <t>Welcher Algorithmus benötigt am meisten Rechenzeit?</t>
    </r>
  </si>
  <si>
    <r>
      <rPr>
        <sz val="10"/>
        <color theme="1"/>
        <rFont val="Calibri"/>
        <family val="2"/>
        <scheme val="minor"/>
      </rPr>
      <t>YOLOv5l</t>
    </r>
  </si>
  <si>
    <r>
      <rPr>
        <sz val="10"/>
        <color theme="1"/>
        <rFont val="Calibri"/>
        <family val="2"/>
        <scheme val="minor"/>
      </rPr>
      <t>YOLOv5n</t>
    </r>
  </si>
  <si>
    <r>
      <rPr>
        <sz val="10"/>
        <color theme="1"/>
        <rFont val="Calibri"/>
        <family val="2"/>
        <scheme val="minor"/>
      </rPr>
      <t>YOLOv5m</t>
    </r>
  </si>
  <si>
    <r>
      <rPr>
        <sz val="10"/>
        <color theme="1"/>
        <rFont val="Calibri"/>
        <family val="2"/>
        <scheme val="minor"/>
      </rPr>
      <t>YOLOv5s</t>
    </r>
  </si>
  <si>
    <r>
      <rPr>
        <sz val="10"/>
        <color theme="1"/>
        <rFont val="Calibri"/>
        <family val="2"/>
        <scheme val="minor"/>
      </rPr>
      <t>Ist es möglich, eine korrekte Objekterkennung ohne Bildsegmentierung durchzuführen?</t>
    </r>
  </si>
  <si>
    <r>
      <rPr>
        <sz val="10"/>
        <color theme="1"/>
        <rFont val="Calibri"/>
        <family val="2"/>
        <scheme val="minor"/>
      </rPr>
      <t>Das ist unterschiedlich. Ein Bild muss in verschiedene Teile segmentiert werden, damit die Segmente einen
Erkennungsalgorithmus durchlaufen können. Wenn das Bild nur das Objekt enthält, kann man die Erkennungstechniken
direkt anwenden.</t>
    </r>
  </si>
  <si>
    <r>
      <rPr>
        <sz val="10"/>
        <color theme="1"/>
        <rFont val="Calibri"/>
        <family val="2"/>
        <scheme val="minor"/>
      </rPr>
      <t>Das ist niemals möglich, da ein Bild nicht in verschiedene Teile segmentiert werden kann. Dadurch wird es unmöglich, die Segmente durch einen Erkennungsalgorithmus zu schicken.</t>
    </r>
  </si>
  <si>
    <r>
      <rPr>
        <sz val="10"/>
        <color theme="1"/>
        <rFont val="Calibri"/>
        <family val="2"/>
        <scheme val="minor"/>
      </rPr>
      <t>Das ist immer möglich. Diese beiden Aufgaben sind nicht miteinander verknüpft. Objekterkennung und Segmentierung können unabhängig voneinander ausgeführt werden, und die Reihenfolge spielt keine Rolle.</t>
    </r>
  </si>
  <si>
    <r>
      <rPr>
        <sz val="10"/>
        <color theme="1"/>
        <rFont val="Calibri"/>
        <family val="2"/>
        <scheme val="minor"/>
      </rPr>
      <t>Das ist immer möglich. Die Bilder sind bereits in verschiedene Teile segmentiert, so dass diese
Segmente automatisch durch einen Erkennungsalgorithmus geschickt werden.</t>
    </r>
  </si>
  <si>
    <r>
      <rPr>
        <sz val="10"/>
        <color theme="1"/>
        <rFont val="Calibri"/>
        <family val="2"/>
        <scheme val="minor"/>
      </rPr>
      <t>Wie ist der Zusammenhang zwischen einem Video und Bildern?</t>
    </r>
  </si>
  <si>
    <r>
      <rPr>
        <sz val="10"/>
        <color theme="1"/>
        <rFont val="Calibri"/>
        <family val="2"/>
        <scheme val="minor"/>
      </rPr>
      <t>Ein Video ist eine Folge von Bildern.</t>
    </r>
  </si>
  <si>
    <r>
      <rPr>
        <sz val="10"/>
        <color theme="1"/>
        <rFont val="Calibri"/>
        <family val="2"/>
        <scheme val="minor"/>
      </rPr>
      <t>Ein Video ist ein einziges Bild mit Bewegungen.</t>
    </r>
  </si>
  <si>
    <r>
      <rPr>
        <sz val="10"/>
        <color theme="1"/>
        <rFont val="Calibri"/>
        <family val="2"/>
        <scheme val="minor"/>
      </rPr>
      <t>Es gibt keinen Zusammenhang.</t>
    </r>
  </si>
  <si>
    <r>
      <rPr>
        <sz val="10"/>
        <color theme="1"/>
        <rFont val="Calibri"/>
        <family val="2"/>
        <scheme val="minor"/>
      </rPr>
      <t>Ein Bild enthält mehrere Videos.</t>
    </r>
  </si>
  <si>
    <r>
      <rPr>
        <sz val="10"/>
        <color theme="1"/>
        <rFont val="Calibri"/>
        <family val="2"/>
        <scheme val="minor"/>
      </rPr>
      <t>Wofür steht FPS?</t>
    </r>
  </si>
  <si>
    <r>
      <rPr>
        <sz val="10"/>
        <color theme="1"/>
        <rFont val="Calibri"/>
        <family val="2"/>
        <scheme val="minor"/>
      </rPr>
      <t>Frames per second.</t>
    </r>
  </si>
  <si>
    <r>
      <rPr>
        <sz val="10"/>
        <color theme="1"/>
        <rFont val="Calibri"/>
        <family val="2"/>
        <scheme val="minor"/>
      </rPr>
      <t>Frames per search.</t>
    </r>
  </si>
  <si>
    <r>
      <rPr>
        <sz val="10"/>
        <color theme="1"/>
        <rFont val="Calibri"/>
        <family val="2"/>
        <scheme val="minor"/>
      </rPr>
      <t>Frames per segment.</t>
    </r>
  </si>
  <si>
    <r>
      <rPr>
        <sz val="10"/>
        <color theme="1"/>
        <rFont val="Calibri"/>
        <family val="2"/>
        <scheme val="minor"/>
      </rPr>
      <t>Fouls per second.</t>
    </r>
  </si>
  <si>
    <r>
      <rPr>
        <sz val="10"/>
        <color theme="1"/>
        <rFont val="Calibri"/>
        <family val="2"/>
        <scheme val="minor"/>
      </rPr>
      <t>Wie hoch ist die Auflösung von Full HD (Hochauflösung)?</t>
    </r>
  </si>
  <si>
    <r>
      <rPr>
        <sz val="10"/>
        <color theme="1"/>
        <rFont val="Calibri"/>
        <family val="2"/>
        <scheme val="minor"/>
      </rPr>
      <t>1080p.</t>
    </r>
  </si>
  <si>
    <r>
      <rPr>
        <sz val="10"/>
        <color theme="1"/>
        <rFont val="Calibri"/>
        <family val="2"/>
        <scheme val="minor"/>
      </rPr>
      <t>1240p.</t>
    </r>
  </si>
  <si>
    <r>
      <rPr>
        <sz val="10"/>
        <color theme="1"/>
        <rFont val="Calibri"/>
        <family val="2"/>
        <scheme val="minor"/>
      </rPr>
      <t>720p.</t>
    </r>
  </si>
  <si>
    <r>
      <rPr>
        <sz val="10"/>
        <color theme="1"/>
        <rFont val="Calibri"/>
        <family val="2"/>
        <scheme val="minor"/>
      </rPr>
      <t>640p.</t>
    </r>
  </si>
  <si>
    <r>
      <rPr>
        <sz val="10"/>
        <color theme="1"/>
        <rFont val="Calibri"/>
        <family val="2"/>
        <scheme val="minor"/>
      </rPr>
      <t>Wie viele Bits sind erforderlich, um einen Frame eines Videos mit einer Auflösung von 1920x1080 und einer Farbtiefe von zehn zu speichern?</t>
    </r>
  </si>
  <si>
    <r>
      <rPr>
        <sz val="10"/>
        <color theme="1"/>
        <rFont val="Calibri"/>
        <family val="2"/>
        <scheme val="minor"/>
      </rPr>
      <t>30 x 1080 x 1920 = 62.208.000 pro Frame</t>
    </r>
  </si>
  <si>
    <r>
      <rPr>
        <sz val="10"/>
        <color theme="1"/>
        <rFont val="Calibri"/>
        <family val="2"/>
        <scheme val="minor"/>
      </rPr>
      <t>10 x 1080 x 1920 = 20.736.000 pro Frame</t>
    </r>
  </si>
  <si>
    <r>
      <rPr>
        <sz val="10"/>
        <color theme="1"/>
        <rFont val="Calibri"/>
        <family val="2"/>
        <scheme val="minor"/>
      </rPr>
      <t>40 x 1080 x 1920 = 82.944.000 pro Frame</t>
    </r>
  </si>
  <si>
    <r>
      <rPr>
        <sz val="10"/>
        <color theme="1"/>
        <rFont val="Calibri"/>
        <family val="2"/>
        <scheme val="minor"/>
      </rPr>
      <t>20 x 1080 x 1920 = 41.472.000 pro Frame</t>
    </r>
  </si>
  <si>
    <r>
      <rPr>
        <sz val="10"/>
        <color theme="1"/>
        <rFont val="Calibri"/>
        <family val="2"/>
        <scheme val="minor"/>
      </rPr>
      <t>Wie kann die Richtung einer Bewegung verfolgt werden?</t>
    </r>
  </si>
  <si>
    <r>
      <rPr>
        <sz val="10"/>
        <color theme="1"/>
        <rFont val="Calibri"/>
        <family val="2"/>
        <scheme val="minor"/>
      </rPr>
      <t>Bildeigenschaften wie Intensität und Farbe weisen eine hohe Korrelation mit der Bewegungsrichtung auf.</t>
    </r>
  </si>
  <si>
    <r>
      <rPr>
        <sz val="10"/>
        <color theme="1"/>
        <rFont val="Calibri"/>
        <family val="2"/>
        <scheme val="minor"/>
      </rPr>
      <t>Bildeigenschaften wie die Farbtiefe weisen eine hohe Korrelation mit der Bewegungsrichtung auf.</t>
    </r>
  </si>
  <si>
    <r>
      <rPr>
        <sz val="10"/>
        <color theme="1"/>
        <rFont val="Calibri"/>
        <family val="2"/>
        <scheme val="minor"/>
      </rPr>
      <t>Bildeigenschaften wie die Auflösung weisen eine hohe Korrelation mit der Bewegungsrichtung auf.</t>
    </r>
  </si>
  <si>
    <r>
      <rPr>
        <sz val="10"/>
        <color theme="1"/>
        <rFont val="Calibri"/>
        <family val="2"/>
        <scheme val="minor"/>
      </rPr>
      <t>Bildeigenschaften wie FPS weisen eine hohe Korrelation mit der Bewegungsrichtung auf.</t>
    </r>
  </si>
  <si>
    <r>
      <rPr>
        <sz val="10"/>
        <color theme="1"/>
        <rFont val="Calibri"/>
        <family val="2"/>
        <scheme val="minor"/>
      </rPr>
      <t>Was muss getan werden, wenn eine Bewegung verfolgt werden soll, während sich das Aufnahmegerät bewegt?</t>
    </r>
  </si>
  <si>
    <r>
      <rPr>
        <sz val="10"/>
        <color theme="1"/>
        <rFont val="Calibri"/>
        <family val="2"/>
        <scheme val="minor"/>
      </rPr>
      <t>Die Kamerabewegung muss innerhalb des Motion-Trackers rechnerisch ausgeglichen werden.</t>
    </r>
  </si>
  <si>
    <r>
      <rPr>
        <sz val="10"/>
        <color theme="1"/>
        <rFont val="Calibri"/>
        <family val="2"/>
        <scheme val="minor"/>
      </rPr>
      <t>Nichts, weil die Verfolgung von Objekten innerhalb des Bildes von Interesse ist.</t>
    </r>
  </si>
  <si>
    <r>
      <rPr>
        <sz val="10"/>
        <color theme="1"/>
        <rFont val="Calibri"/>
        <family val="2"/>
        <scheme val="minor"/>
      </rPr>
      <t>Bevor das Deep-Learning-Modell eingesetzt wird, muss zunächst ein Filter angewendet werden.</t>
    </r>
  </si>
  <si>
    <r>
      <rPr>
        <sz val="10"/>
        <color theme="1"/>
        <rFont val="Calibri"/>
        <family val="2"/>
        <scheme val="minor"/>
      </rPr>
      <t>Das Deep-Learning-Modell muss neu trainiert werden.</t>
    </r>
  </si>
  <si>
    <r>
      <rPr>
        <sz val="10"/>
        <color theme="1"/>
        <rFont val="Calibri"/>
        <family val="2"/>
        <scheme val="minor"/>
      </rPr>
      <t>Die Verfolgung von Objekten in einem Video erfordert verschiedene Schritte. Welcher der folgenden Punkte ist einer davon?</t>
    </r>
  </si>
  <si>
    <r>
      <rPr>
        <sz val="10"/>
        <color theme="1"/>
        <rFont val="Calibri"/>
        <family val="2"/>
        <scheme val="minor"/>
      </rPr>
      <t>Die Verfolgung des erkannten Objekts während seiner Bewegung durch die Frames und die Speicherung dieser Daten sind für den
Verfolgungsprozess von wesentlicher Bedeutung.</t>
    </r>
  </si>
  <si>
    <r>
      <rPr>
        <sz val="10"/>
        <color theme="1"/>
        <rFont val="Calibri"/>
        <family val="2"/>
        <scheme val="minor"/>
      </rPr>
      <t>Die Objektverfolgung ist nur möglich, wenn ein RF-Klassifikator verwendet wird.</t>
    </r>
  </si>
  <si>
    <r>
      <rPr>
        <sz val="10"/>
        <color theme="1"/>
        <rFont val="Calibri"/>
        <family val="2"/>
        <scheme val="minor"/>
      </rPr>
      <t>Die Verfolgung des erkannten Objekts während seiner Bewegung durch die Frames und das Löschen der alten Daten sind für den
Verfolgungsprozess von wesentlicher Bedeutung.</t>
    </r>
  </si>
  <si>
    <r>
      <rPr>
        <sz val="10"/>
        <color theme="1"/>
        <rFont val="Calibri"/>
        <family val="2"/>
        <scheme val="minor"/>
      </rPr>
      <t>Bildeigenschaften wie die Farbtiefe müssen gespeichert werden, da sie eine hohe Korrelation mit der
Bewegungsrichtung aufweisen.</t>
    </r>
  </si>
  <si>
    <r>
      <rPr>
        <sz val="10"/>
        <color theme="1"/>
        <rFont val="Calibri"/>
        <family val="2"/>
        <scheme val="minor"/>
      </rPr>
      <t>Was ist eine der wichtigsten Arten der Objektverfolgung?</t>
    </r>
  </si>
  <si>
    <r>
      <rPr>
        <sz val="10"/>
        <color theme="1"/>
        <rFont val="Calibri"/>
        <family val="2"/>
        <scheme val="minor"/>
      </rPr>
      <t>Videoverfolgung</t>
    </r>
  </si>
  <si>
    <r>
      <rPr>
        <sz val="10"/>
        <color theme="1"/>
        <rFont val="Calibri"/>
        <family val="2"/>
        <scheme val="minor"/>
      </rPr>
      <t>Fahrzeugverfolgung</t>
    </r>
  </si>
  <si>
    <r>
      <rPr>
        <sz val="10"/>
        <color theme="1"/>
        <rFont val="Calibri"/>
        <family val="2"/>
        <scheme val="minor"/>
      </rPr>
      <t>Roboterverfolgung</t>
    </r>
  </si>
  <si>
    <r>
      <rPr>
        <sz val="10"/>
        <color theme="1"/>
        <rFont val="Calibri"/>
        <family val="2"/>
        <scheme val="minor"/>
      </rPr>
      <t>Satellitenverfolgung</t>
    </r>
  </si>
  <si>
    <r>
      <rPr>
        <sz val="10"/>
        <color theme="1"/>
        <rFont val="Calibri"/>
        <family val="2"/>
        <scheme val="minor"/>
      </rPr>
      <t>Bitte wählen Sie die richtige Aussage aus.</t>
    </r>
  </si>
  <si>
    <r>
      <rPr>
        <sz val="10"/>
        <color theme="1"/>
        <rFont val="Calibri"/>
        <family val="2"/>
        <scheme val="minor"/>
      </rPr>
      <t>Bildverfolgung wird häufig in der erweiterten Realität eingesetzt.</t>
    </r>
  </si>
  <si>
    <r>
      <rPr>
        <sz val="10"/>
        <color theme="1"/>
        <rFont val="Calibri"/>
        <family val="2"/>
        <scheme val="minor"/>
      </rPr>
      <t>Frameverfolgung wird häufig in der erweiterten Realität eingesetzt.</t>
    </r>
  </si>
  <si>
    <r>
      <rPr>
        <sz val="10"/>
        <color theme="1"/>
        <rFont val="Calibri"/>
        <family val="2"/>
        <scheme val="minor"/>
      </rPr>
      <t>Lebensmittelverfolgung wird häufig in der erweiterten Realität eingesetzt.</t>
    </r>
  </si>
  <si>
    <r>
      <rPr>
        <sz val="10"/>
        <color theme="1"/>
        <rFont val="Calibri"/>
        <family val="2"/>
        <scheme val="minor"/>
      </rPr>
      <t>Personenverfolgung wird häufig in der erweiterten Realität eingesetzt.</t>
    </r>
  </si>
  <si>
    <r>
      <rPr>
        <sz val="10"/>
        <color theme="1"/>
        <rFont val="Calibri"/>
        <family val="2"/>
        <scheme val="minor"/>
      </rPr>
      <t>Bei der Videoverfolgung geht es darum, die in jedem Videoframe erscheinenden Zielobjekte miteinander in Beziehung zu setzen oder eine Verbindung
zwischen ihnen herzustellen.</t>
    </r>
  </si>
  <si>
    <r>
      <rPr>
        <sz val="10"/>
        <color theme="1"/>
        <rFont val="Calibri"/>
        <family val="2"/>
        <scheme val="minor"/>
      </rPr>
      <t>Bei der Lebensmittelverfolgung geht es darum, die in jedem Videoframe erscheinenden Zielobjekte miteinander in Beziehung zu setzen oder eine Verbindung
zwischen ihnen herzustellen.</t>
    </r>
  </si>
  <si>
    <r>
      <rPr>
        <sz val="10"/>
        <color theme="1"/>
        <rFont val="Calibri"/>
        <family val="2"/>
        <scheme val="minor"/>
      </rPr>
      <t>Bei der Satellitenverfolgung geht es darum, die in jedem Videoframe erscheinenden Zielobjekte miteinander in Beziehung zu setzen oder eine Verbindung
zwischen ihnen herzustellen.</t>
    </r>
  </si>
  <si>
    <r>
      <rPr>
        <sz val="10"/>
        <color theme="1"/>
        <rFont val="Calibri"/>
        <family val="2"/>
        <scheme val="minor"/>
      </rPr>
      <t>Bei der Roboterverfolgung geht es darum, die in jedem Videoframe erscheinenden Zielobjekte miteinander in Beziehung zu setzen oder eine Verbindung
zwischen ihnen herzustellen.</t>
    </r>
  </si>
  <si>
    <r>
      <rPr>
        <sz val="10"/>
        <color theme="1"/>
        <rFont val="Calibri"/>
        <family val="2"/>
        <scheme val="minor"/>
      </rPr>
      <t>Was ist der erste Schritt bei der Objektverfolgung?</t>
    </r>
  </si>
  <si>
    <r>
      <rPr>
        <sz val="10"/>
        <color theme="1"/>
        <rFont val="Calibri"/>
        <family val="2"/>
        <scheme val="minor"/>
      </rPr>
      <t>Initialisierung des Ziels</t>
    </r>
  </si>
  <si>
    <r>
      <rPr>
        <sz val="10"/>
        <color theme="1"/>
        <rFont val="Calibri"/>
        <family val="2"/>
        <scheme val="minor"/>
      </rPr>
      <t>Modellierung des Erscheinungsbildes</t>
    </r>
  </si>
  <si>
    <r>
      <rPr>
        <sz val="10"/>
        <color theme="1"/>
        <rFont val="Calibri"/>
        <family val="2"/>
        <scheme val="minor"/>
      </rPr>
      <t>Bewegungseinschätzung</t>
    </r>
  </si>
  <si>
    <r>
      <rPr>
        <sz val="10"/>
        <color theme="1"/>
        <rFont val="Calibri"/>
        <family val="2"/>
        <scheme val="minor"/>
      </rPr>
      <t>Zielpositionierung</t>
    </r>
  </si>
  <si>
    <r>
      <rPr>
        <sz val="10"/>
        <color theme="1"/>
        <rFont val="Calibri"/>
        <family val="2"/>
        <scheme val="minor"/>
      </rPr>
      <t>Warum ist es wichtig, die Tracking-Daten für jeden Frame zu speichern?</t>
    </r>
  </si>
  <si>
    <r>
      <rPr>
        <sz val="10"/>
        <color theme="1"/>
        <rFont val="Calibri"/>
        <family val="2"/>
        <scheme val="minor"/>
      </rPr>
      <t>Wenn ein Objekt von Interesse für einige Frames von einem anderen Objekt verdeckt wird, können wir die
Bewegung auf der Grundlage früherer Daten vorhersagen, um das Objekt von Interesse neu zu lokalisieren.</t>
    </r>
  </si>
  <si>
    <r>
      <rPr>
        <sz val="10"/>
        <color theme="1"/>
        <rFont val="Calibri"/>
        <family val="2"/>
        <scheme val="minor"/>
      </rPr>
      <t>Dies ist wichtig, weil wir die Zeitunterschiede in der Bewegung benötigen, um die Bewegung des
verfolgten Objekts über die Zeit zu prognostizieren.</t>
    </r>
  </si>
  <si>
    <r>
      <rPr>
        <sz val="10"/>
        <color theme="1"/>
        <rFont val="Calibri"/>
        <family val="2"/>
        <scheme val="minor"/>
      </rPr>
      <t>Bildeigenschaften wie die Auflösung weisen eine hohe Korrelation mit der Bewegungsrichtung auf. Darum ist es wichtig, die Auflösung jedes Frames zu speichern.</t>
    </r>
  </si>
  <si>
    <r>
      <rPr>
        <sz val="10"/>
        <color theme="1"/>
        <rFont val="Calibri"/>
        <family val="2"/>
        <scheme val="minor"/>
      </rPr>
      <t>Dies ist nicht wichtig, da die Verfolgungsalgorithmen alle erforderlichen Daten aus einem einzigen Bild extrahieren können.
Multiple Bilddaten sind nicht notwendig.</t>
    </r>
  </si>
  <si>
    <r>
      <rPr>
        <sz val="10"/>
        <color theme="1"/>
        <rFont val="Calibri"/>
        <family val="2"/>
        <scheme val="minor"/>
      </rPr>
      <t>Was ist eine große Herausforderung bei der Aktionserkennung während der Datenerfassung?</t>
    </r>
  </si>
  <si>
    <r>
      <rPr>
        <sz val="10"/>
        <color theme="1"/>
        <rFont val="Calibri"/>
        <family val="2"/>
        <scheme val="minor"/>
      </rPr>
      <t>Bestimmte bekannte Benchmark-Datensätze stellen nur die Videolinks zur Verfügung, nicht aber die Videos
selbst. Dies führt dazu, dass verschiedene Methoden anhand unterschiedlicher Datensätze beurteilt werden.</t>
    </r>
  </si>
  <si>
    <r>
      <rPr>
        <sz val="10"/>
        <color theme="1"/>
        <rFont val="Calibri"/>
        <family val="2"/>
        <scheme val="minor"/>
      </rPr>
      <t>Es gibt keinen Herausforderung. Ein Mensch gibt dem Computer Anweisungen, welche Aktion gerade auszuführen ist. Diese
Aktion wird gespeichert und automatisch für den Computer übersetzt.</t>
    </r>
  </si>
  <si>
    <r>
      <rPr>
        <sz val="10"/>
        <color theme="1"/>
        <rFont val="Calibri"/>
        <family val="2"/>
        <scheme val="minor"/>
      </rPr>
      <t>Das Versehen von Videos mit Labels für die Aktionserkennung ist zeitaufwändig. Jedes Frame des Videos muss angesehen werden, um den Beginn und das Ende einer Aktion zu bestimmen.</t>
    </r>
  </si>
  <si>
    <r>
      <rPr>
        <sz val="10"/>
        <color theme="1"/>
        <rFont val="Calibri"/>
        <family val="2"/>
        <scheme val="minor"/>
      </rPr>
      <t>Was ist eine große Herausforderung bei der Aktionserkennung während der Datenbeschriftung?</t>
    </r>
  </si>
  <si>
    <r>
      <rPr>
        <sz val="10"/>
        <color theme="1"/>
        <rFont val="Calibri"/>
        <family val="2"/>
        <scheme val="minor"/>
      </rPr>
      <t xml:space="preserve">Das Versehen von Videos mit Labels für die Aktionserkennung ist zeitaufwändig, d.h. man muss sich jedes Frame des Videos ansehen. Dazu kommen Unsicherheiten, z. B. weil es schwierig ist, den Beginn und das Ende einer Aktion genau zu bestimmen.
</t>
    </r>
  </si>
  <si>
    <r>
      <rPr>
        <sz val="10"/>
        <color theme="1"/>
        <rFont val="Calibri"/>
        <family val="2"/>
        <scheme val="minor"/>
      </rPr>
      <t>Was ist eine große Herausforderung bei der Aktionserkennung während des Leistungsvergleichs für einen neu implementierten Algorithmus?</t>
    </r>
  </si>
  <si>
    <r>
      <rPr>
        <sz val="10"/>
        <color theme="1"/>
        <rFont val="Calibri"/>
        <family val="2"/>
        <scheme val="minor"/>
      </rPr>
      <t>Was ist der erste Schritt bei der Aktionserkennung?</t>
    </r>
  </si>
  <si>
    <r>
      <rPr>
        <sz val="10"/>
        <color theme="1"/>
        <rFont val="Calibri"/>
        <family val="2"/>
        <scheme val="minor"/>
      </rPr>
      <t>Wir müssen einen Algorithmus mit beschrifteten Daten trainieren.</t>
    </r>
  </si>
  <si>
    <r>
      <rPr>
        <sz val="10"/>
        <color theme="1"/>
        <rFont val="Calibri"/>
        <family val="2"/>
        <scheme val="minor"/>
      </rPr>
      <t>Wir müssen die zukünftige Bewegung eines Menschen berechnen.</t>
    </r>
  </si>
  <si>
    <r>
      <rPr>
        <sz val="10"/>
        <color theme="1"/>
        <rFont val="Calibri"/>
        <family val="2"/>
        <scheme val="minor"/>
      </rPr>
      <t>Wir müssen die Anzahl der möglichen Aktionen untersuchen.</t>
    </r>
  </si>
  <si>
    <r>
      <rPr>
        <sz val="10"/>
        <color theme="1"/>
        <rFont val="Calibri"/>
        <family val="2"/>
        <scheme val="minor"/>
      </rPr>
      <t>Wir müssen die Rechenleistung begrenzen.</t>
    </r>
  </si>
  <si>
    <r>
      <rPr>
        <sz val="10"/>
        <color theme="1"/>
        <rFont val="Calibri"/>
        <family val="2"/>
        <scheme val="minor"/>
      </rPr>
      <t>Welche der folgenden Algorithmen sind für die Aktionserkennung bekannt?</t>
    </r>
  </si>
  <si>
    <r>
      <rPr>
        <sz val="10"/>
        <color theme="1"/>
        <rFont val="Calibri"/>
        <family val="2"/>
        <scheme val="minor"/>
      </rPr>
      <t>LSTM, RNN, and CNN.</t>
    </r>
  </si>
  <si>
    <r>
      <rPr>
        <sz val="10"/>
        <color theme="1"/>
        <rFont val="Calibri"/>
        <family val="2"/>
        <scheme val="minor"/>
      </rPr>
      <t>CNET, CNN and LSTM.</t>
    </r>
  </si>
  <si>
    <r>
      <rPr>
        <sz val="10"/>
        <color theme="1"/>
        <rFont val="Calibri"/>
        <family val="2"/>
        <scheme val="minor"/>
      </rPr>
      <t>BSTM, RNN and CNN.</t>
    </r>
  </si>
  <si>
    <r>
      <rPr>
        <sz val="10"/>
        <color theme="1"/>
        <rFont val="Calibri"/>
        <family val="2"/>
        <scheme val="minor"/>
      </rPr>
      <t>LSTM, FNN and CNN.</t>
    </r>
  </si>
  <si>
    <r>
      <rPr>
        <sz val="10"/>
        <rFont val="Calibri"/>
        <family val="2"/>
        <scheme val="minor"/>
      </rPr>
      <t>Nennen Sie vier Komponenten des menschlichen Auges.</t>
    </r>
  </si>
  <si>
    <r>
      <rPr>
        <sz val="10"/>
        <rFont val="Calibri"/>
        <family val="2"/>
        <scheme val="minor"/>
      </rPr>
      <t>Erklären Sie, warum es im menschlichen visuellen System einen blinden Fleck gibt.</t>
    </r>
  </si>
  <si>
    <r>
      <rPr>
        <sz val="10"/>
        <color theme="1"/>
        <rFont val="Calibri"/>
        <family val="2"/>
        <scheme val="minor"/>
      </rPr>
      <t>Erläutern Sie den grundlegenden Zweck einer Kamera und wie sie funktioniert.</t>
    </r>
  </si>
  <si>
    <r>
      <rPr>
        <sz val="10"/>
        <color theme="1"/>
        <rFont val="Calibri"/>
        <family val="2"/>
        <scheme val="minor"/>
      </rPr>
      <t>Was ist für einen Computer der Unterschied zwischen einem RGB-Farbbild und einem Graustufenbild?</t>
    </r>
  </si>
  <si>
    <r>
      <rPr>
        <sz val="10"/>
        <color theme="1"/>
        <rFont val="Calibri"/>
        <family val="2"/>
        <scheme val="minor"/>
      </rPr>
      <t xml:space="preserve">Erläutern Sie, was die Blende reguliert und welche Auswirkungen die verschiedenen Blendeneinstellungen haben.
Geben Sie ein Beispiel für eine Blendeneinstellung sowie den Zusammenhang zwischen Brennweite und Blendendurchmesser an.
</t>
    </r>
  </si>
  <si>
    <r>
      <rPr>
        <sz val="10"/>
        <color theme="1"/>
        <rFont val="Calibri"/>
        <family val="2"/>
        <scheme val="minor"/>
      </rPr>
      <t>Erläutern Sie die ISO-Einstellung bei Digitalkameras und geben Sie zwei Beispiele für
extreme Einstellungen und deren Auswirkungen.</t>
    </r>
  </si>
  <si>
    <r>
      <rPr>
        <sz val="10"/>
        <color theme="1"/>
        <rFont val="Calibri"/>
        <family val="2"/>
        <scheme val="minor"/>
      </rPr>
      <t>Der ISO-Wert gibt die Lichtempfindlichkeit des Sensors an. (2 Punkte)
Ein niedriger Wert von ISO 100 ergibt ein dunkles Bild oder eine lange Belichtungszeit. (3 Punkte)
Ein hoher Wert von ISO 6400 ergibt ein helles Bild und Rauschen oder eine kürzere Belichtungszeit. (3 Punkte)</t>
    </r>
  </si>
  <si>
    <r>
      <rPr>
        <sz val="10"/>
        <color theme="1"/>
        <rFont val="Calibri"/>
        <family val="2"/>
        <scheme val="minor"/>
      </rPr>
      <t>Erklären Sie, wo das Demosaicing stattfindet und welchen Zweck es hat.</t>
    </r>
  </si>
  <si>
    <r>
      <rPr>
        <sz val="10"/>
        <color theme="1"/>
        <rFont val="Calibri"/>
        <family val="2"/>
        <scheme val="minor"/>
      </rPr>
      <t>Oben auf dem Pixelarray befindet sich eine 2D-Bayer-Anordnung von RGB-Farbfiltern. (3 Punkte)
Nach dem Filtern wird die Bayer-Interpolation (Demosaicing) (2 Punkte) angewendet, um aus drei Farben eine einzige für jedes Pixel zu interpolieren. (3 Punkte)</t>
    </r>
  </si>
  <si>
    <r>
      <rPr>
        <sz val="10"/>
        <color theme="1"/>
        <rFont val="Calibri"/>
        <family val="2"/>
        <scheme val="minor"/>
      </rPr>
      <t>Erklären Sie den Unterschied zwischen Stäbchen und Zapfen im menschlichen Sehsystem.</t>
    </r>
  </si>
  <si>
    <r>
      <rPr>
        <sz val="10"/>
        <color theme="1"/>
        <rFont val="Calibri"/>
        <family val="2"/>
        <scheme val="minor"/>
      </rPr>
      <t>Nennen Sie drei Beispiele für Brennweiten bei Digitalkameras und die jeweilige Situation, in der sie
verwendet werden.</t>
    </r>
  </si>
  <si>
    <r>
      <rPr>
        <sz val="10"/>
        <color theme="1"/>
        <rFont val="Calibri"/>
        <family val="2"/>
        <scheme val="minor"/>
      </rPr>
      <t>Erklären Sie die grundlegende Funktionsweise einer Lochkamera und was mit dem Licht passiert.</t>
    </r>
  </si>
  <si>
    <r>
      <rPr>
        <sz val="10"/>
        <color theme="1"/>
        <rFont val="Calibri"/>
        <family val="2"/>
        <scheme val="minor"/>
      </rPr>
      <t>Erläutern Sie die Bedeutung von Bildfiltertechniken und nennen Sie die beiden Haupttypen.</t>
    </r>
  </si>
  <si>
    <r>
      <rPr>
        <sz val="10"/>
        <color theme="1"/>
        <rFont val="Calibri"/>
        <family val="2"/>
        <scheme val="minor"/>
      </rPr>
      <t>Unscharfe Bilder können mit Filtertechniken nachbearbeitet werden, um Rauschen zu entfernen. (3 Punkte)
Es gibt zwei Arten von Filtertechniken: lineare und nichtlineare. (3 Punkte)</t>
    </r>
  </si>
  <si>
    <r>
      <rPr>
        <sz val="10"/>
        <color theme="1"/>
        <rFont val="Calibri"/>
        <family val="2"/>
        <scheme val="minor"/>
      </rPr>
      <t>Geben Sie an, wie lineare und nichtlineare Filtertechniken interpretiert werden können.</t>
    </r>
  </si>
  <si>
    <r>
      <rPr>
        <sz val="10"/>
        <color theme="1"/>
        <rFont val="Calibri"/>
        <family val="2"/>
        <scheme val="minor"/>
      </rPr>
      <t>Lineare Filter sind intuitiv interpretierbar. (3 Punkte)
Nichtlineare Filter geben ihre Informationen als nichtlineare Funktionen aus; die Ergebnisse variieren daher auf nicht-intuitive Weise. (3 Punkte)</t>
    </r>
  </si>
  <si>
    <r>
      <rPr>
        <sz val="10"/>
        <color theme="1"/>
        <rFont val="Calibri"/>
        <family val="2"/>
        <scheme val="minor"/>
      </rPr>
      <t>Erläutern Sie, wie Salz- und Pfeffer-Rauschen entsteht, und nennen Sie den gängigsten Filter, um es zu entfernen.</t>
    </r>
  </si>
  <si>
    <r>
      <rPr>
        <sz val="10"/>
        <color theme="1"/>
        <rFont val="Calibri"/>
        <family val="2"/>
        <scheme val="minor"/>
      </rPr>
      <t>Das Salz- und Pfeffer-Rauschen wird durch scharfe und plötzliche Störungen im Bildsignal verursacht. (3 Punkte)
Die resultierenden Bildpunkte sind entweder schwarz oder weiß. (2 Punkte)
Der Medianfilter ist der effektivste nichtlineare Filteralgorithmus, um Salz- und Pfeffer-Rauschen zu finden und zu beseitigen. (3 Punkte)</t>
    </r>
  </si>
  <si>
    <r>
      <rPr>
        <sz val="10"/>
        <color theme="1"/>
        <rFont val="Calibri"/>
        <family val="2"/>
        <scheme val="minor"/>
      </rPr>
      <t>Erläutern Sie das Grundprinzip linearer, verschiebungsinvarianter Systeme.</t>
    </r>
  </si>
  <si>
    <r>
      <rPr>
        <sz val="10"/>
        <color theme="1"/>
        <rFont val="Calibri"/>
        <family val="2"/>
        <scheme val="minor"/>
      </rPr>
      <t>Wie entsteht Salz- und Pfeffer-Rauschen? Und wie sehen die betroffenen Pixel aus? Wie kann es
entfernt werden?</t>
    </r>
  </si>
  <si>
    <r>
      <rPr>
        <sz val="10"/>
        <color theme="1"/>
        <rFont val="Calibri"/>
        <family val="2"/>
        <scheme val="minor"/>
      </rPr>
      <t>Das Salz- und Pfeffer-Rauschen wird durch scharfe und plötzliche Störungen im Bildsignal verursacht. (3 Punkte)
Die resultierenden Bildpunkte sind entweder schwarz oder weiß. (3 Punkte) Der Medianfilter ist der effektivste nichtlineare Filteralgorithmus, um Salz- und Pfeffer-Rauschen zu finden und zu beseitigen. (2 Punkte)</t>
    </r>
  </si>
  <si>
    <r>
      <rPr>
        <sz val="10"/>
        <color theme="1"/>
        <rFont val="Calibri"/>
        <family val="2"/>
        <scheme val="minor"/>
      </rPr>
      <t>Wie kann der richtige Filter ausgewählt werden und was passiert, wenn sich die Eingangswerte ändern?
Nennen Sie zwei Beispiele für Änderungen der Eingangswerte.</t>
    </r>
  </si>
  <si>
    <r>
      <rPr>
        <sz val="10"/>
        <color theme="1"/>
        <rFont val="Calibri"/>
        <family val="2"/>
        <scheme val="minor"/>
      </rPr>
      <t>Erklären Sie die grundlegende Funktionsweise einer Faltung.</t>
    </r>
  </si>
  <si>
    <r>
      <rPr>
        <sz val="10"/>
        <color theme="1"/>
        <rFont val="Calibri"/>
        <family val="2"/>
        <scheme val="minor"/>
      </rPr>
      <t>Erläutern Sie den Grundgedanken und das Ziel der Faltung und wie sie im Allgemeinen im Rahmen
von Computer Vision verwendet wird.</t>
    </r>
  </si>
  <si>
    <r>
      <rPr>
        <sz val="10"/>
        <color theme="1"/>
        <rFont val="Calibri"/>
        <family val="2"/>
        <scheme val="minor"/>
      </rPr>
      <t>Was ist der Unterschied zwischen zwei Gauß-Verteilungen mit gleichen Standardabweichungen, aber
unterschiedlichen Mittelwerten?</t>
    </r>
  </si>
  <si>
    <r>
      <rPr>
        <sz val="10"/>
        <color theme="1"/>
        <rFont val="Calibri"/>
        <family val="2"/>
        <scheme val="minor"/>
      </rPr>
      <t>Die Hauptwahrscheinlichkeit innerhalb der Gauß-Verteilungen ist unterschiedlich (3 Punkte), während die Breite gleich ist. (3 Punkte)
Die Gauß-Verteilung mit dem größeren Mittelwert liegt weiter rechts. (2 Punkte)
Die Gauß-Verteilung mit dem kleineren Mittelwert liegt weiter links. (2 Punkte)</t>
    </r>
  </si>
  <si>
    <r>
      <rPr>
        <sz val="10"/>
        <color theme="1"/>
        <rFont val="Calibri"/>
        <family val="2"/>
        <scheme val="minor"/>
      </rPr>
      <t>Erläutern Sie die grundlegende Funktionsweise des Rangordnungsfilters und seine bekannten Anwendungsbeispiele.</t>
    </r>
  </si>
  <si>
    <r>
      <rPr>
        <sz val="10"/>
        <color theme="1"/>
        <rFont val="Calibri"/>
        <family val="2"/>
        <scheme val="minor"/>
      </rPr>
      <t>Erklären Sie die allgemeine Idee von Low-Level-Sehen und geben Sie eine Definition von Blobs.</t>
    </r>
  </si>
  <si>
    <r>
      <rPr>
        <sz val="10"/>
        <color theme="1"/>
        <rFont val="Calibri"/>
        <family val="2"/>
        <scheme val="minor"/>
      </rPr>
      <t>Erläutern Sie die Unterschiede zwischen Kanten und Linien.</t>
    </r>
  </si>
  <si>
    <r>
      <rPr>
        <sz val="10"/>
        <color theme="1"/>
        <rFont val="Calibri"/>
        <family val="2"/>
        <scheme val="minor"/>
      </rPr>
      <t>Nennen Sie die drei Annahmen für die Annäherung der Ableitungen erster Ordnung.</t>
    </r>
  </si>
  <si>
    <r>
      <rPr>
        <sz val="10"/>
        <color theme="1"/>
        <rFont val="Calibri"/>
        <family val="2"/>
        <scheme val="minor"/>
      </rPr>
      <t>Erläutern Sie die Funktionsweise des Robert-Operators.</t>
    </r>
  </si>
  <si>
    <r>
      <rPr>
        <sz val="10"/>
        <color theme="1"/>
        <rFont val="Calibri"/>
        <family val="2"/>
        <scheme val="minor"/>
      </rPr>
      <t>Der Robert-Operator ist ein gradientenbasierter Operator. (1 Punkt)
Er berechnet die Summe der Quadrate der Differenzen zwischen diagonal
benachbarten Pixeln in einem Bild (2 Punkte) unter Verwendung diskreter Differenzierung und verwendet 2 x 2 Filtermasken. (3 Punkte)</t>
    </r>
  </si>
  <si>
    <r>
      <rPr>
        <sz val="10"/>
        <color theme="1"/>
        <rFont val="Calibri"/>
        <family val="2"/>
        <scheme val="minor"/>
      </rPr>
      <t>Erklären Sie die grundlegende Funktionsweise des Difference-of-Gaussian-Filters (DoG).</t>
    </r>
  </si>
  <si>
    <r>
      <rPr>
        <sz val="10"/>
        <color theme="1"/>
        <rFont val="Calibri"/>
        <family val="2"/>
        <scheme val="minor"/>
      </rPr>
      <t>Erläutern Sie den Unterschied in der Empfindlichkeit von Ableitungen erster und zweiter Ordnung.</t>
    </r>
  </si>
  <si>
    <r>
      <rPr>
        <sz val="10"/>
        <color theme="1"/>
        <rFont val="Calibri"/>
        <family val="2"/>
        <scheme val="minor"/>
      </rPr>
      <t>Erläutern Sie die Funktionsweise der Eckenerkennung nach Moravec.</t>
    </r>
  </si>
  <si>
    <r>
      <rPr>
        <sz val="10"/>
        <color theme="1"/>
        <rFont val="Calibri"/>
        <family val="2"/>
        <scheme val="minor"/>
      </rPr>
      <t>Erläutern Sie die Funktionsweise des FAST-Algorithmus. Nennen Sie die Grundidee, wie das Ergebnis gespeichert wird
und wie die Erkennung funktioniert.</t>
    </r>
  </si>
  <si>
    <r>
      <rPr>
        <sz val="10"/>
        <color theme="1"/>
        <rFont val="Calibri"/>
        <family val="2"/>
        <scheme val="minor"/>
      </rPr>
      <t>Der FAST-Algorithmus erkennt das Vorhandensein einer Ecke,
indem er durch kreisförmiges Verbinden einer Reihe von 16 Pixeln (3 Punkte) einen kreisförmigen Bereich um den potenziellen Mittelpunkt der Ecke auswertet. (3 Punkte)
Wenn ein zusammenhängender Block von Pixeln heller ist als die Addition von Zentrum und Schwellenwert oder dunkler
als das Zentrum ohne Schwellenwert, erkennt der Test eine Ecke. (2 Punkte)
Die erzeugte Beschreibung wird als fortlaufender Bitvektor mit den Positionen 0 bis 15 gespeichert. (2 Punkte)</t>
    </r>
  </si>
  <si>
    <r>
      <rPr>
        <sz val="10"/>
        <color theme="1"/>
        <rFont val="Calibri"/>
        <family val="2"/>
        <scheme val="minor"/>
      </rPr>
      <t>Erklären Sie die Gewichte in künstlichen neuronalen Netzen (KNN). Wie werden sie initialisiert?
Was passiert während des Trainings?
Was stellen sie dar?
Was wird durch hohe und niedrige Werte beeinflusst?</t>
    </r>
  </si>
  <si>
    <r>
      <rPr>
        <sz val="10"/>
        <color theme="1"/>
        <rFont val="Calibri"/>
        <family val="2"/>
        <scheme val="minor"/>
      </rPr>
      <t>Gewichtungen sind die Hyperparameter, die beim Training von KNN aktualisiert und angepasst werden. (2 Punkte)
Sie werden nach dem Zufallsprinzip initialisiert, aber im Laufe des KNN-Trainings werden sie verändert,
um ein präziseres Netz aufzubauen. (2 Punkte)
Die Gewichte spiegeln die Auswirkung einer Änderung des Eingangs auf den Ausgang des Netzes wider. Ein niedriger Wert der Gewichtungen hat wenig, ein hoher Wert viel Einfluss auf den Ausgang. (2 Punkte)</t>
    </r>
  </si>
  <si>
    <r>
      <rPr>
        <sz val="10"/>
        <color theme="1"/>
        <rFont val="Calibri"/>
        <family val="2"/>
        <scheme val="minor"/>
      </rPr>
      <t>Die Eingabeschicht ist die erste Schicht eines KNN. (2 Punkte)
Als Eingabe für die erste Schicht werden Merkmale bereitgestellt, um die Informationen und die Beziehung zwischen ihnen zu finden. (2 Punkte)
Die Anzahl der Knoten in der Eingabeschicht entspricht der Anzahl der Eingabevariablen in den Daten. (2 Punkte)</t>
    </r>
  </si>
  <si>
    <r>
      <rPr>
        <sz val="10"/>
        <color theme="1"/>
        <rFont val="Calibri"/>
        <family val="2"/>
        <scheme val="minor"/>
      </rPr>
      <t>Erläutern Sie, was die verborgene Schicht beim Deep Learning ist, und nennen Sie ihre Aufgaben.
Erklären Sie die mathematische Operation und wie der Wert der Gewichte mit den Merkmalen
zusammenhängt.</t>
    </r>
  </si>
  <si>
    <r>
      <rPr>
        <sz val="10"/>
        <color theme="1"/>
        <rFont val="Calibri"/>
        <family val="2"/>
        <scheme val="minor"/>
      </rPr>
      <t>Erklären Sie das Konzept der vollständig vernetzten Schichten. Nennen Sie zuerst die Verwendung. Dann, wie die Knoten verbunden sind. Wo im KNN ist die vollständig vernetzte Schicht platziert?</t>
    </r>
  </si>
  <si>
    <r>
      <rPr>
        <sz val="10"/>
        <color theme="1"/>
        <rFont val="Calibri"/>
        <family val="2"/>
        <scheme val="minor"/>
      </rPr>
      <t>Die vollständig vernetzten Schichten werden für die abschließende Aufgabe der Klassifizierung oder Segmentierung von Bildern verwendet. (2 Punkte)
Bei diesen Schichten ist jeder Knoten mit jedem Knoten in der nächsten Schicht verbunden. (2 Punkte)
Die vollständig vernetzten Schichten werden vor der Ausgabeschicht verwendet, und die abgeflachten Eingaben aus den vorhergehenden Schichten werden an sie weitergeleitet. (2 Punkte)</t>
    </r>
  </si>
  <si>
    <r>
      <rPr>
        <sz val="10"/>
        <color theme="1"/>
        <rFont val="Calibri"/>
        <family val="2"/>
        <scheme val="minor"/>
      </rPr>
      <t>Erläutern Sie die Aktivierungsfunktionen in KNN und nennen Sie fünf Beispiele.</t>
    </r>
  </si>
  <si>
    <r>
      <rPr>
        <sz val="10"/>
        <color theme="1"/>
        <rFont val="Calibri"/>
        <family val="2"/>
        <scheme val="minor"/>
      </rPr>
      <t>Erklären Sie die grundlegende Funktionsweise einer Faltung in einem CNN.</t>
    </r>
  </si>
  <si>
    <r>
      <rPr>
        <sz val="10"/>
        <color theme="1"/>
        <rFont val="Calibri"/>
        <family val="2"/>
        <scheme val="minor"/>
      </rPr>
      <t>Erläutern Sie kurz den Prozess der Segmentierung. Wie werden Objekte der gleichen Klasse zugeordnet? Nennen Sie die beiden Arten der Segmentierung.</t>
    </r>
  </si>
  <si>
    <r>
      <rPr>
        <sz val="10"/>
        <color theme="1"/>
        <rFont val="Calibri"/>
        <family val="2"/>
        <scheme val="minor"/>
      </rPr>
      <t>Bei der Segmentierung werden die einzelnen Pixel eines Bildes klassifiziert und mit Labeln versehen. (3 Punkte)
Auf diese Weise wird die Gruppe von Pixeln mit demselben Label segmentiert, um ein im Bild hervorgehobenes Objekt zu bilden. (3 Punkte)
Es gibt zwei Arten der Segmentierung, nämlich die semantische und die Instanzsegmentierung. (2 Punkte)</t>
    </r>
  </si>
  <si>
    <r>
      <rPr>
        <sz val="10"/>
        <color theme="1"/>
        <rFont val="Calibri"/>
        <family val="2"/>
        <scheme val="minor"/>
      </rPr>
      <t>Erläutern Sie, wie unüberwachte maschinelle Lernverfahren (ML) im Zusammenhang mit Computer Vision eingesetzt werden. Definieren Sie zunächst den allgemeinen Kontext. Erklären Sie dann, wie die Pixel miteinander verbunden sind. Nennen Sie vier Beispiele.</t>
    </r>
  </si>
  <si>
    <r>
      <rPr>
        <sz val="10"/>
        <color theme="1"/>
        <rFont val="Calibri"/>
        <family val="2"/>
        <scheme val="minor"/>
      </rPr>
      <t>Stellen Sie sich vor, Sie haben eine Klassifizierungsaufgabe mit hundert Pixeln pro Foto, die Sie mit einem neuronalen Netz (KNN) berechnen müssen. Wie heißt die erste Schicht? Wie viele Neuronen enthält sie? Ist es möglich, zwei Mal den gleichen Typ der ersten Schicht zu haben? Wie sind die Schichten verbunden?</t>
    </r>
  </si>
  <si>
    <r>
      <rPr>
        <sz val="10"/>
        <color theme="1"/>
        <rFont val="Calibri"/>
        <family val="2"/>
        <scheme val="minor"/>
      </rPr>
      <t>Erklären Sie, wie Objekterkennung funktioniert und welche Schritte dafür erforderlich sind. Erläutern Sie den Zusammenhang mit der Segmentierung.</t>
    </r>
  </si>
  <si>
    <r>
      <rPr>
        <sz val="10"/>
        <color theme="1"/>
        <rFont val="Calibri"/>
        <family val="2"/>
        <scheme val="minor"/>
      </rPr>
      <t>Erläutern Sie, wie der R-CNN-Algorithmus verwendet wird und was seine Grundidee ist. Nennen und erläutern Sie kurz seine
beiden Arbeitsschritte.</t>
    </r>
  </si>
  <si>
    <r>
      <rPr>
        <sz val="10"/>
        <color theme="1"/>
        <rFont val="Calibri"/>
        <family val="2"/>
        <scheme val="minor"/>
      </rPr>
      <t>Definieren Sie den Begriff Video im Vergleich zu Bildern.</t>
    </r>
  </si>
  <si>
    <r>
      <rPr>
        <sz val="10"/>
        <color theme="1"/>
        <rFont val="Calibri"/>
        <family val="2"/>
        <scheme val="minor"/>
      </rPr>
      <t>Videos werden als räumlich-zeitliche Muster definiert, die sich mit der Zeit verändern. (3 Punkte) Sie werden daher auch als Bildfolgen bezeichnet. (3 Punkte)</t>
    </r>
  </si>
  <si>
    <r>
      <rPr>
        <sz val="10"/>
        <color theme="1"/>
        <rFont val="Calibri"/>
        <family val="2"/>
        <scheme val="minor"/>
      </rPr>
      <t>Definieren Sie den Begriff Auflösung und geben Sie seine Definition für SD und HD an.</t>
    </r>
  </si>
  <si>
    <r>
      <rPr>
        <sz val="10"/>
        <color theme="1"/>
        <rFont val="Calibri"/>
        <family val="2"/>
        <scheme val="minor"/>
      </rPr>
      <t>Die Anzahl der Pixel in einem Frame wird als Auflösung bezeichnet. (2 Punkte) Die Standardauflösung (SD) hat 720p (2 Punkte), während die Hochauflösung (HD) 1080p hat (2 Punkte).</t>
    </r>
  </si>
  <si>
    <r>
      <rPr>
        <sz val="10"/>
        <color theme="1"/>
        <rFont val="Calibri"/>
        <family val="2"/>
        <scheme val="minor"/>
      </rPr>
      <t>Definieren Sie den ersten Schritt der Objektverfolgung im Rahmen der normalen Verfolgung. Geben Sie an, warum er benötigt wird.</t>
    </r>
  </si>
  <si>
    <r>
      <rPr>
        <sz val="10"/>
        <color theme="1"/>
        <rFont val="Calibri"/>
        <family val="2"/>
        <scheme val="minor"/>
      </rPr>
      <t>Der erste Schritt ist die Objekterkennung, d. h. die Methode zur Erkennung und Klassifizierung von Objekten mithilfe eines Algorithmus, der einen Rahmen um sie herum erzeugt. (3 Punkte)
Der Begrenzungsrahmen wird benötigt, um die Position eines Objekts innerhalb des Bildes zu bestimmen. (3 Punkte)</t>
    </r>
  </si>
  <si>
    <r>
      <rPr>
        <sz val="10"/>
        <color theme="1"/>
        <rFont val="Calibri"/>
        <family val="2"/>
        <scheme val="minor"/>
      </rPr>
      <t>Definieren Sie den ersten Schritt der Objektverfolgung im Rahmen der Bewegungseinschätzung.</t>
    </r>
  </si>
  <si>
    <r>
      <rPr>
        <sz val="10"/>
        <color theme="1"/>
        <rFont val="Calibri"/>
        <family val="2"/>
        <scheme val="minor"/>
      </rPr>
      <t>Nennen Sie die drei Aufgaben im Zusammenhang mit Bewegungserkennung. Wie wird die Bewegungserkennung durchgeführt?</t>
    </r>
  </si>
  <si>
    <r>
      <rPr>
        <sz val="10"/>
        <color theme="1"/>
        <rFont val="Calibri"/>
        <family val="2"/>
        <scheme val="minor"/>
      </rPr>
      <t>Definieren und erläutern Sie Videoverfolgung.</t>
    </r>
  </si>
  <si>
    <r>
      <rPr>
        <sz val="10"/>
        <color theme="1"/>
        <rFont val="Calibri"/>
        <family val="2"/>
        <scheme val="minor"/>
      </rPr>
      <t>Erläutern Sie, inwiefern die Aktionsklassifizierung ein Teil der Aktionserkennung ist.
Definieren Sie das Ziel der Aktionsklassifizierung und nennen Sie zwei Beispiele für mögliche Labels.
Wie sollte die Ausgabe aussehen?</t>
    </r>
  </si>
  <si>
    <r>
      <rPr>
        <sz val="10"/>
        <color theme="1"/>
        <rFont val="Calibri"/>
        <family val="2"/>
        <scheme val="minor"/>
      </rPr>
      <t>Erörtern Sie, wie die Aktionserkennung bei der Sicherheitsüberwachung helfen kann. Nennen Sie ein Beispiel dafür, wie die Aktionserkennung eingesetzt werden könnte, um menschliche Arbeitskräfte zu ersetzen.</t>
    </r>
  </si>
  <si>
    <r>
      <rPr>
        <sz val="10"/>
        <color theme="1"/>
        <rFont val="Calibri"/>
        <family val="2"/>
        <scheme val="minor"/>
      </rPr>
      <t>Beschreiben Sie den "optischen Fluss" im Kontext von Computer Vision. Wie entsteht/erscheint der optische Fluss? Wie können Lichtverhältnisse genutzt werden, um zwischen verschiedenen Objekten zu unterscheiden? Was erwarten Sie, wenn Sie Graustufenvideos verarbeiten – können Sie Beleuchtungsunterschiede erkennen?</t>
    </r>
  </si>
  <si>
    <r>
      <rPr>
        <sz val="10"/>
        <color theme="1"/>
        <rFont val="Calibri"/>
        <family val="2"/>
        <scheme val="minor"/>
      </rPr>
      <t>Der optische Fluss beschreibt die scheinbare Bewegung verschiedener Helligkeitsmuster innerhalb eines Bildes. (3 Punkte)
Die Bewegung sowohl der Objekte als auch des Betrachters trägt zum optischen Fluss bei. (3 Punkte)
Störungen im Lichtfluss können dazu beitragen, ein Bild in Teile zu unterteilen, die verschiedene Objekte darstellen. (2 Punkte)
Dies funktioniert auch mit Graustufenbildern, da die Helligkeit auch in Graustufen unterschieden werden kann. (2 Punkte)</t>
    </r>
  </si>
  <si>
    <r>
      <rPr>
        <sz val="10"/>
        <color theme="1"/>
        <rFont val="Calibri"/>
        <family val="2"/>
        <scheme val="minor"/>
      </rPr>
      <t>Erklären Sie, was "Bildverfolgung" ist und wie sie funktioniert. Welche moderne Technologie ist
mit ihr verbunden?</t>
    </r>
  </si>
  <si>
    <r>
      <rPr>
        <sz val="10"/>
        <color theme="1"/>
        <rFont val="Calibri"/>
        <family val="2"/>
        <scheme val="minor"/>
      </rPr>
      <t>Erörtern Sie die drei Herausforderungen im Zusammenhang mit Aktionserkennung und gehen Sie auf jede einzelne
davon ein.</t>
    </r>
  </si>
  <si>
    <r>
      <rPr>
        <sz val="10"/>
        <color theme="1"/>
        <rFont val="Calibri"/>
        <family val="2"/>
        <scheme val="minor"/>
      </rPr>
      <t>Nennen Sie drei Beispiele für Deep-Learning-Algorithmen, die zur Aktionserkennung eingesetzt werden.
Definieren Sie räumlich-zeitliche Merkmale und beschreiben Sie kurz, wie sie beim Deep Learning verwendet werden.</t>
    </r>
  </si>
  <si>
    <r>
      <rPr>
        <sz val="10"/>
        <color theme="1"/>
        <rFont val="Calibri"/>
        <family val="2"/>
        <scheme val="minor"/>
      </rPr>
      <t>MC_090</t>
    </r>
  </si>
  <si>
    <r>
      <rPr>
        <sz val="10"/>
        <color theme="1"/>
        <rFont val="Calibri"/>
        <family val="2"/>
        <scheme val="minor"/>
      </rPr>
      <t>Warum ist es wichtig, Kanten zu erkennen?</t>
    </r>
  </si>
  <si>
    <r>
      <rPr>
        <sz val="10"/>
        <color theme="1"/>
        <rFont val="Calibri"/>
        <family val="2"/>
        <scheme val="minor"/>
      </rPr>
      <t>Sie werden verwendet, um die Position der Merkmale im Bild zu beschreiben.</t>
    </r>
  </si>
  <si>
    <r>
      <rPr>
        <sz val="10"/>
        <color theme="1"/>
        <rFont val="Calibri"/>
        <family val="2"/>
        <scheme val="minor"/>
      </rPr>
      <t>Sie werden verwendet, um zu bestimmen, welche Fokuseinstellungen für eine Digitalkamera benötigt werden.</t>
    </r>
  </si>
  <si>
    <r>
      <rPr>
        <sz val="10"/>
        <color theme="1"/>
        <rFont val="Calibri"/>
        <family val="2"/>
        <scheme val="minor"/>
      </rPr>
      <t>Sie werden verwendet, um den Umfang des Rauschens im Bild zu ermitteln.</t>
    </r>
  </si>
  <si>
    <r>
      <rPr>
        <sz val="10"/>
        <color theme="1"/>
        <rFont val="Calibri"/>
        <family val="2"/>
        <scheme val="minor"/>
      </rPr>
      <t>Sie werden zur Verarbeitung des Bildes verwendet, um die Farbinformationen zu identifizieren.</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</si>
  <si>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</si>
  <si>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</si>
  <si>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</si>
  <si>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</si>
  <si>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</si>
  <si>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</si>
  <si>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Lektion 1</t>
    </r>
  </si>
  <si>
    <r>
      <rPr>
        <sz val="10"/>
        <color theme="1"/>
        <rFont val="Calibri"/>
        <family val="2"/>
        <scheme val="minor"/>
      </rPr>
      <t>Lektion 2</t>
    </r>
  </si>
  <si>
    <r>
      <rPr>
        <sz val="10"/>
        <color theme="1"/>
        <rFont val="Calibri"/>
        <family val="2"/>
        <scheme val="minor"/>
      </rPr>
      <t>Lektion 3</t>
    </r>
  </si>
  <si>
    <r>
      <rPr>
        <sz val="10"/>
        <color theme="1"/>
        <rFont val="Calibri"/>
        <family val="2"/>
        <scheme val="minor"/>
      </rPr>
      <t>Summe</t>
    </r>
  </si>
  <si>
    <r>
      <rPr>
        <sz val="10"/>
        <color theme="1"/>
        <rFont val="Calibri"/>
        <family val="2"/>
        <scheme val="minor"/>
      </rPr>
      <t>Gesamt</t>
    </r>
  </si>
  <si>
    <r>
      <rPr>
        <b/>
        <sz val="10"/>
        <color theme="1"/>
        <rFont val="Calibri"/>
        <family val="2"/>
        <scheme val="minor"/>
      </rPr>
      <t>Falsche Antwort</t>
    </r>
  </si>
  <si>
    <r>
      <rPr>
        <b/>
        <sz val="10"/>
        <color theme="1"/>
        <rFont val="Calibri"/>
        <family val="2"/>
        <scheme val="minor"/>
      </rPr>
      <t>Falsche Antwort</t>
    </r>
  </si>
  <si>
    <r>
      <rPr>
        <sz val="10"/>
        <color theme="1"/>
        <rFont val="Calibri"/>
        <family val="2"/>
        <scheme val="minor"/>
      </rPr>
      <t>Eine Lochkamera lässt Licht durch eine kleine Öffnung eindringen. Markieren Sie bitte die richtige Aussage darüber, was mit dem Licht passiert, wenn es das Loch passiert hat.</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</si>
  <si>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</si>
  <si>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</si>
  <si>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</si>
  <si>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</si>
  <si>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</si>
  <si>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</si>
  <si>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</si>
  <si>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</si>
  <si>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</si>
  <si>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</si>
  <si>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</si>
  <si>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</si>
  <si>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</si>
  <si>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weiter.</t>
    </r>
  </si>
  <si>
    <r>
      <rPr>
        <sz val="10"/>
        <color theme="1"/>
        <rFont val="Calibri"/>
        <family val="2"/>
        <scheme val="minor"/>
      </rPr>
      <t>enger.</t>
    </r>
  </si>
  <si>
    <r>
      <rPr>
        <sz val="10"/>
        <color theme="1"/>
        <rFont val="Calibri"/>
        <family val="2"/>
        <scheme val="minor"/>
      </rPr>
      <t>nicht verändert.</t>
    </r>
  </si>
  <si>
    <r>
      <rPr>
        <sz val="10"/>
        <color theme="1"/>
        <rFont val="Calibri"/>
        <family val="2"/>
        <scheme val="minor"/>
      </rPr>
      <t>schwer</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</si>
  <si>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</si>
  <si>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</si>
  <si>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</si>
  <si>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</si>
  <si>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</si>
  <si>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</si>
  <si>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</si>
  <si>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</si>
  <si>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</si>
  <si>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</si>
  <si>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Markieren Sie die richtige Aussage zur Fourier-Transformation.</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</si>
  <si>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</si>
  <si>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</si>
  <si>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</si>
  <si>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</si>
  <si>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</si>
  <si>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</si>
  <si>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</si>
  <si>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</si>
  <si>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</si>
  <si>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</si>
  <si>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</si>
  <si>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</si>
  <si>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</si>
  <si>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</si>
  <si>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</si>
  <si>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</si>
  <si>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</si>
  <si>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schwer</t>
    </r>
  </si>
  <si>
    <r>
      <rPr>
        <sz val="10"/>
        <color theme="1"/>
        <rFont val="Calibri"/>
        <family val="2"/>
        <scheme val="minor"/>
      </rPr>
      <t>mittel</t>
    </r>
  </si>
  <si>
    <r>
      <rPr>
        <sz val="10"/>
        <color theme="1"/>
        <rFont val="Calibri"/>
        <family val="2"/>
        <scheme val="minor"/>
      </rPr>
      <t>mittel</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</si>
  <si>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</si>
  <si>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</si>
  <si>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</si>
  <si>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</si>
  <si>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</si>
  <si>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</si>
  <si>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</si>
  <si>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</si>
  <si>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</si>
  <si>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</si>
  <si>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</si>
  <si>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</si>
  <si>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</si>
  <si>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</si>
  <si>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</si>
  <si>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</si>
  <si>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</si>
  <si>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</si>
  <si>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Wählen Sie den Algorithmus aus, der für semantische Segmentierung verwendet wird.</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</si>
  <si>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</si>
  <si>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</si>
  <si>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</si>
  <si>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leicht</t>
    </r>
  </si>
  <si>
    <r>
      <rPr>
        <sz val="10"/>
        <color theme="1"/>
        <rFont val="Calibri"/>
        <family val="2"/>
        <scheme val="minor"/>
      </rPr>
      <t>YOLO</t>
    </r>
  </si>
  <si>
    <r>
      <rPr>
        <sz val="10"/>
        <color theme="1"/>
        <rFont val="Calibri"/>
        <family val="2"/>
        <scheme val="minor"/>
      </rPr>
      <t>U-Net</t>
    </r>
  </si>
  <si>
    <r>
      <rPr>
        <sz val="10"/>
        <color theme="1"/>
        <rFont val="Calibri"/>
        <family val="2"/>
        <scheme val="minor"/>
      </rPr>
      <t>leicht</t>
    </r>
  </si>
  <si>
    <r>
      <rPr>
        <sz val="10"/>
        <color theme="1"/>
        <rFont val="Calibri"/>
        <family val="2"/>
        <scheme val="minor"/>
      </rPr>
      <t>Es wählt den Durchschnittswert aus.</t>
    </r>
  </si>
  <si>
    <r>
      <rPr>
        <sz val="10"/>
        <color theme="1"/>
        <rFont val="Calibri"/>
        <family val="2"/>
        <scheme val="minor"/>
      </rPr>
      <t>Es wählt den kleinsten Wert aus.</t>
    </r>
  </si>
  <si>
    <r>
      <rPr>
        <sz val="10"/>
        <color theme="1"/>
        <rFont val="Calibri"/>
        <family val="2"/>
        <scheme val="minor"/>
      </rPr>
      <t>Es wählt den signifikantesten Wert aus.</t>
    </r>
  </si>
  <si>
    <r>
      <rPr>
        <sz val="10"/>
        <color theme="1"/>
        <rFont val="Calibri"/>
        <family val="2"/>
        <scheme val="minor"/>
      </rPr>
      <t>Es berechnet die Summe der Eingangswerte.</t>
    </r>
  </si>
  <si>
    <r>
      <rPr>
        <sz val="10"/>
        <color theme="1"/>
        <rFont val="Calibri"/>
        <family val="2"/>
        <scheme val="minor"/>
      </rPr>
      <t>mittel</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</si>
  <si>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</si>
  <si>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</si>
  <si>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</si>
  <si>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</si>
  <si>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</si>
  <si>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Wie hoch ist die Auflösung von Full HD (Hochauflösung)?</t>
    </r>
  </si>
  <si>
    <r>
      <rPr>
        <sz val="10"/>
        <color theme="1"/>
        <rFont val="Calibri"/>
        <family val="2"/>
        <scheme val="minor"/>
      </rPr>
      <t>schwer</t>
    </r>
  </si>
  <si>
    <r>
      <rPr>
        <sz val="10"/>
        <color theme="1"/>
        <rFont val="Calibri"/>
        <family val="2"/>
        <scheme val="minor"/>
      </rPr>
      <t>schwer</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</si>
  <si>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</si>
  <si>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</si>
  <si>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</si>
  <si>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</si>
  <si>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</si>
  <si>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Bitte wählen Sie die richtige Aussage aus.</t>
    </r>
  </si>
  <si>
    <r>
      <rPr>
        <sz val="10"/>
        <color theme="1"/>
        <rFont val="Calibri"/>
        <family val="2"/>
        <scheme val="minor"/>
      </rPr>
      <t>mittel</t>
    </r>
  </si>
  <si>
    <r>
      <rPr>
        <sz val="10"/>
        <color theme="1"/>
        <rFont val="Calibri"/>
        <family val="2"/>
        <scheme val="minor"/>
      </rPr>
      <t>schwer</t>
    </r>
  </si>
  <si>
    <r>
      <rPr>
        <sz val="10"/>
        <color theme="1"/>
        <rFont val="Calibri"/>
        <family val="2"/>
        <scheme val="minor"/>
      </rPr>
      <t>mittel</t>
    </r>
  </si>
  <si>
    <r>
      <rPr>
        <sz val="10"/>
        <color theme="1"/>
        <rFont val="Calibri"/>
        <family val="2"/>
        <scheme val="minor"/>
      </rPr>
      <t>mittel</t>
    </r>
  </si>
  <si>
    <r>
      <rPr>
        <sz val="10"/>
        <color theme="1"/>
        <rFont val="Calibri"/>
        <family val="2"/>
        <scheme val="minor"/>
      </rPr>
      <t>Es ist nicht einfach, die Labels für das Training von Aktionserkennungsmodellen zu definieren. Der Grund dafür ist,
dass menschliche Handlungen zusammengesetzte Abläufe sind, deren Hierarchie unklar ist.</t>
    </r>
  </si>
  <si>
    <r>
      <rPr>
        <sz val="10"/>
        <color theme="1"/>
        <rFont val="Calibri"/>
        <family val="2"/>
        <scheme val="minor"/>
      </rPr>
      <t>schwer</t>
    </r>
  </si>
  <si>
    <r>
      <rPr>
        <sz val="10"/>
        <color theme="1"/>
        <rFont val="Calibri"/>
        <family val="2"/>
        <scheme val="minor"/>
      </rPr>
      <t xml:space="preserve">Das Versehen von Videos mit Labels für die Aktionserkennung ist zeitaufwändig, d.h. man muss sich jedes Frame des Videos ansehen. Dazu kommen Unsicherheiten, z. B. weil es schwierig ist, den Beginn und das Ende einer Aktion genau zu bestimmen.
</t>
    </r>
  </si>
  <si>
    <r>
      <rPr>
        <sz val="10"/>
        <color theme="1"/>
        <rFont val="Calibri"/>
        <family val="2"/>
        <scheme val="minor"/>
      </rPr>
      <t>leicht</t>
    </r>
  </si>
  <si>
    <r>
      <rPr>
        <sz val="10"/>
        <color theme="1"/>
        <rFont val="Calibri"/>
        <family val="2"/>
        <scheme val="minor"/>
      </rPr>
      <t>mittel</t>
    </r>
  </si>
  <si>
    <r>
      <rPr>
        <b/>
        <sz val="10"/>
        <rFont val="Calibri"/>
        <family val="2"/>
        <scheme val="minor"/>
      </rPr>
      <t>Lektion</t>
    </r>
  </si>
  <si>
    <r>
      <rPr>
        <b/>
        <sz val="10"/>
        <rFont val="Calibri"/>
        <family val="2"/>
        <scheme val="minor"/>
      </rPr>
      <t>Unterlektion</t>
    </r>
  </si>
  <si>
    <r>
      <rPr>
        <b/>
        <sz val="10"/>
        <rFont val="Calibri"/>
        <family val="2"/>
        <scheme val="minor"/>
      </rPr>
      <t>Schwierigkeitsgrad</t>
    </r>
  </si>
  <si>
    <r>
      <rPr>
        <b/>
        <sz val="10"/>
        <color theme="1"/>
        <rFont val="Calibri"/>
        <family val="2"/>
        <scheme val="minor"/>
      </rPr>
      <t>Fragetext</t>
    </r>
  </si>
  <si>
    <r>
      <rPr>
        <b/>
        <sz val="10"/>
        <color theme="0"/>
        <rFont val="Calibri"/>
        <family val="2"/>
        <scheme val="minor"/>
      </rPr>
      <t xml:space="preserve">Bild? =&gt; ggf. </t>
    </r>
    <r>
      <rPr>
        <b/>
        <sz val="10"/>
        <color theme="0"/>
        <rFont val="Calibri"/>
        <family val="2"/>
        <scheme val="minor"/>
      </rPr>
      <t>"Ja" eintragen</t>
    </r>
    <r>
      <rPr>
        <sz val="10"/>
        <color theme="0"/>
        <rFont val="Calibri"/>
        <family val="2"/>
        <scheme val="minor"/>
      </rPr>
      <t xml:space="preserve">
</t>
    </r>
    <r>
      <rPr>
        <b/>
        <sz val="10"/>
        <color theme="0"/>
        <rFont val="Calibri"/>
        <family val="2"/>
        <scheme val="minor"/>
      </rPr>
      <t>=&gt; Bitte die Infos auf "Übersicht" beachten!</t>
    </r>
  </si>
  <si>
    <r>
      <rPr>
        <b/>
        <sz val="10"/>
        <color theme="1"/>
        <rFont val="Calibri"/>
        <family val="2"/>
        <scheme val="minor"/>
      </rPr>
      <t>Kommentar fachliche:r Prüfer:in / Auditor:in</t>
    </r>
  </si>
  <si>
    <r>
      <rPr>
        <sz val="10"/>
        <rFont val="Calibri"/>
        <family val="2"/>
        <scheme val="minor"/>
      </rPr>
      <t>leicht</t>
    </r>
  </si>
  <si>
    <r>
      <rPr>
        <sz val="10"/>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</si>
  <si>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</si>
  <si>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</si>
  <si>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</si>
  <si>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</si>
  <si>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</si>
  <si>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</si>
  <si>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</si>
  <si>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</si>
  <si>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schwer</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</si>
  <si>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</si>
  <si>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</si>
  <si>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</si>
  <si>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</si>
  <si>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</si>
  <si>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</si>
  <si>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</si>
  <si>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</si>
  <si>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</si>
  <si>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</si>
  <si>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</si>
  <si>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schwer</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</si>
  <si>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</si>
  <si>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</si>
  <si>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</si>
  <si>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</si>
  <si>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</si>
  <si>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</si>
  <si>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</si>
  <si>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</si>
  <si>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</si>
  <si>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</si>
  <si>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</si>
  <si>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schwer</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</si>
  <si>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</si>
  <si>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</si>
  <si>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</si>
  <si>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</si>
  <si>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</si>
  <si>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</si>
  <si>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</si>
  <si>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</si>
  <si>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</si>
  <si>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</si>
  <si>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</si>
  <si>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schwer</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</si>
  <si>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</si>
  <si>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</si>
  <si>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</si>
  <si>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</si>
  <si>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</si>
  <si>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</si>
  <si>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</si>
  <si>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</si>
  <si>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</si>
  <si>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</si>
  <si>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</si>
  <si>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schwer</t>
    </r>
  </si>
  <si>
    <r>
      <rPr>
        <sz val="10"/>
        <color theme="1"/>
        <rFont val="Calibri"/>
        <family val="2"/>
        <scheme val="minor"/>
      </rPr>
      <t>schwer</t>
    </r>
  </si>
  <si>
    <r>
      <rPr>
        <sz val="11"/>
        <color theme="1"/>
        <rFont val="Calibri"/>
        <family val="2"/>
        <scheme val="minor"/>
      </rPr>
      <t>Schwierigkeitsgrad</t>
    </r>
  </si>
  <si>
    <r>
      <rPr>
        <sz val="11"/>
        <color theme="1"/>
        <rFont val="Calibri"/>
        <family val="2"/>
        <scheme val="minor"/>
      </rPr>
      <t>leicht</t>
    </r>
  </si>
  <si>
    <r>
      <rPr>
        <sz val="11"/>
        <color theme="1"/>
        <rFont val="Calibri"/>
        <family val="2"/>
        <scheme val="minor"/>
      </rPr>
      <t>mittel</t>
    </r>
  </si>
  <si>
    <r>
      <rPr>
        <sz val="11"/>
        <color theme="1"/>
        <rFont val="Calibri"/>
        <family val="2"/>
        <scheme val="minor"/>
      </rPr>
      <t>schwer</t>
    </r>
  </si>
  <si>
    <t>Die Ober- und Unterseite werden gespiegelt, aber nicht die Seiten.</t>
  </si>
  <si>
    <t>Durch Weichzeichnen von Bildern ist es möglich, die Wahrscheinlichkeitsdichte einer Gauß-Verteilung auf eine bestimmte Region zu legen.</t>
  </si>
  <si>
    <t>Wenn Sie den Difference-of-Gaussian-Filter auf ein Bild mit einem Auto vor einem homogenen Hintergrund anwenden, zeigt das Ausgabebild...</t>
  </si>
  <si>
    <t>Welche der folgenden Antworten ist ein Beispielalgorithmus für die Linienerkennung?</t>
  </si>
  <si>
    <t>Sie darf nicht null sein in Bereichen mit gleichbleibender Intensität. Sie darf nicht null sein am Anfang einer Intensitäts-Rampe oder -Stufe. Sie muss entlang einer Intensitätsrampe ungleich null sein.</t>
  </si>
  <si>
    <t>Sie darf nicht null sein in Bereichen mit gleichbleibender Intensität. Sie muss null sein am Anfang einer Intensitäts-Rampe oder -Stufe. Sie muss entlang einer Intensitätsrampe gleich null sein.</t>
  </si>
  <si>
    <t>Der FAST-Algorithmus untersucht die Pixel, die direkt neben dem mittleren Pixel liegen, und ermittelt die Farbunterschiede.</t>
  </si>
  <si>
    <t>Der FAST-Algorithmus untersucht die Pixel, die auf einer Linie innerhalb eines bestimmten Abstands zum mittleren Pixel liegen, und ermittelt die Helligkeitsunterschiede.</t>
  </si>
  <si>
    <t>Der FAST-Algorithmus untersucht die Pixel, die direkt neben dem mittleren Pixel liegen, und ermittelt die Helligkeitsunterschiede.</t>
  </si>
  <si>
    <t>Die Architektur basiert auf undefinierten Netzwerken.</t>
  </si>
  <si>
    <t>Die Architektur basiert auf univariaten Netzwerken.</t>
  </si>
  <si>
    <t>Die Architektur verwendet immer unmarkierte Daten für ihr Training.</t>
  </si>
  <si>
    <t>Es ist nicht einfach, die Labels für das Training von Aktionserkennungsmodellen zu definieren. Der Grund dafür ist,
dass menschliche Handlungen zusammengesetzte Abläufe sind, deren Hierarchie unklar ist.</t>
  </si>
  <si>
    <t xml:space="preserve">Bestimmte bekannte Benchmark-Datensätze, beispielsweise aus der Kinetics-Familie stellen den Nutzenden nur die Videolinks zum Herunterladen zur Verfügung, nicht aber die Videos selbst. Dies führt zu einer Situation, in der verschiedene Methoden anhand unterschiedlicher Datensätze beurteilt werden.
</t>
  </si>
  <si>
    <t>Es gibt keinen Herausforderung. Ein Mensch gibt dem Computer Anweisungen, welche Aktion gerade auszuführen ist. Diese Aktion wird gespeichert und automatisch für den Computer übersetzt.</t>
  </si>
  <si>
    <t>Beim Benchmarking eines neuen Algorithmus zur Aktionserkennung gibt es keine Herausforderung. Es gibt gut definierte Grenzen für die Datensätze, und die Berechnung ist eindeutig.</t>
  </si>
  <si>
    <t>Es ist nicht einfach, die Labels für das Training von Aktionserkennungsmodellen zu definieren. Der Grund dafür ist, dass menschliche Handlungen zusammengesetzte Abläufe sind, deren Hierarchie unklar ist.</t>
  </si>
  <si>
    <t>Zum menschlichen Auge gehören die Hornhaut (1,5 Punkte), die Linse (1,5 Punkte), der Sehnerv (1,5 Punkte) und die Pupille (1,5 Punkte).</t>
  </si>
  <si>
    <t>Kameras sind optische Apparate, die dazu verwendet werden, Szenen als Bilder einzufangen. (3 Punkte)
Auf einem grundlegenden Niveau besteht eine Kamera aus einer abgeschlossenen Kiste, genannt Kameragehäuse, mit einer als Blende bezeichneten Öffnung, die Licht einlässt, sowie einer lichtempfindlichen Oberfläche, welche die Szene aufnimmt. (3 Punkte)</t>
  </si>
  <si>
    <t>Im Bereich des blinden Flecks sind keine Zapfen und Stäbchen vorhanden (3 Punkte), weil dort der Sehnerv das Auge verlässt. (3 Punkte)</t>
  </si>
  <si>
    <t>Farbbilder werden als mehrdimensionales Array oder mehrdimensionaler Kanal dargestellt. (3 Punkte) Graustufenbilder werden als eindimensionales Array oder als ein Kanal dargestellt. (3 Punkte)</t>
  </si>
  <si>
    <t>Erläutern Sie die beiden Hauptaufgaben der menschlichen Pupille und beschreiben Sie ihre Position innerhalb des visuellen Systems.</t>
  </si>
  <si>
    <t>Die Pupille hat im menschlichen visuellen System zwei Aufgaben. Erstens begrenzt sie die Lichtmenge,
welche die Netzhaut erreicht (3 Punkte), zweitens ist sie für die Veränderung der Blendengröße im Abbildungssystems des menschlichen Auges verantwortlich (3 Punkte). Die Pupille befindet sich zwischen der Linse und der Hornhaut. (2 Punkte)</t>
  </si>
  <si>
    <t>Die Blende steuert die Helligkeit. (2 Punkte) 
Als Nebeneffekt wird die Schärfentiefe durch die Blendenöffnung beeinflusst. (3 Punkte) 
Die Blendenöffnung f/8 entspricht zum Beispiel der Brennweite f und dem Blendendurchmesser d=f/8. (3 Punkte für ein Beispiel)</t>
  </si>
  <si>
    <t>Zapfen sind lichtempfindliche Rezeptorzellen der Netzhaut, die das Sehen bei Tageslicht und die Farbdifferenzierung ermöglichen. (3 Punkte)
Stäbchen sind spezialisierte Rezeptorzellen der Netzhaut, die lichtempfindlich sind und für das Sehen bei Nacht zuständig sind, aber keine Farben erkennen. (3 Punkte) 
Außerdem sind die Stäbchen wichtig für das periphere Sehen und für die Erzeugung von Kontrast. (3 Punkte)</t>
  </si>
  <si>
    <t>Kameraobjektive werden in verschiedenen Brennweiten gebaut, z. B. Standard- und mittlere Teleobjektive und extreme Weitwinkelobjektive. (3 Punkte)
Mit dem vergrößerten Blickfeld von Weitwinkelkameras ist es möglich, große Objekte aus nächster Nähe aufzunehmen. (3 Punkte)
Teleobjektive sind hilfreich bei Wildtier- und Sportaufnahmen. (2 Punkte)
Standardobjektive werden so ausgewählt, dass sie eine große Blendenöffnung haben, die es ermöglicht, Dokumentations- und Straßenaufnahmen anzufertigen. (2 Punkte)</t>
  </si>
  <si>
    <t>Ein Kasten mit einer Öffnung an einer Seite, die auf eine gut beleuchtete Szene gerichtet ist, wird als Lochkamera bezeichnet. (2 Punkte)
Die Szene wird umgedreht auf die gegenüberliegende Rückseite des Kastens projiziert: Was oben ist, kommt nach unten und was rechts ist, kommt nach links. (2 Punkte) 
Der Seitenwechsel wird dadurch erzeugt, dass Licht sich immer geradlinig fortbewegt. (3 Punkte)
Das Licht verläuft vom oberen Rand der Szene zur unteren Linie der Projektion und vom unteren Rand der Szene zum oberen Rand der Projektion. (3 Punkte)</t>
  </si>
  <si>
    <t>Erläutern Sie, wie die meisten modernen Computer-Vision-Algorithmen Bilddaten darstellen. Geben Sie an, welche Extremwerte jede Darstellung hat und was die Werte bedeuten.</t>
  </si>
  <si>
    <t>Die meisten Computer-Vision-Bibliotheken arbeiten mit 3-dimensionalen Arrays für farbige Bilder. (3 Punkte) 
Jede Dimension repräsentiert eine der Farben rot, grün und blau (RGB). (3 Punkte)
Zu jedem Pixel gehören drei numerische Werte jeweils innerhalb des Bereichs zwischen 0 und 255. (2 Punkte)
Der numerische Wert sagt aus, welche Intensität eine Farbe hat. (2 Punkte)</t>
  </si>
  <si>
    <t>Erläutern Sie „unendliche Impulsantwort“ im Zusammenhang mit der Gauß-Glättung.</t>
  </si>
  <si>
    <t>Unendliche Impulsantwort bedeutet, dass der Ausgang eines Filters niemals Null wird. (3 Punkte) 
An den Grenzen der Gauß-Verteilung werden die Werte zwar unendlich klein, erreichen aber niemals Null. (3 Punkte)</t>
  </si>
  <si>
    <t>Erläutern Sie die Methode der Gauß-Glättung und warum eine Annäherung akzeptabel ist.</t>
  </si>
  <si>
    <t>Ein Filter, dessen Impulsantwort eine Gauß-Funktion ist, wird als Gauß-Glättung bezeichnet. (3 Punkte) Eine Annäherung an die Gauß-Funktion ist ebenfalls akzeptabel, obwohl eine exakte Gauß-Antwort
eine unendliche Impulsantwort hätte. (3 Punkte)</t>
  </si>
  <si>
    <t>Lineare verschiebungsinvariante Systeme sind Systeme, die unabhängig sind von Verschiebungen ihrer Eingangs-Variablen. (3 Punkte) 
Lineare Systeme nehmen Linearkombinationen von einzelnen Pixeln als Eingabe (3 Punkte) und geben die Ausgabe als Linearkombinationen der Eingabe aus. (2 Punkte)</t>
  </si>
  <si>
    <t>Es ist wichtig zu verstehen, dass Computer-Vision-Algorithmen eine schwache Leistung haben an den Stellen, wo sich die Eingabe um einen großen Betrag ändert. (3 Punkte)
Die Wahl des richtigen Filters erfolgt oft manuell, und es kann notwendig sein, diese Filter anzupassen, wenn sich die Bedingungen ändern. (3 Punkte)
Bedingungsänderungen sind zum Beispiel eine Änderung der Lichtverhältnisse oder der Kameraposition. (2 Punkte)</t>
  </si>
  <si>
    <t>Die Faltung bietet eine Möglichkeit, zwei Arrays von Zahlen zu multiplizieren. (3 Punkte) 
Sie wird in der Bildverarbeitung verwendet, um Operationen mit Linearkombinationen für Ausgangspixel durch bestimmte Eingangspixelwerte zu realisieren. (3 Punkte)
Bei der Faltung wird eine Faltungsmatrix schrittweise von der linken oberen Ecke (2 Punkte) bis zur rechten unteren Ecke des Bildes verschoben. (2 Punkte)</t>
  </si>
  <si>
    <t>Das Hauptziel besteht darin, die Summenwerte eines zentralen Pixels unter Einbeziehung von gewichteten Werten aller seiner Nachbarn zu bestimmen. (3 Punkte)
Diese Gewichte werden für jedes Eingabepixel angewendet und von der sogenannten
Faltungsmatrix bestimmt. (3 Punkte)
Die Bildfaltung ist eine allgemeine Methode, die bei fast allen Aufgaben von Computer Vision eingesetzt wird. (2 Punkte)
Die Idee der Faltung besteht darin, eine Punktspreizfunktion auf alle Pixel eines Bildes anzuwenden. (2 Punkte)</t>
  </si>
  <si>
    <t>Der Rangordnungsfilter ist ein nichtlinearer Filter, der zur Kantenerkennung (2 Punkte), Rauschunterdrückung (2 Punkte) und Glättung (2 Punkte) eingesetzt wird. Dieser Filter sortiert die gegebene Eingabesequenz und wählt eine Ausgabe basierend auf dem Rang. (3 Punkte)
Ein Rangordnungsfilter ist eine Abstraktion von Dilatation und Graustufenerosion. (1 Punkt)</t>
  </si>
  <si>
    <t>Ein digitales Bild besteht aus verschiedenen Informationen und Objekten, die wertvolle Erkenntnisse liefern können. (3 Punkte)
Blobs (binary large objects) werden definiert als eine Gruppe von Bildpixeln mit anderen Eigenschaften als der Hintergrund, d. h. die umgebenden Pixel. (3 Punkte)</t>
  </si>
  <si>
    <t>Kanten sind Gruppierungen von zusammenhängenden Pixeln, die als sich abrupt ändernde Intensität einer Bildfunktion dargestellt werden. (3 Punkte)
Eine Linie kann als Kantensegment betrachtet werden, bei dem die Hintergrundintensität auf jeder Seite der Linie entweder deutlich höher oder deutlich niedriger ist als die Intensität des Linienpixels. (3 Punkte)</t>
  </si>
  <si>
    <t>Die Annäherung der Ableitung erster Ordnung umfasst die folgenden Anforderungen:
- Sie muss null sein in Bereichen mit gleichbleibender Intensität. (2 Punkte)
- Sie darf nicht null sein am Anfang einer Intensitäts-Rampe oder -Stufe. (2 Punkte)
- Sie muss entlang einer Intensitätsrampe ungleich null sein. (2 Punkte)</t>
  </si>
  <si>
    <t>Zunächst wird eine Glättung durch Faltung (2 Punkte) des Bildes unter Verwendung einer Gaußschen Faltungsmatrix mit einer bestimmten Breite σ durchgeführt. (2 Punkte)
Danach wird eine weitere Gaußsche Faltungsmatrix mit einer Breite von σ + ∆σ angewendet, um das Originalbild erneut zu glätten. (2 Punkte)
DoG wird anschließend aus der Differenz der beiden geglätteten Bilder berechnet. (2 Punkte)</t>
  </si>
  <si>
    <t>Ableitungen zweiter Ordnung reagieren besser auf winzige Details wie dünne Linien (2 Punkte), isolierte Punkte (2 Punkte) und Rauschen (2 Punkte), während Ableitungen erster Ordnung dickere Linien erkennen lassen. (2 Punkte)</t>
  </si>
  <si>
    <t>Erläutern Sie, was die Hough-Transformation bei der Bilddarstellung bewirkt, wofür sie verwendet wird und ob die Darstellung parametrisch oder nicht parametrisch ist.</t>
  </si>
  <si>
    <t>Die Hough-Transformation überträgt ein Bild aus einem Bereich mit räumlichen Informationen in einen anderen, in dem relevante Informationen eindeutig dargestellt werden. (3 Punkte)
Diese Methode wird verwendet, um Linien in einem Bild zu finden (2 Punkte) und eine parametrische Darstellung dieser Linien zu erzeugen. (3 Punkte)</t>
  </si>
  <si>
    <t>Die Eckenerkennung nach Moravec ist ein primitives Erkennungs-Verfahren, bei dem jeder Pixelwert im Bild mit seinem Nachbarpixel im überlappenden Bereich verglichen wird. (3 Punkte)
Die Information über die Erkennung eines Punktes oder einer Kante wird aus dem Korrelationswert der beiden Pixel gewonnen. (2 Punkte)
Eine Ecke wird erkannt, wenn eine Intensitätsänderung in allen Richtungen festgestellt wird, während eine Kante erkannt wird, wenn keine Änderung in der Richtung der Kante festgestellt wird. (2 Punkte)</t>
  </si>
  <si>
    <t>Erläutern Sie die Grundidee und die Funktionsweise des Determinant-of-the-Hessian-Filters (DoH). Erörtern Sie außerdem seine Verbindung zum Laplacian-of-Gaussian-Filter (LoG).</t>
  </si>
  <si>
    <t>Die Hesse-Matrix ist eine quadratische Matrix (2 Punkte) der zweiten partiellen Ableitungen der Funktion (2 Punkte), und beschreibt die lokale Krümmung eines Bildes. (3 Punkte) 
DoH verwendet wie LoG den Skalenraum, um relevante Punkte für die Blob-Erkennung zu finden. (3 Punkte)</t>
  </si>
  <si>
    <t>Nennen Sie den Unterschied zwischen dem Harris/Harris-Stephens-Algorithmus und dem Moravec-Ansatz. Erklären Sie den Harris/Harris-Stephens-Algorithmus. Nennen Sie die Invarianten des Algorithmus.</t>
  </si>
  <si>
    <t>Die Eckenerkennungs-Algorithmen nach Harris oder Harris-Stephens übertreffen den Moravec-Ansatz durch die Einführung eines Gauß-Fensters anstelle eines Rechteck-Fensters. (3 Punkte)
Bei der Harris-Technik wird eine Kovarianzmatrix verwendet, um die Richtungen zu finden, in denen die größere und die kleinere Veränderung festgestellt wird. (3 Punkte)
Die Struktur des Algorithmus wird in einigen Verfahren als invariant gegenüber Translation (2 Punkte), Rotation (2 Punkte) und Helligkeitsänderung (1 Punkt) angesehen.</t>
  </si>
  <si>
    <t>Nennen Sie drei morphologische Operationen, die zur Bestimmung von markanten Punkten verwendet werden. Definieren Sie, was die Operationen durchführen und was vorher angewendet werden muss.
Auf welche Eingabe können diese Operationen angewendet werden?
Für welche Art von Bildern werden diese Verfahren eingesetzt?</t>
  </si>
  <si>
    <t>Die Erkennung markanter Punkte kann erfolgen durch die Kombination mehrerer morphologischer Operationen, wie Schwellenwertbildung, Erosion und Dilation. (3 Punkte)
Diese Operationen ermöglichen das Vergrößern, Verkleinern und Glätten der Bilder. (3 Punkte)
Vor der Anwendung der Morphologie ist eine Vorverarbeitung der Bilder erforderlich, z. B. Histogrammausgleich und Pixel-Remapping. (2 Punkte)
Morphologische Verfahren können auf Binär-, Graustufen- oder Farbbilder angewendet werden, um interessante Bereiche zu erkennen. (2 Punkte)</t>
  </si>
  <si>
    <t>Erläutern Sie, was die Eingabeschicht beim Deep Learning ist, und geben Sie an, wie die Anzahl der Knoten mit der Anzahl der Pixel verbunden ist.</t>
  </si>
  <si>
    <t>Die verdeckten Schichten folgen auf die Eingabeschicht. (2 Punkte) 
Sie sind dazu vorgesehen, relevante verborgene Informationen aus den Eingabevariablen zu extrahieren. (2 Punkte)
Die Schichten führen mathematische Operationen wie skalare Multiplikation zwischen den Eingabewerten und den Gewichtungen durch. (2 Punkte) 
Die Bedeutung der Merkmale in den Eingabedaten wird hervorgehoben. Dabei werden Eingabemerkmale, die mehr zum Lernen beitragen, stärker gewichtet als andere Eingabemerkmale. (2 Punkte)</t>
  </si>
  <si>
    <t>Sie werden in KNN verwendet, um die gewichtete Summe der Eingaben in ein Knotenergebnis in der Netzschicht umzuwandeln. (3 Punkte)
In allen Schichten des Netzes wird die gleiche Aktivierungsfunktion verwendet. Mögliche Aktivierungsfunktionen sind linear (1 Punkt), Gleichgerichtete Lineareinheit (ReLU) (2 Punkte), Undichte ReLU (1 Punkt), Sigmoid (1 Punkt) und Hyperbolischer Tangens (tanh) (1 Punkt).</t>
  </si>
  <si>
    <t>CNN bestehen aus verschiedenen Schichten, insbesondere der Faltungsschicht, und verwenden Filtermasken, um das Bild in Teilschritten zu verarbeiten. (3 Punkte)
Das gesamte Bild wird in rechteckige Regionen unterteilt (3 Punkte), die nacheinander mit einer Filteroperation verarbeitet werden. (3 Punkte)</t>
  </si>
  <si>
    <t>Erläutern Sie, wie überwachte maschinelle Lernverfahren im Zusammenhang mit Computer Vision eingesetzt werden. Definieren Sie den allgemeinen Kontext für ihre Verwendung.</t>
  </si>
  <si>
    <t>Dabei handelt es sich um die Klassifizierung von Pixeln mit unbekannter Identität unter Verwendung von Stichproben aus Trainingssätzen mit bekannten informativen Klassen. (3 Punkte)
Ein überwachter Ansatz des maschinellen Lernens benötigt während der gesamten
Trainingsphase markierte Eingabe- und Ausgabedaten. (3 Punkte)
Das Modell kann zuvor unbekannte Datensätze klassifizieren und Ergebnisse vorhersagen, sobald es die Beziehungen zwischen den Eingabe- und Ausgabedaten hergestellt hat. (2 Punkte)</t>
  </si>
  <si>
    <t>Bei der unüberwachten Klassifizierung werden statistische Daten ohne markierte Ergebnisdaten präsentiert. (2 Punkte)
Unüberwachte Klassifizierung bedeutet, dass die Ergebnisse (Gruppierungen von Pixeln mit ähnlichen Eigenschaften) auf einer Softwareanalyse eines Bildes beruhen, ohne dass Beispielklassen vorgeben werden. (2 Punkte)
Um die Pixel zu klassifizieren, wendet der Computer Methoden an, um zusammengehörende Pixel zu identifizieren. (3 Punkte)
Unüberwachtes maschinelles Lernen ist gut geeignet, um Fragen nach versteckten Korrelationen und Trends aus den Daten selbst zu beantworten. Einige Algorithmen des unüberwachten Lernens dienen der Erkennung von Anomalien, der Clusteranalyse, neuronalen Netzen und dem Lernen latenter Variablenmodelle. (3 Punkte)</t>
  </si>
  <si>
    <t>Die erste Schicht wird Eingabeschicht genannt. (3 Punkte)
Die Anzahl der Neuronen für die Eingabeschicht entspricht hundert. (3 Punkte)
Ja. (1 Punkt) Es ist möglich, mehrere Eingangsschichten parallel zu schalten. (3 Punkte)</t>
  </si>
  <si>
    <t>Objekterkennung ist ein Segmentierungs- und Beschriftungsproblem für die identifizierten Objektmodelle. (3 Punkte)
Wenn dem System ein Bild zur Verfügung gestellt wird, das ein oder mehrere Objekte von Interesse (sowie den Hintergrund) enthält (2 Punkte), zusammen mit einer Reihe von Labels, die einer Reihe von Modellen entsprechen, mit denen es vertraut ist (2 Punkte), sollte das System in der Lage sein, den Regionen oder Gruppen von Regionen innerhalb des Bildes korrekt Labels zuzuordnen. (3 Punkte)</t>
  </si>
  <si>
    <t>Ein R-CNN basiert auf rechteckigen Regionsvorschlägen, die dazu verwendet werden, Objekte innerhalb eines Bildes zu erkennen. (3 Punkte)
Der R-CNN-Erkennungsalgorithmus besteht aus zwei Schritten. (1 Punkt)
Im ersten Schritt wird eine Teilmenge von Bildregionen bestimmt, die ein Objekt enthalten können (3 Punkte),und  im zweiten Schritt wird das Objekt in jeder Region klassifiziert. (3 Punkte)</t>
  </si>
  <si>
    <t>Initialisierung des Ziels: Im ersten Frame des Videos wird das Verfahren zum Zeichnen eines Begrenzungsrahmens um das interessante Objekt angewendet. (3 Punkte)
Dies ist die Voraussetzung dafür, dass der Verfolger vorhersagen kann, wo sich das Objekt in den übrigen Frames befinden wird. (3 Punkte)</t>
  </si>
  <si>
    <t>Bewegungserkennung ist die einfachste der drei bewegungsbezogenen Aufgaben, als da wären Bewegungserkennung (2 Punkte), -schätzung (2 Punkte) und -segmentierung (2 Punkte).
Für die Bewegungserkennung müssen die Bildpunkte oder die Bildbereiche bestimmt werden, die ihre Position zwischen zwei verschiedenen Zeitpunkten verändert haben (2 Punkte).</t>
  </si>
  <si>
    <t>Bei der Videoverfolgung wird ein sich bewegendes Ziel in einem Video identifiziert (3 Punkte) und verfolgt (3 Punkte).
Bei der Videoverfolgung geht es darum, die in jedem Videoframe erscheinenden Zielobjekte miteinander in Beziehung zu setzen oder eine Verbindungzwischen ihnen herzustellen. (2 Punkte)</t>
  </si>
  <si>
    <t>Aktionserkennung kann in die Bereiche Aktionsklassifizierung und Aktionslokalisierung unterteilt werden. (2 Punkte)
Das Ziel der Aktionsklassifizierung ist es, die in einem Bild oder Video dargestellte Aktivität zu identifizieren und ihr die entsprechende Bezeichnung zu geben, wie z. B. Tanzen, Lesen usw. (3 Punkte)
Für die Aktionslokalisierung sind eine bestimmte Aktion und ein Video als Eingabe erforderlich. Das Ziel derAktionslokalisierung ist es, die genaue Position und den Zeitpunkt im Video zu bestimmen, an dem eine Aktion ausgeführt wird. (3 Punkte)</t>
  </si>
  <si>
    <t>Aktionserkennung und -klassifizierung können bei Überwachungskameras eingesetzt werden, um
Aufnahmen von Personen, die sich verdächtig verhalten (3 Punkte), zu lokalisieren und zu unterscheiden, insbesondere unter unüblichen Umständen wie nachts oder in geschlossenen Räumen. (3 Punkte)
Anstatt dass ein Mensch rund um die Uhr die Bildschirme beobachtet, kann das System Benachrichtigungen an die zuständigen Personen zur weiteren Untersuchung senden. (2 Punkte)</t>
  </si>
  <si>
    <t>Die Bildverfolgung erkennt und verfolgt Bilder automatisch. (3 Punkte)
Der Algorithmus erkennt beispielsweise zweidimensionale, ebene Bilder aus dem Input einer Kamera, die zur Überlagerung einer dreidimensionalen Grafik verwendet werden können. (3 Punkte)
Nachdem das 3D-Bild über das 2D-Bild gelegt wurde, kann der Benutzer die Richtung der Kamera ändern, ohne die darunter liegende Fläche aus den Augen zu verlieren. (3 Punkte)
Es besteht eine starke Verbindung zur VR. (1 Punkt)</t>
  </si>
  <si>
    <t>1. Wenn es um Datensätze geht, ist es nicht einfach, die Labels für das Training von Aktionserkennungsmodellen zu definieren. Der Grund dafür ist, dass menschliche Handlungen zusammengesetzte Abläufe sind, deren Hierarchie unklar ist. (3 Punkte)
2. Das Versehen von Videos mit Labels für die Aktionserkennung ist zeitaufwändig, d.h. man muss sich jedes Frame des Videos ansehen. Dazu kommen Unsicherheiten, z. B. weil es schwierig ist, den Beginn und das Ende einer Aktion genau zu bestimmen. (3 Punkte)
3. Bestimmte bekannte Benchmark-Datensätze, beispielsweise aus der Kinetics-Familie stellen den Nutzenden nur die Videolinks zum Herunterladen zur Verfügung, nicht aber die Videos selbst. Dies führt zu einer Situation, in der verschiedene Methoden anhand unterschiedlicher Datensätze beurteilt werden. (3 Punkte) 
Daher ist es nicht möglich, zuverlässige Vergleiche zwischen den verschiedenen Ansätzen durchzuführen und etwas daraus zu lernen. (1 Punkt)</t>
  </si>
  <si>
    <t>Deep-Learning-Algorithmen, die für die Aktionserkennung verwendet werden, sind CNN (2 Punkte), RNN (2 Punkte) und LSTM (2 Punkte).
Räumlich-zeitliche Merkmale wie die Funktion des optischen Flusses als Eingabe, die Auswirkungen auf die Echtzeitfähigkeit (2 Punkte), die Prägnanz und Anwendbarkeit der gelernten Merkmale usw. werden mit verschiedenen Deep-Architekturen kombiniert, um die Vorhersagefähigkeit des trainierten Modells zu verbessern. (2 Punkte)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</si>
</sst>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sz val="8"/>
      <name val="Calibri"/>
      <family val="2"/>
      <scheme val="minor"/>
    </font>
    <font>
      <sz val="10"/>
      <color theme="0"/>
      <name val="Calibri"/>
      <family val="2"/>
      <scheme val="minor"/>
    </font>
  </fonts>
  <fills count="10">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
      <patternFill patternType="solid">
        <fgColor theme="7" tint="0.79998168889431442"/>
        <bgColor indexed="64"/>
      </patternFill>
    </fill>
  </fills>
  <borders count="14">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hair">
        <color auto="1"/>
      </left>
      <right style="hair">
        <color auto="1"/>
      </right>
      <top/>
      <bottom/>
      <diagonal/>
    </border>
  </borders>
  <cellStyleXfs count="1">
    <xf numFmtId="0" fontId="0" fillId="0" borderId="0"/>
  </cellStyleXfs>
  <cellXfs count="62">
    <xf numFmtId="0" fontId="0" fillId="0" borderId="0" xfId="0"/>
    <xf numFmtId="0" fontId="3" fillId="0" borderId="0" xfId="0" applyFont="1"/>
    <xf numFmtId="0" fontId="3" fillId="0" borderId="0" xfId="0" applyFont="1" applyAlignment="1">
      <alignment horizontal="right"/>
    </xf>
    <xf numFmtId="0" fontId="3" fillId="0" borderId="1" xfId="0" applyFont="1" applyBorder="1"/>
    <xf numFmtId="0" fontId="3" fillId="0" borderId="2" xfId="0" applyFont="1" applyBorder="1"/>
    <xf numFmtId="0" fontId="5" fillId="0" borderId="0" xfId="0" applyFont="1" applyAlignment="1">
      <alignment wrapText="1"/>
    </xf>
    <xf numFmtId="0" fontId="4" fillId="0" borderId="0" xfId="0" applyFont="1" applyAlignment="1">
      <alignment horizontal="right"/>
    </xf>
    <xf numFmtId="0" fontId="3" fillId="0" borderId="1"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xf numFmtId="0" fontId="3" fillId="0" borderId="6" xfId="0" applyFont="1" applyBorder="1"/>
    <xf numFmtId="0" fontId="3" fillId="0" borderId="7" xfId="0" applyFont="1" applyBorder="1"/>
    <xf numFmtId="0" fontId="3" fillId="0" borderId="8" xfId="0" applyFont="1" applyBorder="1"/>
    <xf numFmtId="0" fontId="4" fillId="0" borderId="1" xfId="0" applyFont="1" applyBorder="1"/>
    <xf numFmtId="0" fontId="4" fillId="0" borderId="9" xfId="0" applyFont="1" applyBorder="1"/>
    <xf numFmtId="0" fontId="4" fillId="0" borderId="9" xfId="0" applyFont="1" applyBorder="1" applyAlignment="1">
      <alignment horizontal="right"/>
    </xf>
    <xf numFmtId="0" fontId="3"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3" fillId="0" borderId="10" xfId="0" applyFont="1" applyBorder="1" applyAlignment="1">
      <alignment vertical="top" wrapText="1"/>
    </xf>
    <xf numFmtId="0" fontId="3" fillId="0" borderId="10" xfId="0" applyFont="1" applyBorder="1" applyAlignment="1" applyProtection="1">
      <alignment vertical="top" wrapText="1"/>
      <protection locked="0"/>
    </xf>
    <xf numFmtId="0" fontId="3" fillId="0" borderId="10" xfId="0" applyFont="1" applyBorder="1" applyAlignment="1">
      <alignment horizontal="center" vertical="top" wrapText="1"/>
    </xf>
    <xf numFmtId="0" fontId="3"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7" fillId="0" borderId="0" xfId="0" applyFont="1"/>
    <xf numFmtId="49" fontId="3" fillId="0" borderId="10" xfId="0" applyNumberFormat="1" applyFont="1" applyBorder="1" applyAlignment="1" applyProtection="1">
      <alignment horizontal="center" vertical="top" wrapText="1"/>
      <protection locked="0"/>
    </xf>
    <xf numFmtId="49" fontId="3"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8" fillId="2" borderId="10" xfId="0"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0" fontId="8" fillId="5" borderId="10" xfId="0" applyFont="1" applyFill="1" applyBorder="1" applyAlignment="1">
      <alignment horizontal="center" vertical="center" wrapText="1"/>
    </xf>
    <xf numFmtId="0" fontId="3" fillId="0" borderId="0" xfId="0" applyFont="1" applyAlignment="1">
      <alignment vertical="top" wrapText="1"/>
    </xf>
    <xf numFmtId="1" fontId="3" fillId="0" borderId="10" xfId="0" applyNumberFormat="1" applyFont="1" applyBorder="1" applyAlignment="1" applyProtection="1">
      <alignment horizontal="center" vertical="top" wrapText="1"/>
      <protection locked="0"/>
    </xf>
    <xf numFmtId="0" fontId="5" fillId="7" borderId="0" xfId="0" applyFont="1" applyFill="1"/>
    <xf numFmtId="0" fontId="5" fillId="7" borderId="0" xfId="0" applyFont="1" applyFill="1" applyAlignment="1">
      <alignment wrapText="1"/>
    </xf>
    <xf numFmtId="0" fontId="4" fillId="6" borderId="0" xfId="0" applyFont="1" applyFill="1" applyAlignment="1" applyProtection="1">
      <alignment horizontal="right"/>
      <protection locked="0"/>
    </xf>
    <xf numFmtId="0" fontId="5" fillId="7" borderId="9" xfId="0" applyFont="1" applyFill="1" applyBorder="1"/>
    <xf numFmtId="0" fontId="5" fillId="7" borderId="9" xfId="0" applyFont="1" applyFill="1" applyBorder="1" applyAlignment="1">
      <alignment horizontal="right"/>
    </xf>
    <xf numFmtId="1" fontId="9" fillId="0" borderId="10" xfId="0" applyNumberFormat="1" applyFont="1" applyBorder="1" applyAlignment="1" applyProtection="1">
      <alignment horizontal="center" vertical="top" wrapText="1"/>
      <protection locked="0"/>
    </xf>
    <xf numFmtId="49" fontId="9" fillId="0" borderId="10" xfId="0" applyNumberFormat="1" applyFont="1" applyBorder="1" applyAlignment="1" applyProtection="1">
      <alignment horizontal="center" vertical="top" wrapText="1"/>
      <protection locked="0"/>
    </xf>
    <xf numFmtId="0" fontId="9" fillId="0" borderId="10" xfId="0" applyFont="1" applyBorder="1" applyAlignment="1" applyProtection="1">
      <alignment horizontal="center" vertical="top" wrapText="1"/>
      <protection locked="0"/>
    </xf>
    <xf numFmtId="0" fontId="9" fillId="0" borderId="10" xfId="0" applyFont="1" applyBorder="1" applyAlignment="1">
      <alignment horizontal="center" vertical="top" wrapText="1"/>
    </xf>
    <xf numFmtId="0" fontId="9" fillId="0" borderId="10" xfId="0" applyFont="1" applyBorder="1" applyAlignment="1" applyProtection="1">
      <alignment vertical="top" wrapText="1"/>
      <protection locked="0"/>
    </xf>
    <xf numFmtId="0" fontId="9" fillId="0" borderId="10" xfId="0" applyFont="1" applyBorder="1" applyAlignment="1">
      <alignment vertical="top" wrapText="1"/>
    </xf>
    <xf numFmtId="0" fontId="9" fillId="0" borderId="0" xfId="0" applyFont="1" applyAlignment="1">
      <alignment vertical="top" wrapText="1"/>
    </xf>
    <xf numFmtId="0" fontId="9" fillId="0" borderId="0" xfId="0" applyFont="1"/>
    <xf numFmtId="0" fontId="8" fillId="8" borderId="10"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6" fillId="0" borderId="0" xfId="0" applyFont="1" applyAlignment="1">
      <alignment horizontal="center" vertical="center"/>
    </xf>
    <xf numFmtId="0" fontId="5" fillId="4" borderId="10"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4" fillId="9" borderId="0" xfId="0" applyFont="1" applyFill="1" applyAlignment="1" applyProtection="1">
      <alignment horizontal="right"/>
      <protection locked="0"/>
    </xf>
    <xf numFmtId="0" fontId="3" fillId="0" borderId="13" xfId="0" applyFont="1" applyBorder="1" applyAlignment="1" applyProtection="1">
      <alignment vertical="top" wrapText="1"/>
      <protection locked="0"/>
    </xf>
    <xf numFmtId="0" fontId="3" fillId="0" borderId="10" xfId="0" applyFont="1" applyFill="1" applyBorder="1" applyAlignment="1" applyProtection="1">
      <alignment horizontal="center" vertical="top" wrapText="1"/>
      <protection locked="0"/>
    </xf>
  </cellXfs>
  <cellStyles count="1">
    <cellStyle name="Standard"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352425</xdr:colOff>
      <xdr:row>10</xdr:row>
      <xdr:rowOff>133351</xdr:rowOff>
    </xdr:from>
    <xdr:to>
      <xdr:col>12</xdr:col>
      <xdr:colOff>57151</xdr:colOff>
      <xdr:row>19</xdr:row>
      <xdr:rowOff>38101</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771900" y="2038351"/>
          <a:ext cx="7248526"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u="sng" strike="noStrike" kern="0" cap="none" spc="0" normalizeH="0" noProof="0">
              <a:ln>
                <a:noFill/>
              </a:ln>
              <a:solidFill>
                <a:sysClr val="windowText" lastClr="000000"/>
              </a:solidFill>
              <a:effectLst/>
              <a:uLnTx/>
              <a:uFillTx/>
              <a:latin typeface="+mn-lt"/>
              <a:ea typeface="+mn-ea"/>
              <a:cs typeface="+mn-cs"/>
            </a:rPr>
            <a:t>Bitte unbedingt beachten: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strike="noStrike" kern="0" cap="none" spc="0" normalizeH="0" noProof="0">
              <a:ln>
                <a:noFill/>
              </a:ln>
              <a:solidFill>
                <a:srgbClr val="FF0000"/>
              </a:solidFill>
              <a:effectLst/>
              <a:uLnTx/>
              <a:uFillTx/>
              <a:latin typeface="+mn-lt"/>
              <a:ea typeface="+mn-ea"/>
              <a:cs typeface="+mn-cs"/>
            </a:rPr>
            <a:t>Fragen mit Bildern: </a:t>
          </a:r>
          <a:br>
            <a:rPr kumimoji="0" lang="de-DE" sz="1100" b="1" i="0" u="none" strike="noStrike" kern="0" cap="none" spc="0" normalizeH="0" baseline="0" noProof="0">
              <a:ln>
                <a:noFill/>
              </a:ln>
              <a:solidFill>
                <a:srgbClr val="FF0000"/>
              </a:solidFill>
              <a:effectLst/>
              <a:uLnTx/>
              <a:uFillTx/>
              <a:latin typeface="+mn-lt"/>
              <a:ea typeface="+mn-ea"/>
              <a:cs typeface="+mn-cs"/>
            </a:rPr>
          </a:br>
          <a:r>
            <a:rPr kumimoji="0" lang="de-de" sz="1100" b="1" strike="noStrike" kern="0" cap="none" spc="0" normalizeH="0" noProof="0">
              <a:ln>
                <a:noFill/>
              </a:ln>
              <a:solidFill>
                <a:sysClr val="windowText" lastClr="000000"/>
              </a:solidFill>
              <a:effectLst/>
              <a:uLnTx/>
              <a:uFillTx/>
              <a:latin typeface="+mn-lt"/>
              <a:ea typeface="+mn-ea"/>
              <a:cs typeface="+mn-cs"/>
            </a:rPr>
            <a:t>- </a:t>
          </a:r>
          <a:r>
            <a:rPr kumimoji="0" lang="de-de" sz="1100" strike="noStrike" kern="0" cap="none" spc="0" normalizeH="0" noProof="0">
              <a:ln>
                <a:noFill/>
              </a:ln>
              <a:solidFill>
                <a:prstClr val="black"/>
              </a:solidFill>
              <a:effectLst/>
              <a:uLnTx/>
              <a:uFillTx/>
              <a:latin typeface="+mn-lt"/>
              <a:ea typeface="+mn-ea"/>
              <a:cs typeface="+mn-cs"/>
            </a:rPr>
            <a:t>Bitte in der Spalte K bzw. J </a:t>
          </a:r>
          <a:r>
            <a:rPr kumimoji="0" lang="de-de" sz="1100" b="1" strike="noStrike" kern="0" cap="none" spc="0" normalizeH="0" noProof="0">
              <a:ln>
                <a:noFill/>
              </a:ln>
              <a:solidFill>
                <a:srgbClr val="FF0000"/>
              </a:solidFill>
              <a:effectLst/>
              <a:uLnTx/>
              <a:uFillTx/>
              <a:latin typeface="+mn-lt"/>
              <a:ea typeface="+mn-ea"/>
              <a:cs typeface="+mn-cs"/>
            </a:rPr>
            <a:t>"Ja" </a:t>
          </a:r>
          <a:r>
            <a:rPr kumimoji="0" lang="de-de" sz="1100" strike="noStrike" kern="0" cap="none" spc="0" normalizeH="0" noProof="0">
              <a:ln>
                <a:noFill/>
              </a:ln>
              <a:solidFill>
                <a:prstClr val="black"/>
              </a:solidFill>
              <a:effectLst/>
              <a:uLnTx/>
              <a:uFillTx/>
              <a:latin typeface="+mn-lt"/>
              <a:ea typeface="+mn-ea"/>
              <a:cs typeface="+mn-cs"/>
            </a:rPr>
            <a:t>einfügen und "Bild einfügen" an die Stelle schreiben, wo das Bild eingesetzt werden soll. </a:t>
          </a:r>
          <a:br>
            <a:rPr kumimoji="0" lang="de-DE" sz="1100" b="0" i="0" u="none" strike="noStrike" kern="0" cap="none" spc="0" normalizeH="0" baseline="0" noProof="0">
              <a:ln>
                <a:noFill/>
              </a:ln>
              <a:solidFill>
                <a:prstClr val="black"/>
              </a:solidFill>
              <a:effectLst/>
              <a:uLnTx/>
              <a:uFillTx/>
              <a:latin typeface="+mn-lt"/>
              <a:ea typeface="+mn-ea"/>
              <a:cs typeface="+mn-cs"/>
            </a:rPr>
          </a:br>
          <a:r>
            <a:rPr kumimoji="0" lang="de-de" sz="1100" strike="noStrike" kern="0" cap="none" spc="0" normalizeH="0" noProof="0">
              <a:ln>
                <a:noFill/>
              </a:ln>
              <a:solidFill>
                <a:prstClr val="black"/>
              </a:solidFill>
              <a:effectLst/>
              <a:uLnTx/>
              <a:uFillTx/>
              <a:latin typeface="+mn-lt"/>
              <a:ea typeface="+mn-ea"/>
              <a:cs typeface="+mn-cs"/>
            </a:rPr>
            <a:t>- Das Bild als </a:t>
          </a:r>
          <a:r>
            <a:rPr kumimoji="0" lang="de-de" sz="1100" b="1" strike="noStrike" kern="0" cap="none" spc="0" normalizeH="0" noProof="0">
              <a:ln>
                <a:noFill/>
              </a:ln>
              <a:solidFill>
                <a:srgbClr val="FF0000"/>
              </a:solidFill>
              <a:effectLst/>
              <a:uLnTx/>
              <a:uFillTx/>
              <a:latin typeface="+mn-lt"/>
              <a:ea typeface="+mn-ea"/>
              <a:cs typeface="+mn-cs"/>
            </a:rPr>
            <a:t>JPEG</a:t>
          </a:r>
          <a:r>
            <a:rPr kumimoji="0" lang="de-de" sz="1100" strike="noStrike" kern="0" cap="none" spc="0" normalizeH="0" noProof="0">
              <a:ln>
                <a:noFill/>
              </a:ln>
              <a:solidFill>
                <a:prstClr val="black"/>
              </a:solidFill>
              <a:effectLst/>
              <a:uLnTx/>
              <a:uFillTx/>
              <a:latin typeface="+mn-lt"/>
              <a:ea typeface="+mn-ea"/>
              <a:cs typeface="+mn-cs"/>
            </a:rPr>
            <a:t> mit </a:t>
          </a:r>
          <a:r>
            <a:rPr kumimoji="0" lang="de-de" sz="1100" b="1" strike="noStrike" kern="0" cap="none" spc="0" normalizeH="0" noProof="0">
              <a:ln>
                <a:noFill/>
              </a:ln>
              <a:solidFill>
                <a:srgbClr val="FF0000"/>
              </a:solidFill>
              <a:effectLst/>
              <a:uLnTx/>
              <a:uFillTx/>
              <a:latin typeface="+mn-lt"/>
              <a:ea typeface="+mn-ea"/>
              <a:cs typeface="+mn-cs"/>
            </a:rPr>
            <a:t>Kurscode</a:t>
          </a:r>
          <a:r>
            <a:rPr kumimoji="0" lang="de-de" sz="1100" strike="noStrike" kern="0" cap="none" spc="0" normalizeH="0" noProof="0">
              <a:ln>
                <a:noFill/>
              </a:ln>
              <a:solidFill>
                <a:prstClr val="black"/>
              </a:solidFill>
              <a:effectLst/>
              <a:uLnTx/>
              <a:uFillTx/>
              <a:latin typeface="+mn-lt"/>
              <a:ea typeface="+mn-ea"/>
              <a:cs typeface="+mn-cs"/>
            </a:rPr>
            <a:t> und </a:t>
          </a:r>
          <a:r>
            <a:rPr kumimoji="0" lang="de-de" sz="1100" b="1" strike="noStrike" kern="0" cap="none" spc="0" normalizeH="0" noProof="0">
              <a:ln>
                <a:noFill/>
              </a:ln>
              <a:solidFill>
                <a:srgbClr val="FF0000"/>
              </a:solidFill>
              <a:effectLst/>
              <a:uLnTx/>
              <a:uFillTx/>
              <a:latin typeface="+mn-lt"/>
              <a:ea typeface="+mn-ea"/>
              <a:cs typeface="+mn-cs"/>
            </a:rPr>
            <a:t>Fragenummer</a:t>
          </a:r>
          <a:r>
            <a:rPr kumimoji="0" lang="de-de" sz="1100" strike="noStrike" kern="0" cap="none" spc="0" normalizeH="0" noProof="0">
              <a:ln>
                <a:noFill/>
              </a:ln>
              <a:solidFill>
                <a:prstClr val="black"/>
              </a:solidFill>
              <a:effectLst/>
              <a:uLnTx/>
              <a:uFillTx/>
              <a:latin typeface="+mn-lt"/>
              <a:ea typeface="+mn-ea"/>
              <a:cs typeface="+mn-cs"/>
            </a:rPr>
            <a:t> abspeichern. </a:t>
          </a:r>
          <a:br>
            <a:rPr kumimoji="0" lang="de-DE" sz="1100" b="0" i="0" u="none" strike="noStrike" kern="0" cap="none" spc="0" normalizeH="0" baseline="0" noProof="0">
              <a:ln>
                <a:noFill/>
              </a:ln>
              <a:solidFill>
                <a:prstClr val="black"/>
              </a:solidFill>
              <a:effectLst/>
              <a:uLnTx/>
              <a:uFillTx/>
              <a:latin typeface="+mn-lt"/>
              <a:ea typeface="+mn-ea"/>
              <a:cs typeface="+mn-cs"/>
            </a:rPr>
          </a:br>
          <a:r>
            <a:rPr kumimoji="0" lang="de-de" sz="1100" strike="noStrike" kern="0" cap="none" spc="0" normalizeH="0" noProof="0">
              <a:ln>
                <a:noFill/>
              </a:ln>
              <a:solidFill>
                <a:prstClr val="black"/>
              </a:solidFill>
              <a:effectLst/>
              <a:uLnTx/>
              <a:uFillTx/>
              <a:latin typeface="+mn-lt"/>
              <a:ea typeface="+mn-ea"/>
              <a:cs typeface="+mn-cs"/>
            </a:rPr>
            <a:t>- Wenn das Bild </a:t>
          </a:r>
          <a:r>
            <a:rPr kumimoji="0" lang="de-de" sz="1100" b="1" strike="noStrike" kern="0" cap="none" spc="0" normalizeH="0" noProof="0">
              <a:ln>
                <a:noFill/>
              </a:ln>
              <a:solidFill>
                <a:srgbClr val="FF0000"/>
              </a:solidFill>
              <a:effectLst/>
              <a:uLnTx/>
              <a:uFillTx/>
              <a:latin typeface="+mn-lt"/>
              <a:ea typeface="+mn-ea"/>
              <a:cs typeface="+mn-cs"/>
            </a:rPr>
            <a:t>Teil der Lösung </a:t>
          </a:r>
          <a:r>
            <a:rPr kumimoji="0" lang="de-de" sz="1100" strike="noStrike" kern="0" cap="none" spc="0" normalizeH="0" noProof="0">
              <a:ln>
                <a:noFill/>
              </a:ln>
              <a:solidFill>
                <a:prstClr val="black"/>
              </a:solidFill>
              <a:effectLst/>
              <a:uLnTx/>
              <a:uFillTx/>
              <a:latin typeface="+mn-lt"/>
              <a:ea typeface="+mn-ea"/>
              <a:cs typeface="+mn-cs"/>
            </a:rPr>
            <a:t>ist, bitte mit dem </a:t>
          </a:r>
          <a:r>
            <a:rPr kumimoji="0" lang="de-de" sz="1100" b="1" strike="noStrike" kern="0" cap="none" spc="0" normalizeH="0" noProof="0">
              <a:ln>
                <a:noFill/>
              </a:ln>
              <a:solidFill>
                <a:srgbClr val="FF0000"/>
              </a:solidFill>
              <a:effectLst/>
              <a:uLnTx/>
              <a:uFillTx/>
              <a:latin typeface="+mn-lt"/>
              <a:ea typeface="+mn-ea"/>
              <a:cs typeface="+mn-cs"/>
            </a:rPr>
            <a:t>Zusatz "Lsg" </a:t>
          </a:r>
          <a:r>
            <a:rPr kumimoji="0" lang="de-de" sz="1100" strike="noStrike" kern="0" cap="none" spc="0" normalizeH="0" noProof="0">
              <a:ln>
                <a:noFill/>
              </a:ln>
              <a:solidFill>
                <a:prstClr val="black"/>
              </a:solidFill>
              <a:effectLst/>
              <a:uLnTx/>
              <a:uFillTx/>
              <a:latin typeface="+mn-lt"/>
              <a:ea typeface="+mn-ea"/>
              <a:cs typeface="+mn-cs"/>
            </a:rPr>
            <a:t>abspeichern, z.B. DLBSWL01_offen_001_Lsg.jpg.</a:t>
          </a:r>
        </a:p>
        <a:p>
          <a:pPr marL="0" marR="0" lvl="0" indent="0" defTabSz="914400" eaLnBrk="1" fontAlgn="auto" latinLnBrk="0" hangingPunct="1">
            <a:lnSpc>
              <a:spcPct val="100000"/>
            </a:lnSpc>
            <a:spcBef>
              <a:spcPts val="0"/>
            </a:spcBef>
            <a:spcAft>
              <a:spcPts val="0"/>
            </a:spcAft>
            <a:buClrTx/>
            <a:buSzTx/>
            <a:buFontTx/>
            <a:buNone/>
            <a:tabLst/>
            <a:defRPr/>
          </a:pPr>
          <a:br>
            <a:rPr kumimoji="0" lang="de-DE" sz="1100" b="1" i="0" u="none" strike="noStrike" kern="0" cap="none" spc="0" normalizeH="0" baseline="0" noProof="0">
              <a:ln>
                <a:noFill/>
              </a:ln>
              <a:solidFill>
                <a:prstClr val="black"/>
              </a:solidFill>
              <a:effectLst/>
              <a:uLnTx/>
              <a:uFillTx/>
              <a:latin typeface="+mn-lt"/>
              <a:ea typeface="+mn-ea"/>
              <a:cs typeface="+mn-cs"/>
            </a:rPr>
          </a:br>
          <a:r>
            <a:rPr kumimoji="0" lang="de-de" sz="1100" b="1" strike="noStrike" kern="0" cap="none" spc="0" normalizeH="0" noProof="0">
              <a:ln>
                <a:noFill/>
              </a:ln>
              <a:solidFill>
                <a:prstClr val="black"/>
              </a:solidFill>
              <a:effectLst/>
              <a:uLnTx/>
              <a:uFillTx/>
              <a:latin typeface="+mn-lt"/>
              <a:ea typeface="+mn-ea"/>
              <a:cs typeface="+mn-cs"/>
            </a:rPr>
            <a:t>Offene Fragen: </a:t>
          </a:r>
          <a:r>
            <a:rPr kumimoji="0" lang="de-de" sz="1100" strike="noStrike" kern="0" cap="none" spc="0" normalizeH="0" noProof="0">
              <a:ln>
                <a:noFill/>
              </a:ln>
              <a:solidFill>
                <a:prstClr val="black"/>
              </a:solidFill>
              <a:effectLst/>
              <a:uLnTx/>
              <a:uFillTx/>
              <a:latin typeface="+mn-lt"/>
              <a:ea typeface="+mn-ea"/>
              <a:cs typeface="+mn-cs"/>
            </a:rPr>
            <a:t>Bitte nur die Spalten B-D, H, I und J ausfüllen. Die Spalten E-G werden automatisch ausgefüllt.</a:t>
          </a: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tabSelected="1" workbookViewId="0">
      <selection activeCell="D40" sqref="D40"/>
    </sheetView>
  </sheetViews>
  <sheetFormatPr baseColWidth="10" defaultColWidth="11.44140625" defaultRowHeight="14.4" x14ac:dyDescent="0.3"/>
  <cols>
    <col min="1" max="1" width="24.5546875" customWidth="1"/>
    <col min="2" max="2" width="26.77734375" bestFit="1" customWidth="1"/>
    <col min="3" max="3" width="9.77734375" bestFit="1" customWidth="1"/>
    <col min="4" max="4" width="10.77734375" bestFit="1" customWidth="1"/>
    <col min="6" max="6" width="11.5546875" bestFit="1" customWidth="1"/>
    <col min="7" max="7" width="12.5546875" bestFit="1" customWidth="1"/>
  </cols>
  <sheetData>
    <row r="1" spans="1:5" x14ac:dyDescent="0.3">
      <c r="A1" s="39" t="s">
        <v>0</v>
      </c>
      <c r="B1" s="41"/>
    </row>
    <row r="2" spans="1:5" x14ac:dyDescent="0.3">
      <c r="A2" s="39" t="s">
        <v>1</v>
      </c>
      <c r="B2" s="41"/>
    </row>
    <row r="3" spans="1:5" x14ac:dyDescent="0.3">
      <c r="A3" s="40" t="s">
        <v>2</v>
      </c>
      <c r="B3" s="41"/>
    </row>
    <row r="4" spans="1:5" x14ac:dyDescent="0.3">
      <c r="A4" s="40" t="s">
        <v>3</v>
      </c>
      <c r="B4" s="59">
        <v>5</v>
      </c>
    </row>
    <row r="5" spans="1:5" x14ac:dyDescent="0.3">
      <c r="A5" s="40" t="s">
        <v>4</v>
      </c>
      <c r="B5" s="41"/>
    </row>
    <row r="6" spans="1:5" x14ac:dyDescent="0.3">
      <c r="A6" s="40" t="s">
        <v>5</v>
      </c>
      <c r="B6" s="41">
        <v>90</v>
      </c>
    </row>
    <row r="7" spans="1:5" x14ac:dyDescent="0.3">
      <c r="A7" s="40" t="s">
        <v>6</v>
      </c>
      <c r="B7" s="41"/>
    </row>
    <row r="8" spans="1:5" x14ac:dyDescent="0.3">
      <c r="A8" s="5"/>
      <c r="B8" s="6"/>
    </row>
    <row r="9" spans="1:5" x14ac:dyDescent="0.3">
      <c r="A9" s="4" t="s">
        <v>7</v>
      </c>
      <c r="B9" s="17">
        <f>VLOOKUP($B$4,Tabelle2!$A$8:$E$17,2)</f>
        <v>18</v>
      </c>
    </row>
    <row r="10" spans="1:5" x14ac:dyDescent="0.3">
      <c r="A10" s="1" t="s">
        <v>8</v>
      </c>
      <c r="B10" s="2">
        <f>VLOOKUP($B$4,Tabelle2!$A$8:$E$17,3)</f>
        <v>8</v>
      </c>
    </row>
    <row r="11" spans="1:5" x14ac:dyDescent="0.3">
      <c r="A11" s="1" t="s">
        <v>9</v>
      </c>
      <c r="B11" s="2">
        <f>VLOOKUP($B$4,Tabelle2!$A$8:$E$17,4)</f>
        <v>5</v>
      </c>
    </row>
    <row r="12" spans="1:5" x14ac:dyDescent="0.3">
      <c r="A12" s="3" t="s">
        <v>10</v>
      </c>
      <c r="B12" s="7">
        <f>VLOOKUP($B$4,Tabelle2!$A$8:$E$17,5)</f>
        <v>5</v>
      </c>
      <c r="E12" s="30"/>
    </row>
    <row r="13" spans="1:5" x14ac:dyDescent="0.3">
      <c r="A13" s="15" t="s">
        <v>11</v>
      </c>
      <c r="B13" s="16">
        <f>B4*B9</f>
        <v>90</v>
      </c>
    </row>
    <row r="14" spans="1:5" x14ac:dyDescent="0.3">
      <c r="A14" s="4" t="s">
        <v>12</v>
      </c>
      <c r="B14" s="17">
        <f>VLOOKUP($B$4,Tabelle2!A20:E29,2)</f>
        <v>12</v>
      </c>
    </row>
    <row r="15" spans="1:5" x14ac:dyDescent="0.3">
      <c r="A15" s="1" t="s">
        <v>13</v>
      </c>
      <c r="B15" s="2">
        <f>VLOOKUP($B$4,Tabelle2!A20:E29,3)</f>
        <v>4</v>
      </c>
    </row>
    <row r="16" spans="1:5" x14ac:dyDescent="0.3">
      <c r="A16" s="1" t="s">
        <v>14</v>
      </c>
      <c r="B16" s="2">
        <f>VLOOKUP($B$4,Tabelle2!A20:E29,4)</f>
        <v>4</v>
      </c>
    </row>
    <row r="17" spans="1:7" x14ac:dyDescent="0.3">
      <c r="A17" s="3" t="s">
        <v>15</v>
      </c>
      <c r="B17" s="7">
        <f>VLOOKUP($B$4,Tabelle2!A20:E29,5)</f>
        <v>4</v>
      </c>
    </row>
    <row r="18" spans="1:7" x14ac:dyDescent="0.3">
      <c r="A18" s="15" t="s">
        <v>16</v>
      </c>
      <c r="B18" s="16">
        <f>B4*B14</f>
        <v>60</v>
      </c>
    </row>
    <row r="19" spans="1:7" x14ac:dyDescent="0.3">
      <c r="A19" s="42" t="s">
        <v>17</v>
      </c>
      <c r="B19" s="43">
        <f>B13+B18</f>
        <v>150</v>
      </c>
    </row>
    <row r="21" spans="1:7" x14ac:dyDescent="0.3">
      <c r="A21" s="14" t="s">
        <v>18</v>
      </c>
      <c r="B21" s="8" t="s">
        <v>19</v>
      </c>
      <c r="C21" s="9" t="s">
        <v>20</v>
      </c>
      <c r="D21" s="9" t="s">
        <v>21</v>
      </c>
      <c r="E21" s="9" t="s">
        <v>22</v>
      </c>
      <c r="F21" s="9" t="s">
        <v>23</v>
      </c>
      <c r="G21" s="9" t="s">
        <v>24</v>
      </c>
    </row>
    <row r="22" spans="1:7" x14ac:dyDescent="0.3">
      <c r="A22" s="1" t="s">
        <v>25</v>
      </c>
      <c r="B22" s="10">
        <f>COUNTIFS('Multiple Choice'!$D$2:$D$272,Tabelle2!$A$3,'Multiple Choice'!$B$2:$B$272,1)</f>
        <v>8</v>
      </c>
      <c r="C22" s="11">
        <f>COUNTIFS('Multiple Choice'!$D$2:$D$272,Tabelle2!$A$4,'Multiple Choice'!$B$2:$B$272,1)</f>
        <v>5</v>
      </c>
      <c r="D22" s="11">
        <f>COUNTIFS('Multiple Choice'!$D$2:$D$272,Tabelle2!$A$5,'Multiple Choice'!$B$2:$B$272,1)</f>
        <v>5</v>
      </c>
      <c r="E22" s="11">
        <f>COUNTIFS('Offene Fragen'!$B$2:$B$125,1,'Offene Fragen'!$D$2:$D$125,Tabelle2!$A$3)</f>
        <v>4</v>
      </c>
      <c r="F22" s="11">
        <f>COUNTIFS('Offene Fragen'!$B$2:$B$125,1,'Offene Fragen'!$D$2:$D$125,Tabelle2!$A$4)</f>
        <v>4</v>
      </c>
      <c r="G22" s="11">
        <f>COUNTIFS('Offene Fragen'!$B$2:$B$125,1,'Offene Fragen'!$D$2:$D$125,Tabelle2!$A$5)</f>
        <v>4</v>
      </c>
    </row>
    <row r="23" spans="1:7" x14ac:dyDescent="0.3">
      <c r="A23" s="1" t="s">
        <v>26</v>
      </c>
      <c r="B23" s="10">
        <f>COUNTIFS('Multiple Choice'!$D$2:$D$272,Tabelle2!$A$3,'Multiple Choice'!$B$2:$B$272,2)</f>
        <v>8</v>
      </c>
      <c r="C23" s="11">
        <f>COUNTIFS('Multiple Choice'!$D$2:$D$272,Tabelle2!$A$4,'Multiple Choice'!$B$2:$B$272,2)</f>
        <v>5</v>
      </c>
      <c r="D23" s="11">
        <f>COUNTIFS('Multiple Choice'!$D$2:$D$272,Tabelle2!$A$5,'Multiple Choice'!$B$2:$B$272,2)</f>
        <v>5</v>
      </c>
      <c r="E23" s="11">
        <f>COUNTIFS('Offene Fragen'!$B$2:$B$125,2,'Offene Fragen'!$D$2:$D$125,Tabelle2!$A$3)</f>
        <v>4</v>
      </c>
      <c r="F23" s="11">
        <f>COUNTIFS('Offene Fragen'!$B$2:$B$125,2,'Offene Fragen'!$D$2:$D$125,Tabelle2!$A$4)</f>
        <v>4</v>
      </c>
      <c r="G23" s="11">
        <f>COUNTIFS('Offene Fragen'!$B$2:$B$125,2,'Offene Fragen'!$D$2:$D$125,Tabelle2!$A$5)</f>
        <v>4</v>
      </c>
    </row>
    <row r="24" spans="1:7" x14ac:dyDescent="0.3">
      <c r="A24" s="1" t="s">
        <v>27</v>
      </c>
      <c r="B24" s="10">
        <f>COUNTIFS('Multiple Choice'!$D$2:$D$272,Tabelle2!$A$3,'Multiple Choice'!$B$2:$B$272,3)</f>
        <v>8</v>
      </c>
      <c r="C24" s="11">
        <f>COUNTIFS('Multiple Choice'!$D$2:$D$272,Tabelle2!$A$4,'Multiple Choice'!$B$2:$B$272,3)</f>
        <v>5</v>
      </c>
      <c r="D24" s="11">
        <f>COUNTIFS('Multiple Choice'!$D$2:$D$272,Tabelle2!$A$5,'Multiple Choice'!$B$2:$B$272,3)</f>
        <v>5</v>
      </c>
      <c r="E24" s="11">
        <f>COUNTIFS('Offene Fragen'!$B$2:$B$125,3,'Offene Fragen'!$D$2:$D$125,Tabelle2!$A$3)</f>
        <v>4</v>
      </c>
      <c r="F24" s="11">
        <f>COUNTIFS('Offene Fragen'!$B$2:$B$125,3,'Offene Fragen'!$D$2:$D$125,Tabelle2!$A$4)</f>
        <v>4</v>
      </c>
      <c r="G24" s="11">
        <f>COUNTIFS('Offene Fragen'!$B$2:$B$125,3,'Offene Fragen'!$D$2:$D$125,Tabelle2!$A$5)</f>
        <v>4</v>
      </c>
    </row>
    <row r="25" spans="1:7" x14ac:dyDescent="0.3">
      <c r="A25" s="1" t="str">
        <f>IF($B$4&gt;3,"Lektion 4","")</f>
        <v>Lektion 4</v>
      </c>
      <c r="B25" s="10">
        <f>IF(A25&lt;&gt;"",COUNTIFS('Multiple Choice'!$D$2:$D$272,Tabelle2!$A$3,'Multiple Choice'!$B$2:$B$272,4),"")</f>
        <v>8</v>
      </c>
      <c r="C25" s="11">
        <f>IF(A25&lt;&gt;"",COUNTIFS('Multiple Choice'!$D$2:$D$272,Tabelle2!$A$4,'Multiple Choice'!$B$2:$B$272,4),"")</f>
        <v>5</v>
      </c>
      <c r="D25" s="11">
        <f>IF(A25&lt;&gt;"",COUNTIFS('Multiple Choice'!$D$2:$D$272,Tabelle2!$A$5,'Multiple Choice'!$B$2:$B$272,4),"")</f>
        <v>5</v>
      </c>
      <c r="E25" s="11">
        <f>IF(A25&lt;&gt;"",COUNTIFS('Offene Fragen'!$B$2:$B$125,4,'Offene Fragen'!$D$2:$D$125,Tabelle2!$A$3),"")</f>
        <v>4</v>
      </c>
      <c r="F25" s="11">
        <f>IF(A25&lt;&gt;"",COUNTIFS('Offene Fragen'!$B$2:$B$125,4,'Offene Fragen'!$D$2:$D$125,Tabelle2!$A$4),"")</f>
        <v>4</v>
      </c>
      <c r="G25" s="11">
        <f>IF(A25&lt;&gt;"",COUNTIFS('Offene Fragen'!$B$2:$B$125,4,'Offene Fragen'!$D$2:$D$125,Tabelle2!$A$5),"")</f>
        <v>4</v>
      </c>
    </row>
    <row r="26" spans="1:7" x14ac:dyDescent="0.3">
      <c r="A26" s="1" t="str">
        <f>IF($B$4&gt;4,"Lektion 5","")</f>
        <v>Lektion 5</v>
      </c>
      <c r="B26" s="10">
        <f>IF(A26&lt;&gt;"",COUNTIFS('Multiple Choice'!$D$2:$D$272,Tabelle2!$A$3,'Multiple Choice'!$B$2:$B$272,5),"")</f>
        <v>8</v>
      </c>
      <c r="C26" s="11">
        <f>IF(A26&lt;&gt;"",COUNTIFS('Multiple Choice'!$D$2:$D$272,Tabelle2!$A$4,'Multiple Choice'!$B$2:$B$272,5),"")</f>
        <v>5</v>
      </c>
      <c r="D26" s="11">
        <f>IF(A26&lt;&gt;"",COUNTIFS('Multiple Choice'!$D$2:$D$272,Tabelle2!$A$5,'Multiple Choice'!$B$2:$B$272,5),"")</f>
        <v>5</v>
      </c>
      <c r="E26" s="11">
        <f>IF(A26&lt;&gt;"",COUNTIFS('Offene Fragen'!$B$2:$B$125,5,'Offene Fragen'!$D$2:$D$125,Tabelle2!$A$3),"")</f>
        <v>4</v>
      </c>
      <c r="F26" s="11">
        <f>IF(A26&lt;&gt;"",COUNTIFS('Offene Fragen'!$B$2:$B$125,5,'Offene Fragen'!$D$2:$D$125,Tabelle2!$A$4),"")</f>
        <v>4</v>
      </c>
      <c r="G26" s="11">
        <f>IF(A26&lt;&gt;"",COUNTIFS('Offene Fragen'!$B$2:$B$125,5,'Offene Fragen'!$D$2:$D$125,Tabelle2!$A$5),"")</f>
        <v>4</v>
      </c>
    </row>
    <row r="27" spans="1:7" x14ac:dyDescent="0.3">
      <c r="A27" s="1" t="str">
        <f>IF($B$4&gt;5,"Lektion 6","")</f>
        <v/>
      </c>
      <c r="B27" s="10" t="str">
        <f>IF(A27&lt;&gt;"",COUNTIFS('Multiple Choice'!$D$2:$D$272,Tabelle2!$A$3,'Multiple Choice'!$B$2:$B$272,6),"")</f>
        <v/>
      </c>
      <c r="C27" s="11" t="str">
        <f>IF(A27&lt;&gt;"",COUNTIFS('Multiple Choice'!$D$2:$D$272,Tabelle2!$A$4,'Multiple Choice'!$B$2:$B$272,6),"")</f>
        <v/>
      </c>
      <c r="D27" s="11" t="str">
        <f>IF(A27&lt;&gt;"",COUNTIFS('Multiple Choice'!$D$2:$D$272,Tabelle2!$A$5,'Multiple Choice'!$B$2:$B$272,6),"")</f>
        <v/>
      </c>
      <c r="E27" s="11" t="str">
        <f>IF(A27&lt;&gt;"",COUNTIFS('Offene Fragen'!$B$2:$B$125,6,'Offene Fragen'!$D$2:$D$125,Tabelle2!$A$3),"")</f>
        <v/>
      </c>
      <c r="F27" s="11" t="str">
        <f>IF(A27&lt;&gt;"",COUNTIFS('Offene Fragen'!$B$2:$B$125,6,'Offene Fragen'!$D$2:$D$125,Tabelle2!$A$4),"")</f>
        <v/>
      </c>
      <c r="G27" s="11" t="str">
        <f>IF(A27&lt;&gt;"",COUNTIFS('Offene Fragen'!$B$2:$B$125,6,'Offene Fragen'!$D$2:$D$125,Tabelle2!$A$5),"")</f>
        <v/>
      </c>
    </row>
    <row r="28" spans="1:7" x14ac:dyDescent="0.3">
      <c r="A28" s="1" t="str">
        <f>IF($B$4&gt;6,"Lektion 7","")</f>
        <v/>
      </c>
      <c r="B28" s="10" t="str">
        <f>IF(A28&lt;&gt;"",COUNTIFS('Multiple Choice'!$D$2:$D$272,Tabelle2!$A$3,'Multiple Choice'!$B$2:$B$272,7),"")</f>
        <v/>
      </c>
      <c r="C28" s="11" t="str">
        <f>IF(A28&lt;&gt;"",COUNTIFS('Multiple Choice'!$D$2:$D$272,Tabelle2!$A$4,'Multiple Choice'!$B$2:$B$272,7),"")</f>
        <v/>
      </c>
      <c r="D28" s="11" t="str">
        <f>IF(A28&lt;&gt;"",COUNTIFS('Multiple Choice'!$D$2:$D$272,Tabelle2!$A$5,'Multiple Choice'!$B$2:$B$272,7),"")</f>
        <v/>
      </c>
      <c r="E28" s="11" t="str">
        <f>IF(A28&lt;&gt;"",COUNTIFS('Offene Fragen'!$B$2:$B$125,7,'Offene Fragen'!$D$2:$D$125,Tabelle2!$A$3),"")</f>
        <v/>
      </c>
      <c r="F28" s="11" t="str">
        <f>IF(A28&lt;&gt;"",COUNTIFS('Offene Fragen'!$B$2:$B$125,7,'Offene Fragen'!$D$2:$D$125,Tabelle2!$A$4),"")</f>
        <v/>
      </c>
      <c r="G28" s="11" t="str">
        <f>IF(A28&lt;&gt;"",COUNTIFS('Offene Fragen'!$B$2:$B$125,7,'Offene Fragen'!$D$2:$D$125,Tabelle2!$A$5),"")</f>
        <v/>
      </c>
    </row>
    <row r="29" spans="1:7" x14ac:dyDescent="0.3">
      <c r="A29" s="1" t="str">
        <f>IF($B$4&gt;7,"Lektion 8","")</f>
        <v/>
      </c>
      <c r="B29" s="10" t="str">
        <f>IF(A29&lt;&gt;"",COUNTIFS('Multiple Choice'!$D$2:$D$272,Tabelle2!$A$3,'Multiple Choice'!$B$2:$B$272,8),"")</f>
        <v/>
      </c>
      <c r="C29" s="11" t="str">
        <f>IF(A29&lt;&gt;"",COUNTIFS('Multiple Choice'!$D$2:$D$272,Tabelle2!$A$4,'Multiple Choice'!$B$2:$B$272,8),"")</f>
        <v/>
      </c>
      <c r="D29" s="11" t="str">
        <f>IF(A29&lt;&gt;"",COUNTIFS('Multiple Choice'!$D$2:$D$272,Tabelle2!$A$5,'Multiple Choice'!$B$2:$B$272,8),"")</f>
        <v/>
      </c>
      <c r="E29" s="11" t="str">
        <f>IF(A29&lt;&gt;"",COUNTIFS('Offene Fragen'!$B$2:$B$125,8,'Offene Fragen'!$D$2:$D$125,Tabelle2!$A$3),"")</f>
        <v/>
      </c>
      <c r="F29" s="11" t="str">
        <f>IF(A29&lt;&gt;"",COUNTIFS('Offene Fragen'!$B$2:$B$125,8,'Offene Fragen'!$D$2:$D$125,Tabelle2!$A$4),"")</f>
        <v/>
      </c>
      <c r="G29" s="11" t="str">
        <f>IF(A29&lt;&gt;"",COUNTIFS('Offene Fragen'!$B$2:$B$125,8,'Offene Fragen'!$D$2:$D$125,Tabelle2!$A$5),"")</f>
        <v/>
      </c>
    </row>
    <row r="30" spans="1:7" x14ac:dyDescent="0.3">
      <c r="A30" s="1" t="str">
        <f>IF($B$4&gt;8,"Lektion 9","")</f>
        <v/>
      </c>
      <c r="B30" s="10" t="str">
        <f>IF(A30&lt;&gt;"",COUNTIFS('Multiple Choice'!$D$2:$D$272,Tabelle2!$A$3,'Multiple Choice'!$B$2:$B$272,9),"")</f>
        <v/>
      </c>
      <c r="C30" s="11" t="str">
        <f>IF(A30&lt;&gt;"",COUNTIFS('Multiple Choice'!$D$2:$D$272,Tabelle2!$A$4,'Multiple Choice'!$B$2:$B$272,9),"")</f>
        <v/>
      </c>
      <c r="D30" s="11" t="str">
        <f>IF(A30&lt;&gt;"",COUNTIFS('Multiple Choice'!$D$2:$D$272,Tabelle2!$A$5,'Multiple Choice'!$B$2:$B$272,9),"")</f>
        <v/>
      </c>
      <c r="E30" s="11" t="str">
        <f>IF(A30&lt;&gt;"",COUNTIFS('Offene Fragen'!$B$2:$B$125,9,'Offene Fragen'!$D$2:$D$125,Tabelle2!$A$3),"")</f>
        <v/>
      </c>
      <c r="F30" s="11" t="str">
        <f>IF(A30&lt;&gt;"",COUNTIFS('Offene Fragen'!$B$2:$B$125,9,'Offene Fragen'!$D$2:$D$125,Tabelle2!$A$4),"")</f>
        <v/>
      </c>
      <c r="G30" s="11" t="str">
        <f>IF(A30&lt;&gt;"",COUNTIFS('Offene Fragen'!$B$2:$B$125,9,'Offene Fragen'!$D$2:$D$125,Tabelle2!$A$5),"")</f>
        <v/>
      </c>
    </row>
    <row r="31" spans="1:7" x14ac:dyDescent="0.3">
      <c r="A31" s="1" t="str">
        <f>IF($B$4&gt;9,"Lektion 10","")</f>
        <v/>
      </c>
      <c r="B31" s="10" t="str">
        <f>IF(A31&lt;&gt;"",COUNTIFS('Multiple Choice'!$D$2:$D$272,Tabelle2!$A$3,'Multiple Choice'!$B$2:$B$272,10),"")</f>
        <v/>
      </c>
      <c r="C31" s="11" t="str">
        <f>IF(A31&lt;&gt;"",COUNTIFS('Multiple Choice'!$D$2:$D$272,Tabelle2!$A$4,'Multiple Choice'!$B$2:$B$272,10),"")</f>
        <v/>
      </c>
      <c r="D31" s="11" t="str">
        <f>IF(A31&lt;&gt;"",COUNTIFS('Multiple Choice'!$D$2:$D$272,Tabelle2!$A$5,'Multiple Choice'!$B$2:$B$272,10),"")</f>
        <v/>
      </c>
      <c r="E31" s="11" t="str">
        <f>IF(A31&lt;&gt;"",COUNTIFS('Offene Fragen'!$B$2:$B$125,10,'Offene Fragen'!$D$2:$D$125,Tabelle2!$A$3),"")</f>
        <v/>
      </c>
      <c r="F31" s="11" t="str">
        <f>IF(A31&lt;&gt;"",COUNTIFS('Offene Fragen'!$B$2:$B$125,10,'Offene Fragen'!$D$2:$D$125,Tabelle2!$A$4),"")</f>
        <v/>
      </c>
      <c r="G31" s="11" t="str">
        <f>IF(A31&lt;&gt;"",COUNTIFS('Offene Fragen'!$B$2:$B$125,10,'Offene Fragen'!$D$2:$D$125,Tabelle2!$A$5),"")</f>
        <v/>
      </c>
    </row>
    <row r="32" spans="1:7" x14ac:dyDescent="0.3">
      <c r="A32" s="1" t="str">
        <f>IF($B$4&gt;10,"Lektion 11","")</f>
        <v/>
      </c>
      <c r="B32" s="10" t="str">
        <f>IF(A32&lt;&gt;"",COUNTIFS('Multiple Choice'!$D$2:$D$272,Tabelle2!$A$3,'Multiple Choice'!$B$2:$B$272,11),"")</f>
        <v/>
      </c>
      <c r="C32" s="11" t="str">
        <f>IF(A32&lt;&gt;"",COUNTIFS('Multiple Choice'!$D$2:$D$272,Tabelle2!$A$4,'Multiple Choice'!$B$2:$B$272,11),"")</f>
        <v/>
      </c>
      <c r="D32" s="11" t="str">
        <f>IF(A32&lt;&gt;"",COUNTIFS('Multiple Choice'!$D$2:$D$272,Tabelle2!$A$5,'Multiple Choice'!$B$2:$B$272,11),"")</f>
        <v/>
      </c>
      <c r="E32" s="11" t="str">
        <f>IF(A32&lt;&gt;"",COUNTIFS('Offene Fragen'!$B$2:$B$125,11,'Offene Fragen'!$D$2:$D$125,Tabelle2!$A$3),"")</f>
        <v/>
      </c>
      <c r="F32" s="11" t="str">
        <f>IF(A32&lt;&gt;"",COUNTIFS('Offene Fragen'!$B$2:$B$125,11,'Offene Fragen'!$D$2:$D$125,Tabelle2!$A$4),"")</f>
        <v/>
      </c>
      <c r="G32" s="11" t="str">
        <f>IF(A32&lt;&gt;"",COUNTIFS('Offene Fragen'!$B$2:$B$125,11,'Offene Fragen'!$D$2:$D$125,Tabelle2!$A$5),"")</f>
        <v/>
      </c>
    </row>
    <row r="33" spans="1:8" x14ac:dyDescent="0.3">
      <c r="A33" s="3" t="str">
        <f>IF($B$4&gt;11,"Lektion 12","")</f>
        <v/>
      </c>
      <c r="B33" s="10" t="str">
        <f>IF(A33&lt;&gt;"",COUNTIFS('Multiple Choice'!$D$2:$D$272,Tabelle2!$A$3,'Multiple Choice'!$B$2:$B$272,12),"")</f>
        <v/>
      </c>
      <c r="C33" s="11" t="str">
        <f>IF(A33&lt;&gt;"",COUNTIFS('Multiple Choice'!$D$2:$D$272,Tabelle2!$A$4,'Multiple Choice'!$B$2:$B$272,12),"")</f>
        <v/>
      </c>
      <c r="D33" s="11" t="str">
        <f>IF(A33&lt;&gt;"",COUNTIFS('Multiple Choice'!$D$2:$D$272,Tabelle2!$A$5,'Multiple Choice'!$B$2:$B$272,12),"")</f>
        <v/>
      </c>
      <c r="E33" s="11" t="str">
        <f>IF(A33&lt;&gt;"",COUNTIFS('Offene Fragen'!$B$2:$B$125,12,'Offene Fragen'!$D$2:$D$125,Tabelle2!$A$3),"")</f>
        <v/>
      </c>
      <c r="F33" s="11" t="str">
        <f>IF(A33&lt;&gt;"",COUNTIFS('Offene Fragen'!$B$2:$B$125,12,'Offene Fragen'!$D$2:$D$125,Tabelle2!$A$4),"")</f>
        <v/>
      </c>
      <c r="G33" s="11" t="str">
        <f>IF(A33&lt;&gt;"",COUNTIFS('Offene Fragen'!$B$2:$B$125,12,'Offene Fragen'!$D$2:$D$125,Tabelle2!$A$5),"")</f>
        <v/>
      </c>
      <c r="H33" s="2" t="s">
        <v>28</v>
      </c>
    </row>
    <row r="34" spans="1:8" x14ac:dyDescent="0.3">
      <c r="A34" s="1" t="s">
        <v>29</v>
      </c>
      <c r="B34" s="12">
        <f>SUM(B22:B33)</f>
        <v>40</v>
      </c>
      <c r="C34" s="12">
        <f t="shared" ref="C34:G34" si="0">SUM(C22:C33)</f>
        <v>25</v>
      </c>
      <c r="D34" s="12">
        <f t="shared" si="0"/>
        <v>25</v>
      </c>
      <c r="E34" s="12">
        <f t="shared" si="0"/>
        <v>20</v>
      </c>
      <c r="F34" s="12">
        <f t="shared" si="0"/>
        <v>20</v>
      </c>
      <c r="G34" s="12">
        <f t="shared" si="0"/>
        <v>20</v>
      </c>
      <c r="H34" s="4">
        <f>SUM(B34:G34)</f>
        <v>150</v>
      </c>
    </row>
    <row r="37" spans="1:8" x14ac:dyDescent="0.3">
      <c r="A37" s="14" t="s">
        <v>30</v>
      </c>
      <c r="B37" s="8" t="s">
        <v>675</v>
      </c>
      <c r="C37" s="9" t="s">
        <v>676</v>
      </c>
      <c r="D37" s="9" t="s">
        <v>677</v>
      </c>
      <c r="E37" s="9" t="s">
        <v>678</v>
      </c>
      <c r="F37" s="9" t="s">
        <v>679</v>
      </c>
      <c r="G37" s="9" t="s">
        <v>680</v>
      </c>
    </row>
    <row r="38" spans="1:8" x14ac:dyDescent="0.3">
      <c r="A38" s="1" t="s">
        <v>681</v>
      </c>
      <c r="B38" s="10">
        <f>IF($A38&lt;&gt;"",$B$10-B22,"")</f>
        <v>0</v>
      </c>
      <c r="C38" s="11">
        <f>IF($A38&lt;&gt;"",$B$11-C22,"")</f>
        <v>0</v>
      </c>
      <c r="D38" s="11">
        <f>IF($A38&lt;&gt;"",$B$12-D22,"")</f>
        <v>0</v>
      </c>
      <c r="E38" s="11">
        <f>IF($A38&lt;&gt;"",$B$15-E22,"")</f>
        <v>0</v>
      </c>
      <c r="F38" s="11">
        <f>IF($A38&lt;&gt;"",$B$16-F22,"")</f>
        <v>0</v>
      </c>
      <c r="G38" s="11">
        <f>IF($A38&lt;&gt;"",$B$17-G22,"")</f>
        <v>0</v>
      </c>
    </row>
    <row r="39" spans="1:8" x14ac:dyDescent="0.3">
      <c r="A39" s="1" t="s">
        <v>682</v>
      </c>
      <c r="B39" s="10">
        <f t="shared" ref="B39:B49" si="1">IF(A39&lt;&gt;"",$B$10-B23,"")</f>
        <v>0</v>
      </c>
      <c r="C39" s="11">
        <f>IF($A39&lt;&gt;"",$B$11-C23,"")</f>
        <v>0</v>
      </c>
      <c r="D39" s="11">
        <f>IF($A39&lt;&gt;"",$B$12-D23,"")</f>
        <v>0</v>
      </c>
      <c r="E39" s="11">
        <f>IF($A39&lt;&gt;"",$B$15-E23,"")</f>
        <v>0</v>
      </c>
      <c r="F39" s="11">
        <f>IF($A39&lt;&gt;"",$B$16-F23,"")</f>
        <v>0</v>
      </c>
      <c r="G39" s="11">
        <f>IF($A39&lt;&gt;"",$B$17-G23,"")</f>
        <v>0</v>
      </c>
    </row>
    <row r="40" spans="1:8" x14ac:dyDescent="0.3">
      <c r="A40" s="1" t="s">
        <v>683</v>
      </c>
      <c r="B40" s="10">
        <f t="shared" si="1"/>
        <v>0</v>
      </c>
      <c r="C40" s="11">
        <f t="shared" ref="C40:C49" si="2">IF($A40&lt;&gt;"",$B$11-C24,"")</f>
        <v>0</v>
      </c>
      <c r="D40" s="11">
        <f t="shared" ref="D40:D49" si="3">IF($A40&lt;&gt;"",$B$12-D24,"")</f>
        <v>0</v>
      </c>
      <c r="E40" s="11">
        <f t="shared" ref="E40:E49" si="4">IF($A40&lt;&gt;"",$B$15-E24,"")</f>
        <v>0</v>
      </c>
      <c r="F40" s="11">
        <f t="shared" ref="F40:F49" si="5">IF($A40&lt;&gt;"",$B$16-F24,"")</f>
        <v>0</v>
      </c>
      <c r="G40" s="11">
        <f t="shared" ref="G40:G48" si="6">IF($A40&lt;&gt;"",$B$17-G24,"")</f>
        <v>0</v>
      </c>
    </row>
    <row r="41" spans="1:8" x14ac:dyDescent="0.3">
      <c r="A41" s="1" t="str">
        <f>IF($B$4&gt;3,"Lektion 4","")</f>
        <v>Lektion 4</v>
      </c>
      <c r="B41" s="10">
        <f t="shared" si="1"/>
        <v>0</v>
      </c>
      <c r="C41" s="11">
        <f t="shared" si="2"/>
        <v>0</v>
      </c>
      <c r="D41" s="11">
        <f t="shared" si="3"/>
        <v>0</v>
      </c>
      <c r="E41" s="11">
        <f t="shared" si="4"/>
        <v>0</v>
      </c>
      <c r="F41" s="11">
        <f t="shared" si="5"/>
        <v>0</v>
      </c>
      <c r="G41" s="11">
        <f t="shared" si="6"/>
        <v>0</v>
      </c>
    </row>
    <row r="42" spans="1:8" x14ac:dyDescent="0.3">
      <c r="A42" s="1" t="str">
        <f>IF($B$4&gt;4,"Lektion 5","")</f>
        <v>Lektion 5</v>
      </c>
      <c r="B42" s="10">
        <f t="shared" si="1"/>
        <v>0</v>
      </c>
      <c r="C42" s="11">
        <f t="shared" si="2"/>
        <v>0</v>
      </c>
      <c r="D42" s="11">
        <f t="shared" si="3"/>
        <v>0</v>
      </c>
      <c r="E42" s="11">
        <f t="shared" si="4"/>
        <v>0</v>
      </c>
      <c r="F42" s="11">
        <f t="shared" si="5"/>
        <v>0</v>
      </c>
      <c r="G42" s="11">
        <f t="shared" si="6"/>
        <v>0</v>
      </c>
    </row>
    <row r="43" spans="1:8" x14ac:dyDescent="0.3">
      <c r="A43" s="1" t="str">
        <f>IF($B$4&gt;5,"Lektion 6","")</f>
        <v/>
      </c>
      <c r="B43" s="10" t="str">
        <f t="shared" si="1"/>
        <v/>
      </c>
      <c r="C43" s="11" t="str">
        <f t="shared" si="2"/>
        <v/>
      </c>
      <c r="D43" s="11" t="str">
        <f t="shared" si="3"/>
        <v/>
      </c>
      <c r="E43" s="11" t="str">
        <f t="shared" si="4"/>
        <v/>
      </c>
      <c r="F43" s="11" t="str">
        <f t="shared" si="5"/>
        <v/>
      </c>
      <c r="G43" s="11" t="str">
        <f t="shared" si="6"/>
        <v/>
      </c>
    </row>
    <row r="44" spans="1:8" x14ac:dyDescent="0.3">
      <c r="A44" s="1" t="str">
        <f>IF($B$4&gt;6,"Lektion 7","")</f>
        <v/>
      </c>
      <c r="B44" s="10" t="str">
        <f t="shared" si="1"/>
        <v/>
      </c>
      <c r="C44" s="11" t="str">
        <f t="shared" si="2"/>
        <v/>
      </c>
      <c r="D44" s="11" t="str">
        <f t="shared" si="3"/>
        <v/>
      </c>
      <c r="E44" s="11" t="str">
        <f t="shared" si="4"/>
        <v/>
      </c>
      <c r="F44" s="11" t="str">
        <f t="shared" si="5"/>
        <v/>
      </c>
      <c r="G44" s="11" t="str">
        <f t="shared" si="6"/>
        <v/>
      </c>
    </row>
    <row r="45" spans="1:8" x14ac:dyDescent="0.3">
      <c r="A45" s="1" t="str">
        <f>IF($B$4&gt;7,"Lektion 8","")</f>
        <v/>
      </c>
      <c r="B45" s="10" t="str">
        <f t="shared" si="1"/>
        <v/>
      </c>
      <c r="C45" s="11" t="str">
        <f t="shared" si="2"/>
        <v/>
      </c>
      <c r="D45" s="11" t="str">
        <f t="shared" si="3"/>
        <v/>
      </c>
      <c r="E45" s="11" t="str">
        <f t="shared" si="4"/>
        <v/>
      </c>
      <c r="F45" s="11" t="str">
        <f t="shared" si="5"/>
        <v/>
      </c>
      <c r="G45" s="11" t="str">
        <f t="shared" si="6"/>
        <v/>
      </c>
    </row>
    <row r="46" spans="1:8" x14ac:dyDescent="0.3">
      <c r="A46" s="1" t="str">
        <f>IF($B$4&gt;8,"Lektion 9","")</f>
        <v/>
      </c>
      <c r="B46" s="10" t="str">
        <f t="shared" si="1"/>
        <v/>
      </c>
      <c r="C46" s="11" t="str">
        <f t="shared" si="2"/>
        <v/>
      </c>
      <c r="D46" s="11" t="str">
        <f t="shared" si="3"/>
        <v/>
      </c>
      <c r="E46" s="11" t="str">
        <f t="shared" si="4"/>
        <v/>
      </c>
      <c r="F46" s="11" t="str">
        <f t="shared" si="5"/>
        <v/>
      </c>
      <c r="G46" s="11" t="str">
        <f t="shared" si="6"/>
        <v/>
      </c>
    </row>
    <row r="47" spans="1:8" x14ac:dyDescent="0.3">
      <c r="A47" s="1" t="str">
        <f>IF($B$4&gt;9,"Lektion 10","")</f>
        <v/>
      </c>
      <c r="B47" s="10" t="str">
        <f t="shared" si="1"/>
        <v/>
      </c>
      <c r="C47" s="11" t="str">
        <f t="shared" si="2"/>
        <v/>
      </c>
      <c r="D47" s="11" t="str">
        <f t="shared" si="3"/>
        <v/>
      </c>
      <c r="E47" s="11" t="str">
        <f t="shared" si="4"/>
        <v/>
      </c>
      <c r="F47" s="11" t="str">
        <f t="shared" si="5"/>
        <v/>
      </c>
      <c r="G47" s="11" t="str">
        <f t="shared" si="6"/>
        <v/>
      </c>
    </row>
    <row r="48" spans="1:8" x14ac:dyDescent="0.3">
      <c r="A48" s="1" t="str">
        <f>IF($B$4&gt;10,"Lektion 11","")</f>
        <v/>
      </c>
      <c r="B48" s="10" t="str">
        <f t="shared" si="1"/>
        <v/>
      </c>
      <c r="C48" s="11" t="str">
        <f t="shared" si="2"/>
        <v/>
      </c>
      <c r="D48" s="11" t="str">
        <f t="shared" si="3"/>
        <v/>
      </c>
      <c r="E48" s="11" t="str">
        <f t="shared" si="4"/>
        <v/>
      </c>
      <c r="F48" s="11" t="str">
        <f t="shared" si="5"/>
        <v/>
      </c>
      <c r="G48" s="11" t="str">
        <f t="shared" si="6"/>
        <v/>
      </c>
    </row>
    <row r="49" spans="1:8" x14ac:dyDescent="0.3">
      <c r="A49" s="3" t="str">
        <f>IF($B$4&gt;11,"Lektion 12","")</f>
        <v/>
      </c>
      <c r="B49" s="10" t="str">
        <f t="shared" si="1"/>
        <v/>
      </c>
      <c r="C49" s="11" t="str">
        <f t="shared" si="2"/>
        <v/>
      </c>
      <c r="D49" s="11" t="str">
        <f t="shared" si="3"/>
        <v/>
      </c>
      <c r="E49" s="11" t="str">
        <f t="shared" si="4"/>
        <v/>
      </c>
      <c r="F49" s="11" t="str">
        <f t="shared" si="5"/>
        <v/>
      </c>
      <c r="G49" s="11" t="str">
        <f>IF($A49&lt;&gt;"",$B$17-G33,"")</f>
        <v/>
      </c>
      <c r="H49" s="2" t="s">
        <v>684</v>
      </c>
    </row>
    <row r="50" spans="1:8" x14ac:dyDescent="0.3">
      <c r="A50" s="1" t="s">
        <v>685</v>
      </c>
      <c r="B50" s="12">
        <f>SUM(B38:B49)</f>
        <v>0</v>
      </c>
      <c r="C50" s="13">
        <f t="shared" ref="C50:G50" si="7">SUM(C38:C49)</f>
        <v>0</v>
      </c>
      <c r="D50" s="13">
        <f t="shared" si="7"/>
        <v>0</v>
      </c>
      <c r="E50" s="13">
        <f t="shared" si="7"/>
        <v>0</v>
      </c>
      <c r="F50" s="13">
        <f t="shared" si="7"/>
        <v>0</v>
      </c>
      <c r="G50" s="13">
        <f t="shared" si="7"/>
        <v>0</v>
      </c>
      <c r="H50" s="4">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72"/>
  <sheetViews>
    <sheetView showGridLines="0" workbookViewId="0">
      <pane ySplit="1" topLeftCell="A89" activePane="bottomLeft" state="frozen"/>
      <selection pane="bottomLeft" activeCell="B91" sqref="B91"/>
    </sheetView>
  </sheetViews>
  <sheetFormatPr baseColWidth="10" defaultColWidth="11.44140625" defaultRowHeight="13.8" x14ac:dyDescent="0.3"/>
  <cols>
    <col min="1" max="1" width="6.21875" style="1" customWidth="1"/>
    <col min="2" max="2" width="6.77734375" style="32" bestFit="1" customWidth="1"/>
    <col min="3" max="3" width="11.44140625" style="32"/>
    <col min="4" max="4" width="17.77734375" style="22" bestFit="1" customWidth="1"/>
    <col min="5" max="5" width="17.77734375" style="22" customWidth="1"/>
    <col min="6" max="6" width="62" style="20" customWidth="1"/>
    <col min="7" max="10" width="20.77734375" style="20" customWidth="1"/>
    <col min="11" max="11" width="24.77734375" style="20" customWidth="1"/>
    <col min="12" max="12" width="28.21875" style="20" customWidth="1"/>
    <col min="13" max="16384" width="11.44140625" style="1"/>
  </cols>
  <sheetData>
    <row r="1" spans="2:12" s="58" customFormat="1" ht="51" customHeight="1" x14ac:dyDescent="0.3">
      <c r="B1" s="35" t="s">
        <v>31</v>
      </c>
      <c r="C1" s="35" t="s">
        <v>32</v>
      </c>
      <c r="D1" s="34" t="s">
        <v>33</v>
      </c>
      <c r="E1" s="36" t="s">
        <v>34</v>
      </c>
      <c r="F1" s="54" t="s">
        <v>35</v>
      </c>
      <c r="G1" s="53" t="s">
        <v>36</v>
      </c>
      <c r="H1" s="54" t="s">
        <v>37</v>
      </c>
      <c r="I1" s="54" t="s">
        <v>686</v>
      </c>
      <c r="J1" s="54" t="s">
        <v>687</v>
      </c>
      <c r="K1" s="57" t="s">
        <v>38</v>
      </c>
      <c r="L1" s="55" t="s">
        <v>39</v>
      </c>
    </row>
    <row r="2" spans="2:12" s="51" customFormat="1" ht="110.4" x14ac:dyDescent="0.3">
      <c r="B2" s="38">
        <v>1</v>
      </c>
      <c r="C2" s="31"/>
      <c r="D2" s="23" t="s">
        <v>40</v>
      </c>
      <c r="E2" s="22" t="s">
        <v>41</v>
      </c>
      <c r="F2" s="21" t="s">
        <v>207</v>
      </c>
      <c r="G2" s="21" t="s">
        <v>209</v>
      </c>
      <c r="H2" s="21" t="s">
        <v>688</v>
      </c>
      <c r="I2" s="21" t="s">
        <v>208</v>
      </c>
      <c r="J2" s="21" t="s">
        <v>861</v>
      </c>
      <c r="K2" s="48"/>
      <c r="L2" s="49"/>
    </row>
    <row r="3" spans="2:12" ht="69" x14ac:dyDescent="0.3">
      <c r="B3" s="38">
        <v>1</v>
      </c>
      <c r="C3" s="31"/>
      <c r="D3" s="23" t="s">
        <v>196</v>
      </c>
      <c r="E3" s="22" t="s">
        <v>42</v>
      </c>
      <c r="F3" s="21" t="s">
        <v>210</v>
      </c>
      <c r="G3" s="21" t="s">
        <v>214</v>
      </c>
      <c r="H3" s="21" t="s">
        <v>211</v>
      </c>
      <c r="I3" s="21" t="s">
        <v>212</v>
      </c>
      <c r="J3" s="21" t="s">
        <v>213</v>
      </c>
      <c r="K3" s="21"/>
    </row>
    <row r="4" spans="2:12" ht="45" customHeight="1" x14ac:dyDescent="0.3">
      <c r="B4" s="38">
        <v>1</v>
      </c>
      <c r="C4" s="31"/>
      <c r="D4" s="23" t="s">
        <v>689</v>
      </c>
      <c r="E4" s="22" t="s">
        <v>43</v>
      </c>
      <c r="F4" s="21" t="s">
        <v>215</v>
      </c>
      <c r="G4" s="21" t="s">
        <v>216</v>
      </c>
      <c r="H4" s="21" t="s">
        <v>217</v>
      </c>
      <c r="I4" s="21" t="s">
        <v>218</v>
      </c>
      <c r="J4" s="21" t="s">
        <v>219</v>
      </c>
      <c r="K4" s="21"/>
    </row>
    <row r="5" spans="2:12" ht="27.6" x14ac:dyDescent="0.3">
      <c r="B5" s="38">
        <v>1</v>
      </c>
      <c r="C5" s="31"/>
      <c r="D5" s="23" t="s">
        <v>690</v>
      </c>
      <c r="E5" s="22" t="s">
        <v>44</v>
      </c>
      <c r="F5" s="21" t="s">
        <v>220</v>
      </c>
      <c r="G5" s="21" t="s">
        <v>221</v>
      </c>
      <c r="H5" s="21" t="s">
        <v>222</v>
      </c>
      <c r="I5" s="21" t="s">
        <v>223</v>
      </c>
      <c r="J5" s="21" t="s">
        <v>224</v>
      </c>
      <c r="K5" s="21"/>
    </row>
    <row r="6" spans="2:12" ht="41.4" x14ac:dyDescent="0.3">
      <c r="B6" s="38">
        <v>1</v>
      </c>
      <c r="C6" s="31"/>
      <c r="D6" s="23" t="s">
        <v>691</v>
      </c>
      <c r="E6" s="22" t="s">
        <v>45</v>
      </c>
      <c r="F6" s="21" t="s">
        <v>225</v>
      </c>
      <c r="G6" s="21" t="s">
        <v>226</v>
      </c>
      <c r="H6" s="21" t="s">
        <v>227</v>
      </c>
      <c r="I6" s="21" t="s">
        <v>228</v>
      </c>
      <c r="J6" s="21" t="s">
        <v>229</v>
      </c>
      <c r="K6" s="21"/>
    </row>
    <row r="7" spans="2:12" x14ac:dyDescent="0.3">
      <c r="B7" s="38">
        <v>1</v>
      </c>
      <c r="C7" s="31"/>
      <c r="D7" s="23" t="s">
        <v>692</v>
      </c>
      <c r="E7" s="22" t="s">
        <v>46</v>
      </c>
      <c r="F7" s="21" t="s">
        <v>230</v>
      </c>
      <c r="G7" s="21">
        <v>3</v>
      </c>
      <c r="H7" s="21">
        <v>1</v>
      </c>
      <c r="I7" s="21">
        <v>2</v>
      </c>
      <c r="J7" s="21">
        <v>4</v>
      </c>
      <c r="K7" s="21"/>
    </row>
    <row r="8" spans="2:12" ht="41.4" x14ac:dyDescent="0.3">
      <c r="B8" s="38">
        <v>1</v>
      </c>
      <c r="C8" s="31"/>
      <c r="D8" s="23" t="s">
        <v>693</v>
      </c>
      <c r="E8" s="22" t="s">
        <v>47</v>
      </c>
      <c r="F8" s="21" t="s">
        <v>231</v>
      </c>
      <c r="G8" s="21" t="s">
        <v>232</v>
      </c>
      <c r="H8" s="21" t="s">
        <v>233</v>
      </c>
      <c r="I8" s="21" t="s">
        <v>234</v>
      </c>
      <c r="J8" s="21" t="s">
        <v>235</v>
      </c>
      <c r="K8" s="21"/>
    </row>
    <row r="9" spans="2:12" ht="41.4" x14ac:dyDescent="0.3">
      <c r="B9" s="38">
        <v>1</v>
      </c>
      <c r="C9" s="31"/>
      <c r="D9" s="23" t="s">
        <v>694</v>
      </c>
      <c r="E9" s="22" t="s">
        <v>48</v>
      </c>
      <c r="F9" s="21" t="s">
        <v>236</v>
      </c>
      <c r="G9" s="21" t="s">
        <v>240</v>
      </c>
      <c r="H9" s="21" t="s">
        <v>237</v>
      </c>
      <c r="I9" s="21" t="s">
        <v>238</v>
      </c>
      <c r="J9" s="21" t="s">
        <v>239</v>
      </c>
      <c r="K9" s="21"/>
    </row>
    <row r="10" spans="2:12" ht="41.4" x14ac:dyDescent="0.3">
      <c r="B10" s="38">
        <v>1</v>
      </c>
      <c r="C10" s="31"/>
      <c r="D10" s="23" t="s">
        <v>695</v>
      </c>
      <c r="E10" s="22" t="s">
        <v>49</v>
      </c>
      <c r="F10" s="21" t="s">
        <v>241</v>
      </c>
      <c r="G10" s="21" t="s">
        <v>242</v>
      </c>
      <c r="H10" s="21" t="s">
        <v>243</v>
      </c>
      <c r="I10" s="21" t="s">
        <v>244</v>
      </c>
      <c r="J10" s="21" t="s">
        <v>245</v>
      </c>
      <c r="K10" s="21"/>
    </row>
    <row r="11" spans="2:12" x14ac:dyDescent="0.3">
      <c r="B11" s="38">
        <v>1</v>
      </c>
      <c r="C11" s="31"/>
      <c r="D11" s="23" t="s">
        <v>696</v>
      </c>
      <c r="E11" s="22" t="s">
        <v>50</v>
      </c>
      <c r="F11" s="21" t="s">
        <v>246</v>
      </c>
      <c r="G11" s="21" t="s">
        <v>247</v>
      </c>
      <c r="H11" s="21" t="s">
        <v>248</v>
      </c>
      <c r="I11" s="21" t="s">
        <v>249</v>
      </c>
      <c r="J11" s="21" t="s">
        <v>250</v>
      </c>
      <c r="K11" s="21"/>
    </row>
    <row r="12" spans="2:12" ht="27.6" x14ac:dyDescent="0.3">
      <c r="B12" s="38">
        <v>1</v>
      </c>
      <c r="C12" s="31"/>
      <c r="D12" s="23" t="s">
        <v>697</v>
      </c>
      <c r="E12" s="22" t="s">
        <v>51</v>
      </c>
      <c r="F12" s="21" t="s">
        <v>251</v>
      </c>
      <c r="G12" s="21" t="s">
        <v>252</v>
      </c>
      <c r="H12" s="21" t="s">
        <v>253</v>
      </c>
      <c r="I12" s="21" t="s">
        <v>254</v>
      </c>
      <c r="J12" s="21" t="s">
        <v>255</v>
      </c>
      <c r="K12" s="21"/>
    </row>
    <row r="13" spans="2:12" x14ac:dyDescent="0.3">
      <c r="B13" s="38">
        <v>1</v>
      </c>
      <c r="C13" s="31"/>
      <c r="D13" s="23" t="s">
        <v>698</v>
      </c>
      <c r="E13" s="22" t="s">
        <v>52</v>
      </c>
      <c r="F13" s="21" t="s">
        <v>256</v>
      </c>
      <c r="G13" s="21">
        <v>0</v>
      </c>
      <c r="H13" s="21">
        <v>3</v>
      </c>
      <c r="I13" s="21">
        <v>2</v>
      </c>
      <c r="J13" s="21">
        <v>1</v>
      </c>
      <c r="K13" s="21"/>
    </row>
    <row r="14" spans="2:12" x14ac:dyDescent="0.3">
      <c r="B14" s="38">
        <v>1</v>
      </c>
      <c r="C14" s="31"/>
      <c r="D14" s="23" t="s">
        <v>699</v>
      </c>
      <c r="E14" s="22" t="s">
        <v>53</v>
      </c>
      <c r="F14" s="21" t="s">
        <v>257</v>
      </c>
      <c r="G14" s="21" t="s">
        <v>258</v>
      </c>
      <c r="H14" s="60" t="s">
        <v>259</v>
      </c>
      <c r="I14" s="21" t="s">
        <v>260</v>
      </c>
      <c r="J14" s="21" t="s">
        <v>261</v>
      </c>
      <c r="K14" s="21"/>
    </row>
    <row r="15" spans="2:12" ht="42" customHeight="1" x14ac:dyDescent="0.3">
      <c r="B15" s="38">
        <v>1</v>
      </c>
      <c r="C15" s="31"/>
      <c r="D15" s="23" t="s">
        <v>198</v>
      </c>
      <c r="E15" s="22" t="s">
        <v>54</v>
      </c>
      <c r="F15" s="21" t="s">
        <v>262</v>
      </c>
      <c r="G15" s="21" t="s">
        <v>263</v>
      </c>
      <c r="H15" s="21" t="s">
        <v>264</v>
      </c>
      <c r="I15" s="21" t="s">
        <v>265</v>
      </c>
      <c r="J15" s="21" t="s">
        <v>266</v>
      </c>
      <c r="K15" s="21"/>
    </row>
    <row r="16" spans="2:12" x14ac:dyDescent="0.3">
      <c r="B16" s="38">
        <v>1</v>
      </c>
      <c r="C16" s="31"/>
      <c r="D16" s="23" t="s">
        <v>700</v>
      </c>
      <c r="E16" s="22" t="s">
        <v>55</v>
      </c>
      <c r="F16" s="21" t="s">
        <v>267</v>
      </c>
      <c r="G16" s="21" t="s">
        <v>268</v>
      </c>
      <c r="H16" s="21" t="s">
        <v>269</v>
      </c>
      <c r="I16" s="21" t="s">
        <v>270</v>
      </c>
      <c r="J16" s="21" t="s">
        <v>271</v>
      </c>
      <c r="K16" s="21"/>
    </row>
    <row r="17" spans="2:11" x14ac:dyDescent="0.3">
      <c r="B17" s="38">
        <v>1</v>
      </c>
      <c r="C17" s="31"/>
      <c r="D17" s="23" t="s">
        <v>701</v>
      </c>
      <c r="E17" s="22" t="s">
        <v>56</v>
      </c>
      <c r="F17" s="21" t="s">
        <v>272</v>
      </c>
      <c r="G17" s="21" t="s">
        <v>702</v>
      </c>
      <c r="H17" s="21" t="s">
        <v>273</v>
      </c>
      <c r="I17" s="21" t="s">
        <v>703</v>
      </c>
      <c r="J17" s="21" t="s">
        <v>704</v>
      </c>
      <c r="K17" s="21"/>
    </row>
    <row r="18" spans="2:11" ht="41.4" x14ac:dyDescent="0.3">
      <c r="B18" s="38">
        <v>1</v>
      </c>
      <c r="C18" s="31"/>
      <c r="D18" s="23" t="s">
        <v>705</v>
      </c>
      <c r="E18" s="22" t="s">
        <v>57</v>
      </c>
      <c r="F18" s="21" t="s">
        <v>274</v>
      </c>
      <c r="G18" s="21" t="s">
        <v>275</v>
      </c>
      <c r="H18" s="21" t="s">
        <v>276</v>
      </c>
      <c r="I18" s="21" t="s">
        <v>277</v>
      </c>
      <c r="J18" s="21" t="s">
        <v>278</v>
      </c>
      <c r="K18" s="21"/>
    </row>
    <row r="19" spans="2:11" ht="27.6" x14ac:dyDescent="0.3">
      <c r="B19" s="38">
        <v>1</v>
      </c>
      <c r="C19" s="31"/>
      <c r="D19" s="23" t="s">
        <v>706</v>
      </c>
      <c r="E19" s="22" t="s">
        <v>58</v>
      </c>
      <c r="F19" s="21" t="s">
        <v>279</v>
      </c>
      <c r="G19" s="21" t="s">
        <v>280</v>
      </c>
      <c r="H19" s="21" t="s">
        <v>281</v>
      </c>
      <c r="I19" s="21" t="s">
        <v>282</v>
      </c>
      <c r="J19" s="21" t="s">
        <v>283</v>
      </c>
      <c r="K19" s="21"/>
    </row>
    <row r="20" spans="2:11" ht="41.4" x14ac:dyDescent="0.3">
      <c r="B20" s="38">
        <v>2</v>
      </c>
      <c r="C20" s="31"/>
      <c r="D20" s="23" t="s">
        <v>707</v>
      </c>
      <c r="E20" s="22" t="s">
        <v>59</v>
      </c>
      <c r="F20" s="21" t="s">
        <v>284</v>
      </c>
      <c r="G20" s="21" t="s">
        <v>285</v>
      </c>
      <c r="H20" s="21" t="s">
        <v>286</v>
      </c>
      <c r="I20" s="21" t="s">
        <v>287</v>
      </c>
      <c r="J20" s="21" t="s">
        <v>288</v>
      </c>
      <c r="K20" s="21"/>
    </row>
    <row r="21" spans="2:11" ht="27.6" x14ac:dyDescent="0.3">
      <c r="B21" s="38">
        <v>2</v>
      </c>
      <c r="C21" s="31"/>
      <c r="D21" s="23" t="s">
        <v>708</v>
      </c>
      <c r="E21" s="22" t="s">
        <v>60</v>
      </c>
      <c r="F21" s="21" t="s">
        <v>289</v>
      </c>
      <c r="G21" s="21" t="s">
        <v>290</v>
      </c>
      <c r="H21" s="21" t="s">
        <v>291</v>
      </c>
      <c r="I21" s="21" t="s">
        <v>292</v>
      </c>
      <c r="J21" s="21" t="s">
        <v>293</v>
      </c>
      <c r="K21" s="21"/>
    </row>
    <row r="22" spans="2:11" ht="69" x14ac:dyDescent="0.3">
      <c r="B22" s="38">
        <v>2</v>
      </c>
      <c r="C22" s="31"/>
      <c r="D22" s="23" t="s">
        <v>709</v>
      </c>
      <c r="E22" s="22" t="s">
        <v>61</v>
      </c>
      <c r="F22" s="21" t="s">
        <v>294</v>
      </c>
      <c r="G22" s="21" t="s">
        <v>295</v>
      </c>
      <c r="H22" s="21" t="s">
        <v>296</v>
      </c>
      <c r="I22" s="21" t="s">
        <v>297</v>
      </c>
      <c r="J22" s="21" t="s">
        <v>298</v>
      </c>
      <c r="K22" s="21"/>
    </row>
    <row r="23" spans="2:11" ht="67.8" customHeight="1" x14ac:dyDescent="0.3">
      <c r="B23" s="38">
        <v>2</v>
      </c>
      <c r="C23" s="31"/>
      <c r="D23" s="23" t="s">
        <v>710</v>
      </c>
      <c r="E23" s="22" t="s">
        <v>62</v>
      </c>
      <c r="F23" s="21" t="s">
        <v>299</v>
      </c>
      <c r="G23" s="21" t="s">
        <v>300</v>
      </c>
      <c r="H23" s="21" t="s">
        <v>301</v>
      </c>
      <c r="I23" s="21" t="s">
        <v>302</v>
      </c>
      <c r="J23" s="21" t="s">
        <v>303</v>
      </c>
      <c r="K23" s="21"/>
    </row>
    <row r="24" spans="2:11" ht="41.4" x14ac:dyDescent="0.3">
      <c r="B24" s="38">
        <v>2</v>
      </c>
      <c r="C24" s="31"/>
      <c r="D24" s="23" t="s">
        <v>711</v>
      </c>
      <c r="E24" s="22" t="s">
        <v>63</v>
      </c>
      <c r="F24" s="21" t="s">
        <v>304</v>
      </c>
      <c r="G24" s="21" t="s">
        <v>305</v>
      </c>
      <c r="H24" s="21" t="s">
        <v>306</v>
      </c>
      <c r="I24" s="21" t="s">
        <v>307</v>
      </c>
      <c r="J24" s="21" t="s">
        <v>308</v>
      </c>
      <c r="K24" s="21"/>
    </row>
    <row r="25" spans="2:11" ht="55.2" x14ac:dyDescent="0.3">
      <c r="B25" s="38">
        <v>2</v>
      </c>
      <c r="C25" s="31"/>
      <c r="D25" s="23" t="s">
        <v>712</v>
      </c>
      <c r="E25" s="22" t="s">
        <v>64</v>
      </c>
      <c r="F25" s="21" t="s">
        <v>309</v>
      </c>
      <c r="G25" s="21" t="s">
        <v>310</v>
      </c>
      <c r="H25" s="21" t="s">
        <v>311</v>
      </c>
      <c r="I25" s="21" t="s">
        <v>312</v>
      </c>
      <c r="J25" s="21" t="s">
        <v>313</v>
      </c>
      <c r="K25" s="21"/>
    </row>
    <row r="26" spans="2:11" ht="110.4" x14ac:dyDescent="0.3">
      <c r="B26" s="38">
        <v>2</v>
      </c>
      <c r="C26" s="31"/>
      <c r="D26" s="23" t="s">
        <v>713</v>
      </c>
      <c r="E26" s="22" t="s">
        <v>65</v>
      </c>
      <c r="F26" s="21" t="s">
        <v>314</v>
      </c>
      <c r="G26" s="21" t="s">
        <v>315</v>
      </c>
      <c r="H26" s="21" t="s">
        <v>316</v>
      </c>
      <c r="I26" s="21" t="s">
        <v>317</v>
      </c>
      <c r="J26" s="21" t="s">
        <v>318</v>
      </c>
      <c r="K26" s="21"/>
    </row>
    <row r="27" spans="2:11" ht="41.4" x14ac:dyDescent="0.3">
      <c r="B27" s="38">
        <v>2</v>
      </c>
      <c r="C27" s="31"/>
      <c r="D27" s="23" t="s">
        <v>714</v>
      </c>
      <c r="E27" s="22" t="s">
        <v>66</v>
      </c>
      <c r="F27" s="21" t="s">
        <v>319</v>
      </c>
      <c r="G27" s="21" t="s">
        <v>320</v>
      </c>
      <c r="H27" s="21" t="s">
        <v>321</v>
      </c>
      <c r="I27" s="21" t="s">
        <v>322</v>
      </c>
      <c r="J27" s="21" t="s">
        <v>323</v>
      </c>
      <c r="K27" s="21"/>
    </row>
    <row r="28" spans="2:11" ht="96.6" x14ac:dyDescent="0.3">
      <c r="B28" s="38">
        <v>2</v>
      </c>
      <c r="C28" s="31"/>
      <c r="D28" s="23" t="s">
        <v>715</v>
      </c>
      <c r="E28" s="22" t="s">
        <v>67</v>
      </c>
      <c r="F28" s="21" t="s">
        <v>716</v>
      </c>
      <c r="G28" s="21" t="s">
        <v>324</v>
      </c>
      <c r="H28" s="21" t="s">
        <v>325</v>
      </c>
      <c r="I28" s="21" t="s">
        <v>326</v>
      </c>
      <c r="J28" s="21" t="s">
        <v>327</v>
      </c>
      <c r="K28" s="21"/>
    </row>
    <row r="29" spans="2:11" ht="27.6" x14ac:dyDescent="0.3">
      <c r="B29" s="38">
        <v>2</v>
      </c>
      <c r="C29" s="31"/>
      <c r="D29" s="23" t="s">
        <v>717</v>
      </c>
      <c r="E29" s="22" t="s">
        <v>68</v>
      </c>
      <c r="F29" s="21" t="s">
        <v>328</v>
      </c>
      <c r="G29" s="21" t="s">
        <v>329</v>
      </c>
      <c r="H29" s="21" t="s">
        <v>330</v>
      </c>
      <c r="I29" s="21" t="s">
        <v>331</v>
      </c>
      <c r="J29" s="21" t="s">
        <v>332</v>
      </c>
      <c r="K29" s="21"/>
    </row>
    <row r="30" spans="2:11" ht="27.6" x14ac:dyDescent="0.3">
      <c r="B30" s="38">
        <v>2</v>
      </c>
      <c r="C30" s="31"/>
      <c r="D30" s="23" t="s">
        <v>718</v>
      </c>
      <c r="E30" s="22" t="s">
        <v>69</v>
      </c>
      <c r="F30" s="21" t="s">
        <v>333</v>
      </c>
      <c r="G30" s="21" t="s">
        <v>334</v>
      </c>
      <c r="H30" s="21" t="s">
        <v>335</v>
      </c>
      <c r="I30" s="21" t="s">
        <v>336</v>
      </c>
      <c r="J30" s="21" t="s">
        <v>337</v>
      </c>
      <c r="K30" s="21"/>
    </row>
    <row r="31" spans="2:11" ht="96.6" x14ac:dyDescent="0.3">
      <c r="B31" s="38">
        <v>2</v>
      </c>
      <c r="C31" s="31"/>
      <c r="D31" s="23" t="s">
        <v>719</v>
      </c>
      <c r="E31" s="22" t="s">
        <v>70</v>
      </c>
      <c r="F31" s="21" t="s">
        <v>338</v>
      </c>
      <c r="G31" s="21" t="s">
        <v>339</v>
      </c>
      <c r="H31" s="21" t="s">
        <v>340</v>
      </c>
      <c r="I31" s="21" t="s">
        <v>341</v>
      </c>
      <c r="J31" s="21" t="s">
        <v>862</v>
      </c>
      <c r="K31" s="21"/>
    </row>
    <row r="32" spans="2:11" ht="41.4" x14ac:dyDescent="0.3">
      <c r="B32" s="38">
        <v>2</v>
      </c>
      <c r="C32" s="31"/>
      <c r="D32" s="23" t="s">
        <v>720</v>
      </c>
      <c r="E32" s="22" t="s">
        <v>71</v>
      </c>
      <c r="F32" s="21" t="s">
        <v>342</v>
      </c>
      <c r="G32" s="21" t="s">
        <v>343</v>
      </c>
      <c r="H32" s="21" t="s">
        <v>344</v>
      </c>
      <c r="I32" s="21" t="s">
        <v>345</v>
      </c>
      <c r="J32" s="21" t="s">
        <v>346</v>
      </c>
      <c r="K32" s="21"/>
    </row>
    <row r="33" spans="2:11" ht="27.6" x14ac:dyDescent="0.3">
      <c r="B33" s="38">
        <v>2</v>
      </c>
      <c r="C33" s="31"/>
      <c r="D33" s="23" t="s">
        <v>721</v>
      </c>
      <c r="E33" s="22" t="s">
        <v>72</v>
      </c>
      <c r="F33" s="21" t="s">
        <v>347</v>
      </c>
      <c r="G33" s="21" t="s">
        <v>348</v>
      </c>
      <c r="H33" s="21" t="s">
        <v>349</v>
      </c>
      <c r="I33" s="21" t="s">
        <v>350</v>
      </c>
      <c r="J33" s="21" t="s">
        <v>351</v>
      </c>
      <c r="K33" s="21"/>
    </row>
    <row r="34" spans="2:11" ht="82.8" x14ac:dyDescent="0.3">
      <c r="B34" s="38">
        <v>2</v>
      </c>
      <c r="C34" s="31"/>
      <c r="D34" s="23" t="s">
        <v>722</v>
      </c>
      <c r="E34" s="22" t="s">
        <v>73</v>
      </c>
      <c r="F34" s="21" t="s">
        <v>352</v>
      </c>
      <c r="G34" s="21" t="s">
        <v>353</v>
      </c>
      <c r="H34" s="21" t="s">
        <v>354</v>
      </c>
      <c r="I34" s="21" t="s">
        <v>355</v>
      </c>
      <c r="J34" s="21" t="s">
        <v>356</v>
      </c>
      <c r="K34" s="21"/>
    </row>
    <row r="35" spans="2:11" ht="27.6" x14ac:dyDescent="0.3">
      <c r="B35" s="38">
        <v>2</v>
      </c>
      <c r="C35" s="31"/>
      <c r="D35" s="23" t="s">
        <v>723</v>
      </c>
      <c r="E35" s="22" t="s">
        <v>74</v>
      </c>
      <c r="F35" s="21" t="s">
        <v>357</v>
      </c>
      <c r="G35" s="21" t="s">
        <v>358</v>
      </c>
      <c r="H35" s="21" t="s">
        <v>359</v>
      </c>
      <c r="I35" s="21" t="s">
        <v>360</v>
      </c>
      <c r="J35" s="21" t="s">
        <v>361</v>
      </c>
      <c r="K35" s="21"/>
    </row>
    <row r="36" spans="2:11" ht="55.2" x14ac:dyDescent="0.3">
      <c r="B36" s="38">
        <v>2</v>
      </c>
      <c r="C36" s="31"/>
      <c r="D36" s="23" t="s">
        <v>724</v>
      </c>
      <c r="E36" s="22" t="s">
        <v>75</v>
      </c>
      <c r="F36" s="21" t="s">
        <v>362</v>
      </c>
      <c r="G36" s="21" t="s">
        <v>363</v>
      </c>
      <c r="H36" s="21" t="s">
        <v>364</v>
      </c>
      <c r="I36" s="21" t="s">
        <v>365</v>
      </c>
      <c r="J36" s="21" t="s">
        <v>366</v>
      </c>
      <c r="K36" s="21"/>
    </row>
    <row r="37" spans="2:11" ht="55.2" x14ac:dyDescent="0.3">
      <c r="B37" s="38">
        <v>2</v>
      </c>
      <c r="C37" s="31"/>
      <c r="D37" s="23" t="s">
        <v>725</v>
      </c>
      <c r="E37" s="22" t="s">
        <v>76</v>
      </c>
      <c r="F37" s="21" t="s">
        <v>367</v>
      </c>
      <c r="G37" s="21" t="s">
        <v>368</v>
      </c>
      <c r="H37" s="21" t="s">
        <v>369</v>
      </c>
      <c r="I37" s="21" t="s">
        <v>370</v>
      </c>
      <c r="J37" s="21" t="s">
        <v>371</v>
      </c>
      <c r="K37" s="21"/>
    </row>
    <row r="38" spans="2:11" ht="41.4" x14ac:dyDescent="0.3">
      <c r="B38" s="38">
        <v>3</v>
      </c>
      <c r="C38" s="31"/>
      <c r="D38" s="23" t="s">
        <v>726</v>
      </c>
      <c r="E38" s="22" t="s">
        <v>77</v>
      </c>
      <c r="F38" s="21" t="s">
        <v>372</v>
      </c>
      <c r="G38" s="21" t="s">
        <v>373</v>
      </c>
      <c r="H38" s="21" t="s">
        <v>374</v>
      </c>
      <c r="I38" s="21" t="s">
        <v>375</v>
      </c>
      <c r="J38" s="21" t="s">
        <v>376</v>
      </c>
      <c r="K38" s="21"/>
    </row>
    <row r="39" spans="2:11" ht="96.6" x14ac:dyDescent="0.3">
      <c r="B39" s="38">
        <v>3</v>
      </c>
      <c r="C39" s="31"/>
      <c r="D39" s="23" t="s">
        <v>727</v>
      </c>
      <c r="E39" s="22" t="s">
        <v>78</v>
      </c>
      <c r="F39" s="21" t="s">
        <v>377</v>
      </c>
      <c r="G39" s="21" t="s">
        <v>378</v>
      </c>
      <c r="H39" s="21" t="s">
        <v>379</v>
      </c>
      <c r="I39" s="21" t="s">
        <v>380</v>
      </c>
      <c r="J39" s="21" t="s">
        <v>381</v>
      </c>
      <c r="K39" s="21"/>
    </row>
    <row r="40" spans="2:11" ht="27.6" x14ac:dyDescent="0.3">
      <c r="B40" s="38">
        <v>3</v>
      </c>
      <c r="C40" s="31"/>
      <c r="D40" s="23" t="s">
        <v>728</v>
      </c>
      <c r="E40" s="22" t="s">
        <v>79</v>
      </c>
      <c r="F40" s="21" t="s">
        <v>382</v>
      </c>
      <c r="G40" s="21" t="s">
        <v>383</v>
      </c>
      <c r="H40" s="21" t="s">
        <v>384</v>
      </c>
      <c r="I40" s="21" t="s">
        <v>385</v>
      </c>
      <c r="J40" s="21" t="s">
        <v>386</v>
      </c>
      <c r="K40" s="21"/>
    </row>
    <row r="41" spans="2:11" ht="110.4" x14ac:dyDescent="0.3">
      <c r="B41" s="38">
        <v>3</v>
      </c>
      <c r="C41" s="31"/>
      <c r="D41" s="23" t="s">
        <v>729</v>
      </c>
      <c r="E41" s="22" t="s">
        <v>80</v>
      </c>
      <c r="F41" s="21" t="s">
        <v>387</v>
      </c>
      <c r="G41" s="21" t="s">
        <v>388</v>
      </c>
      <c r="H41" s="21" t="s">
        <v>389</v>
      </c>
      <c r="I41" s="21" t="s">
        <v>390</v>
      </c>
      <c r="J41" s="21" t="s">
        <v>391</v>
      </c>
      <c r="K41" s="21"/>
    </row>
    <row r="42" spans="2:11" ht="82.8" x14ac:dyDescent="0.3">
      <c r="B42" s="38">
        <v>3</v>
      </c>
      <c r="C42" s="31"/>
      <c r="D42" s="61" t="s">
        <v>730</v>
      </c>
      <c r="E42" s="22" t="s">
        <v>81</v>
      </c>
      <c r="F42" s="21" t="s">
        <v>863</v>
      </c>
      <c r="G42" s="21" t="s">
        <v>392</v>
      </c>
      <c r="H42" s="21" t="s">
        <v>393</v>
      </c>
      <c r="I42" s="21" t="s">
        <v>394</v>
      </c>
      <c r="J42" s="21" t="s">
        <v>395</v>
      </c>
      <c r="K42" s="21"/>
    </row>
    <row r="43" spans="2:11" ht="55.2" x14ac:dyDescent="0.3">
      <c r="B43" s="38">
        <v>3</v>
      </c>
      <c r="C43" s="31"/>
      <c r="D43" s="23" t="s">
        <v>731</v>
      </c>
      <c r="E43" s="22" t="s">
        <v>82</v>
      </c>
      <c r="F43" s="21" t="s">
        <v>396</v>
      </c>
      <c r="G43" s="21" t="s">
        <v>397</v>
      </c>
      <c r="H43" s="21" t="s">
        <v>398</v>
      </c>
      <c r="I43" s="21" t="s">
        <v>399</v>
      </c>
      <c r="J43" s="21" t="s">
        <v>400</v>
      </c>
      <c r="K43" s="21"/>
    </row>
    <row r="44" spans="2:11" ht="41.4" x14ac:dyDescent="0.3">
      <c r="B44" s="38">
        <v>3</v>
      </c>
      <c r="C44" s="31"/>
      <c r="D44" s="23" t="s">
        <v>732</v>
      </c>
      <c r="E44" s="22" t="s">
        <v>83</v>
      </c>
      <c r="F44" s="21" t="s">
        <v>864</v>
      </c>
      <c r="G44" s="21" t="s">
        <v>401</v>
      </c>
      <c r="H44" s="21" t="s">
        <v>402</v>
      </c>
      <c r="I44" s="21" t="s">
        <v>403</v>
      </c>
      <c r="J44" s="21" t="s">
        <v>404</v>
      </c>
      <c r="K44" s="21"/>
    </row>
    <row r="45" spans="2:11" ht="96.6" x14ac:dyDescent="0.3">
      <c r="B45" s="38">
        <v>3</v>
      </c>
      <c r="C45" s="31"/>
      <c r="D45" s="23" t="s">
        <v>733</v>
      </c>
      <c r="E45" s="22" t="s">
        <v>84</v>
      </c>
      <c r="F45" s="21" t="s">
        <v>405</v>
      </c>
      <c r="G45" s="21" t="s">
        <v>406</v>
      </c>
      <c r="H45" s="21" t="s">
        <v>407</v>
      </c>
      <c r="I45" s="21" t="s">
        <v>408</v>
      </c>
      <c r="J45" s="21" t="s">
        <v>409</v>
      </c>
      <c r="K45" s="21"/>
    </row>
    <row r="46" spans="2:11" ht="124.2" x14ac:dyDescent="0.3">
      <c r="B46" s="38">
        <v>3</v>
      </c>
      <c r="C46" s="31"/>
      <c r="D46" s="61" t="s">
        <v>734</v>
      </c>
      <c r="E46" s="22" t="s">
        <v>85</v>
      </c>
      <c r="F46" s="21" t="s">
        <v>410</v>
      </c>
      <c r="G46" s="21" t="s">
        <v>411</v>
      </c>
      <c r="H46" s="21" t="s">
        <v>412</v>
      </c>
      <c r="I46" s="21" t="s">
        <v>865</v>
      </c>
      <c r="J46" s="21" t="s">
        <v>866</v>
      </c>
      <c r="K46" s="21"/>
    </row>
    <row r="47" spans="2:11" ht="138" x14ac:dyDescent="0.3">
      <c r="B47" s="38">
        <v>3</v>
      </c>
      <c r="C47" s="31"/>
      <c r="D47" s="23" t="s">
        <v>735</v>
      </c>
      <c r="E47" s="22" t="s">
        <v>86</v>
      </c>
      <c r="F47" s="21" t="s">
        <v>413</v>
      </c>
      <c r="G47" s="21" t="s">
        <v>414</v>
      </c>
      <c r="H47" s="21" t="s">
        <v>415</v>
      </c>
      <c r="I47" s="21" t="s">
        <v>416</v>
      </c>
      <c r="J47" s="21" t="s">
        <v>417</v>
      </c>
      <c r="K47" s="21"/>
    </row>
    <row r="48" spans="2:11" ht="69" x14ac:dyDescent="0.3">
      <c r="B48" s="38">
        <v>3</v>
      </c>
      <c r="C48" s="31"/>
      <c r="D48" s="23" t="s">
        <v>736</v>
      </c>
      <c r="E48" s="22" t="s">
        <v>87</v>
      </c>
      <c r="F48" s="21" t="s">
        <v>418</v>
      </c>
      <c r="G48" s="21" t="s">
        <v>419</v>
      </c>
      <c r="H48" s="21" t="s">
        <v>420</v>
      </c>
      <c r="I48" s="21" t="s">
        <v>421</v>
      </c>
      <c r="J48" s="21" t="s">
        <v>422</v>
      </c>
      <c r="K48" s="21"/>
    </row>
    <row r="49" spans="2:11" ht="27.6" x14ac:dyDescent="0.3">
      <c r="B49" s="38">
        <v>3</v>
      </c>
      <c r="C49" s="31"/>
      <c r="D49" s="23" t="s">
        <v>737</v>
      </c>
      <c r="E49" s="22" t="s">
        <v>88</v>
      </c>
      <c r="F49" s="21" t="s">
        <v>423</v>
      </c>
      <c r="G49" s="21" t="s">
        <v>424</v>
      </c>
      <c r="H49" s="21" t="s">
        <v>425</v>
      </c>
      <c r="I49" s="21" t="s">
        <v>426</v>
      </c>
      <c r="J49" s="21" t="s">
        <v>427</v>
      </c>
      <c r="K49" s="21"/>
    </row>
    <row r="50" spans="2:11" ht="55.2" x14ac:dyDescent="0.3">
      <c r="B50" s="38">
        <v>3</v>
      </c>
      <c r="C50" s="31"/>
      <c r="D50" s="23" t="s">
        <v>738</v>
      </c>
      <c r="E50" s="22" t="s">
        <v>89</v>
      </c>
      <c r="F50" s="21" t="s">
        <v>428</v>
      </c>
      <c r="G50" s="21" t="s">
        <v>429</v>
      </c>
      <c r="H50" s="21" t="s">
        <v>430</v>
      </c>
      <c r="I50" s="21" t="s">
        <v>431</v>
      </c>
      <c r="J50" s="21" t="s">
        <v>432</v>
      </c>
      <c r="K50" s="21"/>
    </row>
    <row r="51" spans="2:11" ht="27.6" x14ac:dyDescent="0.3">
      <c r="B51" s="38">
        <v>3</v>
      </c>
      <c r="C51" s="31"/>
      <c r="D51" s="23" t="s">
        <v>739</v>
      </c>
      <c r="E51" s="22" t="s">
        <v>90</v>
      </c>
      <c r="F51" s="21" t="s">
        <v>433</v>
      </c>
      <c r="G51" s="21" t="s">
        <v>434</v>
      </c>
      <c r="H51" s="21" t="s">
        <v>435</v>
      </c>
      <c r="I51" s="21" t="s">
        <v>436</v>
      </c>
      <c r="J51" s="21" t="s">
        <v>437</v>
      </c>
      <c r="K51" s="21"/>
    </row>
    <row r="52" spans="2:11" ht="69" x14ac:dyDescent="0.3">
      <c r="B52" s="38">
        <v>3</v>
      </c>
      <c r="C52" s="31"/>
      <c r="D52" s="23" t="s">
        <v>740</v>
      </c>
      <c r="E52" s="22" t="s">
        <v>91</v>
      </c>
      <c r="F52" s="21" t="s">
        <v>438</v>
      </c>
      <c r="G52" s="21" t="s">
        <v>439</v>
      </c>
      <c r="H52" s="21" t="s">
        <v>440</v>
      </c>
      <c r="I52" s="21" t="s">
        <v>441</v>
      </c>
      <c r="J52" s="21" t="s">
        <v>442</v>
      </c>
      <c r="K52" s="21"/>
    </row>
    <row r="53" spans="2:11" ht="110.4" x14ac:dyDescent="0.3">
      <c r="B53" s="38">
        <v>3</v>
      </c>
      <c r="C53" s="31"/>
      <c r="D53" s="61" t="s">
        <v>741</v>
      </c>
      <c r="E53" s="22" t="s">
        <v>92</v>
      </c>
      <c r="F53" s="21" t="s">
        <v>443</v>
      </c>
      <c r="G53" s="21" t="s">
        <v>444</v>
      </c>
      <c r="H53" s="21" t="s">
        <v>868</v>
      </c>
      <c r="I53" s="21" t="s">
        <v>869</v>
      </c>
      <c r="J53" s="21" t="s">
        <v>867</v>
      </c>
      <c r="K53" s="21"/>
    </row>
    <row r="54" spans="2:11" ht="41.4" x14ac:dyDescent="0.3">
      <c r="B54" s="38">
        <v>3</v>
      </c>
      <c r="C54" s="31"/>
      <c r="D54" s="61" t="s">
        <v>742</v>
      </c>
      <c r="E54" s="22" t="s">
        <v>93</v>
      </c>
      <c r="F54" s="21" t="s">
        <v>445</v>
      </c>
      <c r="G54" s="21" t="s">
        <v>446</v>
      </c>
      <c r="H54" s="21" t="s">
        <v>447</v>
      </c>
      <c r="I54" s="21" t="s">
        <v>448</v>
      </c>
      <c r="J54" s="21" t="s">
        <v>449</v>
      </c>
      <c r="K54" s="21"/>
    </row>
    <row r="55" spans="2:11" ht="82.8" x14ac:dyDescent="0.3">
      <c r="B55" s="38">
        <v>3</v>
      </c>
      <c r="C55" s="31"/>
      <c r="D55" s="61" t="s">
        <v>743</v>
      </c>
      <c r="E55" s="22" t="s">
        <v>94</v>
      </c>
      <c r="F55" s="21" t="s">
        <v>670</v>
      </c>
      <c r="G55" s="21" t="s">
        <v>671</v>
      </c>
      <c r="H55" s="21" t="s">
        <v>672</v>
      </c>
      <c r="I55" s="21" t="s">
        <v>673</v>
      </c>
      <c r="J55" s="21" t="s">
        <v>674</v>
      </c>
      <c r="K55" s="21"/>
    </row>
    <row r="56" spans="2:11" ht="41.4" x14ac:dyDescent="0.3">
      <c r="B56" s="38">
        <v>4</v>
      </c>
      <c r="C56" s="31"/>
      <c r="D56" s="23" t="s">
        <v>744</v>
      </c>
      <c r="E56" s="22" t="s">
        <v>95</v>
      </c>
      <c r="F56" s="21" t="s">
        <v>450</v>
      </c>
      <c r="G56" s="21" t="s">
        <v>451</v>
      </c>
      <c r="H56" s="21" t="s">
        <v>452</v>
      </c>
      <c r="I56" s="21" t="s">
        <v>453</v>
      </c>
      <c r="J56" s="21" t="s">
        <v>454</v>
      </c>
      <c r="K56" s="21"/>
    </row>
    <row r="57" spans="2:11" ht="69" x14ac:dyDescent="0.3">
      <c r="B57" s="38">
        <v>4</v>
      </c>
      <c r="C57" s="31"/>
      <c r="D57" s="23" t="s">
        <v>745</v>
      </c>
      <c r="E57" s="22" t="s">
        <v>96</v>
      </c>
      <c r="F57" s="21" t="s">
        <v>455</v>
      </c>
      <c r="G57" s="21" t="s">
        <v>456</v>
      </c>
      <c r="H57" s="21" t="s">
        <v>457</v>
      </c>
      <c r="I57" s="21" t="s">
        <v>458</v>
      </c>
      <c r="J57" s="21" t="s">
        <v>459</v>
      </c>
      <c r="K57" s="21"/>
    </row>
    <row r="58" spans="2:11" ht="41.4" x14ac:dyDescent="0.3">
      <c r="B58" s="38">
        <v>4</v>
      </c>
      <c r="C58" s="31"/>
      <c r="D58" s="23" t="s">
        <v>746</v>
      </c>
      <c r="E58" s="22" t="s">
        <v>97</v>
      </c>
      <c r="F58" s="21" t="s">
        <v>460</v>
      </c>
      <c r="G58" s="21" t="s">
        <v>461</v>
      </c>
      <c r="H58" s="21" t="s">
        <v>462</v>
      </c>
      <c r="I58" s="21" t="s">
        <v>463</v>
      </c>
      <c r="J58" s="21" t="s">
        <v>464</v>
      </c>
      <c r="K58" s="21"/>
    </row>
    <row r="59" spans="2:11" ht="55.2" x14ac:dyDescent="0.3">
      <c r="B59" s="38">
        <v>4</v>
      </c>
      <c r="C59" s="31"/>
      <c r="D59" s="23" t="s">
        <v>747</v>
      </c>
      <c r="E59" s="22" t="s">
        <v>98</v>
      </c>
      <c r="F59" s="21" t="s">
        <v>465</v>
      </c>
      <c r="G59" s="21" t="s">
        <v>466</v>
      </c>
      <c r="H59" s="21" t="s">
        <v>467</v>
      </c>
      <c r="I59" s="21" t="s">
        <v>468</v>
      </c>
      <c r="J59" s="21" t="s">
        <v>469</v>
      </c>
      <c r="K59" s="21"/>
    </row>
    <row r="60" spans="2:11" ht="55.2" x14ac:dyDescent="0.3">
      <c r="B60" s="38">
        <v>4</v>
      </c>
      <c r="C60" s="31"/>
      <c r="D60" s="23" t="s">
        <v>748</v>
      </c>
      <c r="E60" s="22" t="s">
        <v>99</v>
      </c>
      <c r="F60" s="21" t="s">
        <v>470</v>
      </c>
      <c r="G60" s="21" t="s">
        <v>471</v>
      </c>
      <c r="H60" s="21" t="s">
        <v>472</v>
      </c>
      <c r="I60" s="21" t="s">
        <v>473</v>
      </c>
      <c r="J60" s="21" t="s">
        <v>474</v>
      </c>
      <c r="K60" s="21"/>
    </row>
    <row r="61" spans="2:11" ht="96.6" x14ac:dyDescent="0.3">
      <c r="B61" s="38">
        <v>4</v>
      </c>
      <c r="C61" s="31"/>
      <c r="D61" s="23" t="s">
        <v>749</v>
      </c>
      <c r="E61" s="22" t="s">
        <v>100</v>
      </c>
      <c r="F61" s="21" t="s">
        <v>475</v>
      </c>
      <c r="G61" s="21" t="s">
        <v>476</v>
      </c>
      <c r="H61" s="21" t="s">
        <v>477</v>
      </c>
      <c r="I61" s="21" t="s">
        <v>478</v>
      </c>
      <c r="J61" s="21" t="s">
        <v>479</v>
      </c>
      <c r="K61" s="21"/>
    </row>
    <row r="62" spans="2:11" ht="124.2" x14ac:dyDescent="0.3">
      <c r="B62" s="38">
        <v>4</v>
      </c>
      <c r="C62" s="31"/>
      <c r="D62" s="23" t="s">
        <v>750</v>
      </c>
      <c r="E62" s="22" t="s">
        <v>101</v>
      </c>
      <c r="F62" s="21" t="s">
        <v>480</v>
      </c>
      <c r="G62" s="21" t="s">
        <v>481</v>
      </c>
      <c r="H62" s="21" t="s">
        <v>482</v>
      </c>
      <c r="I62" s="21" t="s">
        <v>483</v>
      </c>
      <c r="J62" s="21" t="s">
        <v>484</v>
      </c>
      <c r="K62" s="21"/>
    </row>
    <row r="63" spans="2:11" ht="41.4" x14ac:dyDescent="0.3">
      <c r="B63" s="38">
        <v>4</v>
      </c>
      <c r="C63" s="31"/>
      <c r="D63" s="23" t="s">
        <v>751</v>
      </c>
      <c r="E63" s="22" t="s">
        <v>102</v>
      </c>
      <c r="F63" s="21" t="s">
        <v>485</v>
      </c>
      <c r="G63" s="21">
        <v>3</v>
      </c>
      <c r="H63" s="21">
        <v>1</v>
      </c>
      <c r="I63" s="21">
        <v>5</v>
      </c>
      <c r="J63" s="21">
        <v>6</v>
      </c>
      <c r="K63" s="21"/>
    </row>
    <row r="64" spans="2:11" ht="27.6" x14ac:dyDescent="0.3">
      <c r="B64" s="38">
        <v>4</v>
      </c>
      <c r="C64" s="31"/>
      <c r="D64" s="23" t="s">
        <v>752</v>
      </c>
      <c r="E64" s="22" t="s">
        <v>103</v>
      </c>
      <c r="F64" s="21" t="s">
        <v>486</v>
      </c>
      <c r="G64" s="21" t="s">
        <v>487</v>
      </c>
      <c r="H64" s="21" t="s">
        <v>488</v>
      </c>
      <c r="I64" s="21" t="s">
        <v>489</v>
      </c>
      <c r="J64" s="21" t="s">
        <v>490</v>
      </c>
      <c r="K64" s="21"/>
    </row>
    <row r="65" spans="2:11" ht="55.2" x14ac:dyDescent="0.3">
      <c r="B65" s="38">
        <v>4</v>
      </c>
      <c r="C65" s="31"/>
      <c r="D65" s="23" t="s">
        <v>753</v>
      </c>
      <c r="E65" s="22" t="s">
        <v>104</v>
      </c>
      <c r="F65" s="21" t="s">
        <v>491</v>
      </c>
      <c r="G65" s="21" t="s">
        <v>492</v>
      </c>
      <c r="H65" s="21" t="s">
        <v>870</v>
      </c>
      <c r="I65" s="21" t="s">
        <v>871</v>
      </c>
      <c r="J65" s="21" t="s">
        <v>872</v>
      </c>
      <c r="K65" s="21"/>
    </row>
    <row r="66" spans="2:11" ht="27.6" x14ac:dyDescent="0.3">
      <c r="B66" s="38">
        <v>4</v>
      </c>
      <c r="C66" s="31"/>
      <c r="D66" s="23" t="s">
        <v>754</v>
      </c>
      <c r="E66" s="22" t="s">
        <v>105</v>
      </c>
      <c r="F66" s="21" t="s">
        <v>755</v>
      </c>
      <c r="G66" s="21" t="s">
        <v>493</v>
      </c>
      <c r="H66" s="21" t="s">
        <v>494</v>
      </c>
      <c r="I66" s="21" t="s">
        <v>495</v>
      </c>
      <c r="J66" s="21" t="s">
        <v>496</v>
      </c>
      <c r="K66" s="21"/>
    </row>
    <row r="67" spans="2:11" ht="96.6" x14ac:dyDescent="0.3">
      <c r="B67" s="38">
        <v>4</v>
      </c>
      <c r="C67" s="31"/>
      <c r="D67" s="23" t="s">
        <v>756</v>
      </c>
      <c r="E67" s="22" t="s">
        <v>106</v>
      </c>
      <c r="F67" s="21" t="s">
        <v>497</v>
      </c>
      <c r="G67" s="21" t="s">
        <v>498</v>
      </c>
      <c r="H67" s="21" t="s">
        <v>499</v>
      </c>
      <c r="I67" s="21" t="s">
        <v>500</v>
      </c>
      <c r="J67" s="21" t="s">
        <v>501</v>
      </c>
      <c r="K67" s="21"/>
    </row>
    <row r="68" spans="2:11" ht="41.4" x14ac:dyDescent="0.3">
      <c r="B68" s="38">
        <v>4</v>
      </c>
      <c r="C68" s="31"/>
      <c r="D68" s="23" t="s">
        <v>757</v>
      </c>
      <c r="E68" s="22" t="s">
        <v>107</v>
      </c>
      <c r="F68" s="21" t="s">
        <v>502</v>
      </c>
      <c r="G68" s="21" t="s">
        <v>503</v>
      </c>
      <c r="H68" s="21" t="s">
        <v>504</v>
      </c>
      <c r="I68" s="21" t="s">
        <v>505</v>
      </c>
      <c r="J68" s="21" t="s">
        <v>506</v>
      </c>
      <c r="K68" s="21"/>
    </row>
    <row r="69" spans="2:11" ht="110.4" x14ac:dyDescent="0.3">
      <c r="B69" s="38">
        <v>4</v>
      </c>
      <c r="C69" s="31"/>
      <c r="D69" s="23" t="s">
        <v>758</v>
      </c>
      <c r="E69" s="22" t="s">
        <v>108</v>
      </c>
      <c r="F69" s="21" t="s">
        <v>507</v>
      </c>
      <c r="G69" s="21" t="s">
        <v>508</v>
      </c>
      <c r="H69" s="21" t="s">
        <v>509</v>
      </c>
      <c r="I69" s="21" t="s">
        <v>510</v>
      </c>
      <c r="J69" s="21" t="s">
        <v>511</v>
      </c>
      <c r="K69" s="21"/>
    </row>
    <row r="70" spans="2:11" x14ac:dyDescent="0.3">
      <c r="B70" s="38">
        <v>4</v>
      </c>
      <c r="C70" s="31"/>
      <c r="D70" s="23" t="s">
        <v>759</v>
      </c>
      <c r="E70" s="22" t="s">
        <v>109</v>
      </c>
      <c r="F70" s="21" t="s">
        <v>512</v>
      </c>
      <c r="G70" s="21" t="s">
        <v>760</v>
      </c>
      <c r="H70" s="21" t="s">
        <v>513</v>
      </c>
      <c r="I70" s="21" t="s">
        <v>514</v>
      </c>
      <c r="J70" s="21" t="s">
        <v>761</v>
      </c>
      <c r="K70" s="21"/>
    </row>
    <row r="71" spans="2:11" ht="41.4" x14ac:dyDescent="0.3">
      <c r="B71" s="38">
        <v>4</v>
      </c>
      <c r="C71" s="31"/>
      <c r="D71" s="23" t="s">
        <v>762</v>
      </c>
      <c r="E71" s="22" t="s">
        <v>110</v>
      </c>
      <c r="F71" s="21" t="s">
        <v>515</v>
      </c>
      <c r="G71" s="21" t="s">
        <v>763</v>
      </c>
      <c r="H71" s="21" t="s">
        <v>764</v>
      </c>
      <c r="I71" s="21" t="s">
        <v>765</v>
      </c>
      <c r="J71" s="21" t="s">
        <v>766</v>
      </c>
      <c r="K71" s="21"/>
    </row>
    <row r="72" spans="2:11" x14ac:dyDescent="0.3">
      <c r="B72" s="38">
        <v>4</v>
      </c>
      <c r="C72" s="31"/>
      <c r="D72" s="23" t="s">
        <v>767</v>
      </c>
      <c r="E72" s="22" t="s">
        <v>111</v>
      </c>
      <c r="F72" s="21" t="s">
        <v>516</v>
      </c>
      <c r="G72" s="21" t="s">
        <v>517</v>
      </c>
      <c r="H72" s="21" t="s">
        <v>518</v>
      </c>
      <c r="I72" s="21" t="s">
        <v>519</v>
      </c>
      <c r="J72" s="21" t="s">
        <v>520</v>
      </c>
      <c r="K72" s="21"/>
    </row>
    <row r="73" spans="2:11" ht="165.6" x14ac:dyDescent="0.3">
      <c r="B73" s="38">
        <v>4</v>
      </c>
      <c r="C73" s="31"/>
      <c r="D73" s="23" t="s">
        <v>768</v>
      </c>
      <c r="E73" s="22" t="s">
        <v>112</v>
      </c>
      <c r="F73" s="21" t="s">
        <v>521</v>
      </c>
      <c r="G73" s="21" t="s">
        <v>522</v>
      </c>
      <c r="H73" s="21" t="s">
        <v>523</v>
      </c>
      <c r="I73" s="21" t="s">
        <v>524</v>
      </c>
      <c r="J73" s="21" t="s">
        <v>525</v>
      </c>
      <c r="K73" s="21"/>
    </row>
    <row r="74" spans="2:11" ht="27.6" x14ac:dyDescent="0.3">
      <c r="B74" s="38">
        <v>5</v>
      </c>
      <c r="C74" s="31"/>
      <c r="D74" s="23" t="s">
        <v>769</v>
      </c>
      <c r="E74" s="22" t="s">
        <v>113</v>
      </c>
      <c r="F74" s="21" t="s">
        <v>526</v>
      </c>
      <c r="G74" s="21" t="s">
        <v>527</v>
      </c>
      <c r="H74" s="21" t="s">
        <v>528</v>
      </c>
      <c r="I74" s="21" t="s">
        <v>529</v>
      </c>
      <c r="J74" s="21" t="s">
        <v>530</v>
      </c>
      <c r="K74" s="21"/>
    </row>
    <row r="75" spans="2:11" x14ac:dyDescent="0.3">
      <c r="B75" s="38">
        <v>5</v>
      </c>
      <c r="C75" s="31"/>
      <c r="D75" s="23" t="s">
        <v>770</v>
      </c>
      <c r="E75" s="22" t="s">
        <v>114</v>
      </c>
      <c r="F75" s="21" t="s">
        <v>531</v>
      </c>
      <c r="G75" s="21" t="s">
        <v>532</v>
      </c>
      <c r="H75" s="21" t="s">
        <v>533</v>
      </c>
      <c r="I75" s="21" t="s">
        <v>534</v>
      </c>
      <c r="J75" s="21" t="s">
        <v>535</v>
      </c>
      <c r="K75" s="21"/>
    </row>
    <row r="76" spans="2:11" x14ac:dyDescent="0.3">
      <c r="B76" s="38">
        <v>5</v>
      </c>
      <c r="C76" s="31"/>
      <c r="D76" s="23" t="s">
        <v>771</v>
      </c>
      <c r="E76" s="22" t="s">
        <v>115</v>
      </c>
      <c r="F76" s="21" t="s">
        <v>536</v>
      </c>
      <c r="G76" s="21" t="s">
        <v>537</v>
      </c>
      <c r="H76" s="21" t="s">
        <v>538</v>
      </c>
      <c r="I76" s="21" t="s">
        <v>539</v>
      </c>
      <c r="J76" s="21" t="s">
        <v>540</v>
      </c>
      <c r="K76" s="21"/>
    </row>
    <row r="77" spans="2:11" x14ac:dyDescent="0.3">
      <c r="B77" s="38">
        <v>5</v>
      </c>
      <c r="C77" s="31"/>
      <c r="D77" s="23" t="s">
        <v>772</v>
      </c>
      <c r="E77" s="22" t="s">
        <v>116</v>
      </c>
      <c r="F77" s="21" t="s">
        <v>773</v>
      </c>
      <c r="G77" s="21">
        <v>600</v>
      </c>
      <c r="H77" s="21">
        <v>900</v>
      </c>
      <c r="I77" s="21">
        <v>300</v>
      </c>
      <c r="J77" s="21">
        <v>60</v>
      </c>
      <c r="K77" s="21"/>
    </row>
    <row r="78" spans="2:11" ht="27.6" x14ac:dyDescent="0.3">
      <c r="B78" s="38">
        <v>5</v>
      </c>
      <c r="C78" s="31"/>
      <c r="D78" s="23" t="s">
        <v>774</v>
      </c>
      <c r="E78" s="22" t="s">
        <v>117</v>
      </c>
      <c r="F78" s="21" t="s">
        <v>541</v>
      </c>
      <c r="G78" s="21" t="s">
        <v>542</v>
      </c>
      <c r="H78" s="21" t="s">
        <v>543</v>
      </c>
      <c r="I78" s="21" t="s">
        <v>544</v>
      </c>
      <c r="J78" s="21" t="s">
        <v>545</v>
      </c>
      <c r="K78" s="21"/>
    </row>
    <row r="79" spans="2:11" ht="69" x14ac:dyDescent="0.3">
      <c r="B79" s="38">
        <v>5</v>
      </c>
      <c r="C79" s="31"/>
      <c r="D79" s="23" t="s">
        <v>775</v>
      </c>
      <c r="E79" s="22" t="s">
        <v>118</v>
      </c>
      <c r="F79" s="21" t="s">
        <v>546</v>
      </c>
      <c r="G79" s="21" t="s">
        <v>547</v>
      </c>
      <c r="H79" s="21" t="s">
        <v>548</v>
      </c>
      <c r="I79" s="21" t="s">
        <v>549</v>
      </c>
      <c r="J79" s="21" t="s">
        <v>550</v>
      </c>
      <c r="K79" s="21"/>
    </row>
    <row r="80" spans="2:11" ht="69" x14ac:dyDescent="0.3">
      <c r="B80" s="38">
        <v>5</v>
      </c>
      <c r="C80" s="31"/>
      <c r="D80" s="23" t="s">
        <v>776</v>
      </c>
      <c r="E80" s="22" t="s">
        <v>119</v>
      </c>
      <c r="F80" s="21" t="s">
        <v>551</v>
      </c>
      <c r="G80" s="21" t="s">
        <v>552</v>
      </c>
      <c r="H80" s="21" t="s">
        <v>553</v>
      </c>
      <c r="I80" s="21" t="s">
        <v>554</v>
      </c>
      <c r="J80" s="21" t="s">
        <v>555</v>
      </c>
      <c r="K80" s="21"/>
    </row>
    <row r="81" spans="2:11" ht="124.2" x14ac:dyDescent="0.3">
      <c r="B81" s="38">
        <v>5</v>
      </c>
      <c r="C81" s="31"/>
      <c r="D81" s="23" t="s">
        <v>777</v>
      </c>
      <c r="E81" s="22" t="s">
        <v>120</v>
      </c>
      <c r="F81" s="21" t="s">
        <v>556</v>
      </c>
      <c r="G81" s="21" t="s">
        <v>557</v>
      </c>
      <c r="H81" s="21" t="s">
        <v>558</v>
      </c>
      <c r="I81" s="21" t="s">
        <v>559</v>
      </c>
      <c r="J81" s="21" t="s">
        <v>560</v>
      </c>
      <c r="K81" s="21"/>
    </row>
    <row r="82" spans="2:11" x14ac:dyDescent="0.3">
      <c r="B82" s="38">
        <v>5</v>
      </c>
      <c r="C82" s="31"/>
      <c r="D82" s="23" t="s">
        <v>778</v>
      </c>
      <c r="E82" s="22" t="s">
        <v>121</v>
      </c>
      <c r="F82" s="21" t="s">
        <v>561</v>
      </c>
      <c r="G82" s="21" t="s">
        <v>562</v>
      </c>
      <c r="H82" s="21" t="s">
        <v>563</v>
      </c>
      <c r="I82" s="21" t="s">
        <v>564</v>
      </c>
      <c r="J82" s="21" t="s">
        <v>565</v>
      </c>
      <c r="K82" s="21"/>
    </row>
    <row r="83" spans="2:11" ht="55.2" x14ac:dyDescent="0.3">
      <c r="B83" s="38">
        <v>5</v>
      </c>
      <c r="C83" s="31"/>
      <c r="D83" s="23" t="s">
        <v>779</v>
      </c>
      <c r="E83" s="22" t="s">
        <v>122</v>
      </c>
      <c r="F83" s="21" t="s">
        <v>566</v>
      </c>
      <c r="G83" s="21" t="s">
        <v>567</v>
      </c>
      <c r="H83" s="21" t="s">
        <v>568</v>
      </c>
      <c r="I83" s="21" t="s">
        <v>569</v>
      </c>
      <c r="J83" s="21" t="s">
        <v>570</v>
      </c>
      <c r="K83" s="21"/>
    </row>
    <row r="84" spans="2:11" ht="138" x14ac:dyDescent="0.3">
      <c r="B84" s="38">
        <v>5</v>
      </c>
      <c r="C84" s="31"/>
      <c r="D84" s="23" t="s">
        <v>780</v>
      </c>
      <c r="E84" s="22" t="s">
        <v>123</v>
      </c>
      <c r="F84" s="21" t="s">
        <v>781</v>
      </c>
      <c r="G84" s="21" t="s">
        <v>571</v>
      </c>
      <c r="H84" s="21" t="s">
        <v>572</v>
      </c>
      <c r="I84" s="21" t="s">
        <v>573</v>
      </c>
      <c r="J84" s="21" t="s">
        <v>574</v>
      </c>
      <c r="K84" s="21"/>
    </row>
    <row r="85" spans="2:11" ht="27.6" x14ac:dyDescent="0.3">
      <c r="B85" s="38">
        <v>5</v>
      </c>
      <c r="C85" s="31"/>
      <c r="D85" s="23" t="s">
        <v>782</v>
      </c>
      <c r="E85" s="22" t="s">
        <v>124</v>
      </c>
      <c r="F85" s="21" t="s">
        <v>575</v>
      </c>
      <c r="G85" s="21" t="s">
        <v>576</v>
      </c>
      <c r="H85" s="21" t="s">
        <v>577</v>
      </c>
      <c r="I85" s="21" t="s">
        <v>578</v>
      </c>
      <c r="J85" s="21" t="s">
        <v>579</v>
      </c>
      <c r="K85" s="21"/>
    </row>
    <row r="86" spans="2:11" ht="138" x14ac:dyDescent="0.3">
      <c r="B86" s="38">
        <v>5</v>
      </c>
      <c r="C86" s="31"/>
      <c r="D86" s="23" t="s">
        <v>783</v>
      </c>
      <c r="E86" s="22" t="s">
        <v>125</v>
      </c>
      <c r="F86" s="21" t="s">
        <v>580</v>
      </c>
      <c r="G86" s="21" t="s">
        <v>581</v>
      </c>
      <c r="H86" s="21" t="s">
        <v>582</v>
      </c>
      <c r="I86" s="21" t="s">
        <v>583</v>
      </c>
      <c r="J86" s="21" t="s">
        <v>584</v>
      </c>
      <c r="K86" s="21"/>
    </row>
    <row r="87" spans="2:11" ht="151.80000000000001" x14ac:dyDescent="0.3">
      <c r="B87" s="38">
        <v>5</v>
      </c>
      <c r="C87" s="31"/>
      <c r="D87" s="23" t="s">
        <v>784</v>
      </c>
      <c r="E87" s="22" t="s">
        <v>126</v>
      </c>
      <c r="F87" s="21" t="s">
        <v>585</v>
      </c>
      <c r="G87" s="21" t="s">
        <v>873</v>
      </c>
      <c r="H87" s="21" t="s">
        <v>586</v>
      </c>
      <c r="I87" s="21" t="s">
        <v>587</v>
      </c>
      <c r="J87" s="21" t="s">
        <v>588</v>
      </c>
      <c r="K87" s="21"/>
    </row>
    <row r="88" spans="2:11" ht="207" x14ac:dyDescent="0.3">
      <c r="B88" s="38">
        <v>5</v>
      </c>
      <c r="C88" s="31"/>
      <c r="D88" s="23" t="s">
        <v>785</v>
      </c>
      <c r="E88" s="22" t="s">
        <v>127</v>
      </c>
      <c r="F88" s="21" t="s">
        <v>589</v>
      </c>
      <c r="G88" s="21" t="s">
        <v>590</v>
      </c>
      <c r="H88" s="21" t="s">
        <v>874</v>
      </c>
      <c r="I88" s="21" t="s">
        <v>875</v>
      </c>
      <c r="J88" s="21" t="s">
        <v>786</v>
      </c>
      <c r="K88" s="21"/>
    </row>
    <row r="89" spans="2:11" ht="207" x14ac:dyDescent="0.3">
      <c r="B89" s="38">
        <v>5</v>
      </c>
      <c r="C89" s="31"/>
      <c r="D89" s="23" t="s">
        <v>787</v>
      </c>
      <c r="E89" s="22" t="s">
        <v>128</v>
      </c>
      <c r="F89" s="21" t="s">
        <v>591</v>
      </c>
      <c r="G89" s="21" t="s">
        <v>874</v>
      </c>
      <c r="H89" s="21" t="s">
        <v>788</v>
      </c>
      <c r="I89" s="21" t="s">
        <v>877</v>
      </c>
      <c r="J89" s="21" t="s">
        <v>876</v>
      </c>
      <c r="K89" s="21"/>
    </row>
    <row r="90" spans="2:11" ht="55.2" x14ac:dyDescent="0.3">
      <c r="B90" s="38">
        <v>5</v>
      </c>
      <c r="C90" s="31"/>
      <c r="D90" s="23" t="s">
        <v>789</v>
      </c>
      <c r="E90" s="22" t="s">
        <v>129</v>
      </c>
      <c r="F90" s="21" t="s">
        <v>592</v>
      </c>
      <c r="G90" s="21" t="s">
        <v>593</v>
      </c>
      <c r="H90" s="21" t="s">
        <v>594</v>
      </c>
      <c r="I90" s="21" t="s">
        <v>595</v>
      </c>
      <c r="J90" s="21" t="s">
        <v>596</v>
      </c>
      <c r="K90" s="21"/>
    </row>
    <row r="91" spans="2:11" x14ac:dyDescent="0.3">
      <c r="B91" s="38">
        <v>5</v>
      </c>
      <c r="C91" s="31"/>
      <c r="D91" s="23" t="s">
        <v>790</v>
      </c>
      <c r="E91" s="1" t="s">
        <v>669</v>
      </c>
      <c r="F91" s="21" t="s">
        <v>597</v>
      </c>
      <c r="G91" s="21" t="s">
        <v>598</v>
      </c>
      <c r="H91" s="21" t="s">
        <v>599</v>
      </c>
      <c r="I91" s="21" t="s">
        <v>600</v>
      </c>
      <c r="J91" s="21" t="s">
        <v>601</v>
      </c>
      <c r="K91" s="21"/>
    </row>
    <row r="92" spans="2:11" x14ac:dyDescent="0.3">
      <c r="B92" s="38"/>
      <c r="C92" s="31"/>
      <c r="D92" s="23"/>
      <c r="F92" s="21"/>
      <c r="G92" s="21"/>
      <c r="H92" s="21"/>
      <c r="I92" s="21"/>
      <c r="J92" s="21"/>
      <c r="K92" s="21"/>
    </row>
    <row r="93" spans="2:11" x14ac:dyDescent="0.3">
      <c r="B93" s="38"/>
      <c r="C93" s="31"/>
      <c r="D93" s="23"/>
      <c r="F93" s="21"/>
      <c r="G93" s="21"/>
      <c r="H93" s="21"/>
      <c r="I93" s="21"/>
      <c r="J93" s="21"/>
      <c r="K93" s="21"/>
    </row>
    <row r="94" spans="2:11" x14ac:dyDescent="0.3">
      <c r="B94" s="38"/>
      <c r="C94" s="31"/>
      <c r="D94" s="23"/>
      <c r="F94" s="21"/>
      <c r="G94" s="21"/>
      <c r="H94" s="21"/>
      <c r="I94" s="21"/>
      <c r="J94" s="21"/>
      <c r="K94" s="21"/>
    </row>
    <row r="95" spans="2:11" x14ac:dyDescent="0.3">
      <c r="B95" s="38"/>
      <c r="C95" s="31"/>
      <c r="D95" s="23"/>
      <c r="F95" s="21"/>
      <c r="G95" s="21"/>
      <c r="H95" s="21"/>
      <c r="I95" s="21"/>
      <c r="J95" s="21"/>
      <c r="K95" s="21"/>
    </row>
    <row r="96" spans="2:11" x14ac:dyDescent="0.3">
      <c r="B96" s="38"/>
      <c r="C96" s="31"/>
      <c r="D96" s="23"/>
      <c r="F96" s="21"/>
      <c r="G96" s="21"/>
      <c r="H96" s="21"/>
      <c r="I96" s="21"/>
      <c r="J96" s="21"/>
      <c r="K96" s="21"/>
    </row>
    <row r="97" spans="2:11" x14ac:dyDescent="0.3">
      <c r="B97" s="38"/>
      <c r="C97" s="31"/>
      <c r="D97" s="23"/>
      <c r="F97" s="21"/>
      <c r="G97" s="21"/>
      <c r="H97" s="21"/>
      <c r="I97" s="21"/>
      <c r="J97" s="21"/>
      <c r="K97" s="21"/>
    </row>
    <row r="98" spans="2:11" x14ac:dyDescent="0.3">
      <c r="B98" s="38"/>
      <c r="C98" s="31"/>
      <c r="D98" s="23"/>
      <c r="F98" s="21"/>
      <c r="G98" s="21"/>
      <c r="H98" s="21"/>
      <c r="I98" s="21"/>
      <c r="J98" s="21"/>
      <c r="K98" s="21"/>
    </row>
    <row r="99" spans="2:11" x14ac:dyDescent="0.3">
      <c r="B99" s="38"/>
      <c r="C99" s="31"/>
      <c r="D99" s="23"/>
      <c r="F99" s="21"/>
      <c r="G99" s="21"/>
      <c r="H99" s="21"/>
      <c r="I99" s="21"/>
      <c r="J99" s="21"/>
      <c r="K99" s="21"/>
    </row>
    <row r="100" spans="2:11" x14ac:dyDescent="0.3">
      <c r="B100" s="38"/>
      <c r="C100" s="31"/>
      <c r="D100" s="23"/>
      <c r="F100" s="21"/>
      <c r="G100" s="21"/>
      <c r="H100" s="21"/>
      <c r="I100" s="21"/>
      <c r="J100" s="21"/>
      <c r="K100" s="21"/>
    </row>
    <row r="101" spans="2:11" x14ac:dyDescent="0.3">
      <c r="B101" s="38"/>
      <c r="C101" s="31"/>
      <c r="D101" s="23"/>
      <c r="F101" s="21"/>
      <c r="G101" s="21"/>
      <c r="H101" s="21"/>
      <c r="I101" s="21"/>
      <c r="J101" s="21"/>
      <c r="K101" s="21"/>
    </row>
    <row r="102" spans="2:11" x14ac:dyDescent="0.3">
      <c r="B102" s="38"/>
      <c r="C102" s="31"/>
      <c r="D102" s="23"/>
      <c r="F102" s="21"/>
      <c r="G102" s="21"/>
      <c r="H102" s="21"/>
      <c r="I102" s="21"/>
      <c r="J102" s="21"/>
      <c r="K102" s="21"/>
    </row>
    <row r="103" spans="2:11" x14ac:dyDescent="0.3">
      <c r="B103" s="38"/>
      <c r="C103" s="31"/>
      <c r="D103" s="23"/>
      <c r="F103" s="21"/>
      <c r="G103" s="21"/>
      <c r="H103" s="21"/>
      <c r="I103" s="21"/>
      <c r="J103" s="21"/>
      <c r="K103" s="21"/>
    </row>
    <row r="104" spans="2:11" x14ac:dyDescent="0.3">
      <c r="B104" s="38"/>
      <c r="C104" s="31"/>
      <c r="D104" s="23"/>
      <c r="F104" s="21"/>
      <c r="G104" s="21"/>
      <c r="H104" s="21"/>
      <c r="I104" s="21"/>
      <c r="J104" s="21"/>
      <c r="K104" s="21"/>
    </row>
    <row r="105" spans="2:11" x14ac:dyDescent="0.3">
      <c r="B105" s="38"/>
      <c r="C105" s="31"/>
      <c r="D105" s="23"/>
      <c r="F105" s="21"/>
      <c r="G105" s="21"/>
      <c r="H105" s="21"/>
      <c r="I105" s="21"/>
      <c r="J105" s="21"/>
      <c r="K105" s="21"/>
    </row>
    <row r="106" spans="2:11" x14ac:dyDescent="0.3">
      <c r="B106" s="38"/>
      <c r="C106" s="31"/>
      <c r="D106" s="23"/>
      <c r="F106" s="21"/>
      <c r="G106" s="21"/>
      <c r="H106" s="21"/>
      <c r="I106" s="21"/>
      <c r="J106" s="21"/>
      <c r="K106" s="21"/>
    </row>
    <row r="107" spans="2:11" x14ac:dyDescent="0.3">
      <c r="B107" s="38"/>
      <c r="C107" s="31"/>
      <c r="D107" s="23"/>
      <c r="F107" s="21"/>
      <c r="G107" s="21"/>
      <c r="H107" s="21"/>
      <c r="I107" s="21"/>
      <c r="J107" s="21"/>
      <c r="K107" s="21"/>
    </row>
    <row r="108" spans="2:11" x14ac:dyDescent="0.3">
      <c r="B108" s="38"/>
      <c r="C108" s="31"/>
      <c r="D108" s="23"/>
      <c r="F108" s="21"/>
      <c r="G108" s="21"/>
      <c r="H108" s="21"/>
      <c r="I108" s="21"/>
      <c r="J108" s="21"/>
      <c r="K108" s="21"/>
    </row>
    <row r="109" spans="2:11" x14ac:dyDescent="0.3">
      <c r="B109" s="38"/>
      <c r="C109" s="31"/>
      <c r="D109" s="23"/>
      <c r="F109" s="21"/>
      <c r="G109" s="21"/>
      <c r="H109" s="21"/>
      <c r="I109" s="21"/>
      <c r="J109" s="21"/>
      <c r="K109" s="21"/>
    </row>
    <row r="110" spans="2:11" x14ac:dyDescent="0.3">
      <c r="B110" s="38"/>
      <c r="C110" s="31"/>
      <c r="D110" s="23"/>
      <c r="F110" s="21"/>
      <c r="G110" s="21"/>
      <c r="H110" s="21"/>
      <c r="I110" s="21"/>
      <c r="J110" s="21"/>
      <c r="K110" s="21"/>
    </row>
    <row r="111" spans="2:11" x14ac:dyDescent="0.3">
      <c r="B111" s="38"/>
      <c r="C111" s="31"/>
      <c r="D111" s="23"/>
      <c r="F111" s="21"/>
      <c r="G111" s="21"/>
      <c r="H111" s="21"/>
      <c r="I111" s="21"/>
      <c r="J111" s="21"/>
      <c r="K111" s="21"/>
    </row>
    <row r="112" spans="2:11" x14ac:dyDescent="0.3">
      <c r="B112" s="38"/>
      <c r="C112" s="31"/>
      <c r="D112" s="23"/>
      <c r="F112" s="21"/>
      <c r="G112" s="21"/>
      <c r="H112" s="21"/>
      <c r="I112" s="21"/>
      <c r="J112" s="21"/>
      <c r="K112" s="21"/>
    </row>
    <row r="113" spans="2:11" x14ac:dyDescent="0.3">
      <c r="B113" s="38"/>
      <c r="C113" s="31"/>
      <c r="D113" s="23"/>
      <c r="F113" s="21"/>
      <c r="G113" s="21"/>
      <c r="H113" s="21"/>
      <c r="I113" s="21"/>
      <c r="J113" s="21"/>
      <c r="K113" s="21"/>
    </row>
    <row r="114" spans="2:11" x14ac:dyDescent="0.3">
      <c r="B114" s="38"/>
      <c r="C114" s="31"/>
      <c r="D114" s="23"/>
      <c r="F114" s="21"/>
      <c r="G114" s="21"/>
      <c r="H114" s="21"/>
      <c r="I114" s="21"/>
      <c r="J114" s="21"/>
      <c r="K114" s="21"/>
    </row>
    <row r="115" spans="2:11" x14ac:dyDescent="0.3">
      <c r="B115" s="38"/>
      <c r="C115" s="31"/>
      <c r="D115" s="23"/>
      <c r="F115" s="21"/>
      <c r="G115" s="21"/>
      <c r="H115" s="21"/>
      <c r="I115" s="21"/>
      <c r="J115" s="21"/>
      <c r="K115" s="21"/>
    </row>
    <row r="116" spans="2:11" x14ac:dyDescent="0.3">
      <c r="B116" s="38"/>
      <c r="C116" s="31"/>
      <c r="D116" s="23"/>
      <c r="F116" s="21"/>
      <c r="G116" s="21"/>
      <c r="H116" s="21"/>
      <c r="I116" s="21"/>
      <c r="J116" s="21"/>
      <c r="K116" s="21"/>
    </row>
    <row r="117" spans="2:11" x14ac:dyDescent="0.3">
      <c r="B117" s="38"/>
      <c r="C117" s="31"/>
      <c r="D117" s="23"/>
      <c r="F117" s="21"/>
      <c r="G117" s="21"/>
      <c r="H117" s="21"/>
      <c r="I117" s="21"/>
      <c r="J117" s="21"/>
      <c r="K117" s="21"/>
    </row>
    <row r="118" spans="2:11" x14ac:dyDescent="0.3">
      <c r="B118" s="38"/>
      <c r="C118" s="31"/>
      <c r="D118" s="23"/>
      <c r="F118" s="21"/>
      <c r="G118" s="21"/>
      <c r="H118" s="21"/>
      <c r="I118" s="21"/>
      <c r="J118" s="21"/>
      <c r="K118" s="21"/>
    </row>
    <row r="119" spans="2:11" x14ac:dyDescent="0.3">
      <c r="B119" s="38"/>
      <c r="C119" s="31"/>
      <c r="D119" s="23"/>
      <c r="F119" s="21"/>
      <c r="G119" s="21"/>
      <c r="H119" s="21"/>
      <c r="I119" s="21"/>
      <c r="J119" s="21"/>
      <c r="K119" s="21"/>
    </row>
    <row r="120" spans="2:11" x14ac:dyDescent="0.3">
      <c r="B120" s="38"/>
      <c r="C120" s="31"/>
      <c r="D120" s="23"/>
      <c r="F120" s="21"/>
      <c r="G120" s="21"/>
      <c r="H120" s="21"/>
      <c r="I120" s="21"/>
      <c r="J120" s="21"/>
      <c r="K120" s="21"/>
    </row>
    <row r="121" spans="2:11" x14ac:dyDescent="0.3">
      <c r="B121" s="38"/>
      <c r="C121" s="31"/>
      <c r="D121" s="23"/>
      <c r="F121" s="21"/>
      <c r="G121" s="21"/>
      <c r="H121" s="21"/>
      <c r="I121" s="21"/>
      <c r="J121" s="21"/>
      <c r="K121" s="21"/>
    </row>
    <row r="122" spans="2:11" x14ac:dyDescent="0.3">
      <c r="B122" s="38"/>
      <c r="C122" s="31"/>
      <c r="D122" s="23"/>
      <c r="F122" s="21"/>
      <c r="G122" s="21"/>
      <c r="H122" s="21"/>
      <c r="I122" s="21"/>
      <c r="J122" s="21"/>
      <c r="K122" s="21"/>
    </row>
    <row r="123" spans="2:11" x14ac:dyDescent="0.3">
      <c r="B123" s="38"/>
      <c r="C123" s="31"/>
      <c r="D123" s="23"/>
      <c r="F123" s="21"/>
      <c r="G123" s="21"/>
      <c r="H123" s="21"/>
      <c r="I123" s="21"/>
      <c r="J123" s="21"/>
      <c r="K123" s="21"/>
    </row>
    <row r="124" spans="2:11" x14ac:dyDescent="0.3">
      <c r="B124" s="38"/>
      <c r="C124" s="31"/>
      <c r="D124" s="23"/>
      <c r="F124" s="21"/>
      <c r="G124" s="21"/>
      <c r="H124" s="21"/>
      <c r="I124" s="21"/>
      <c r="J124" s="21"/>
      <c r="K124" s="21"/>
    </row>
    <row r="125" spans="2:11" x14ac:dyDescent="0.3">
      <c r="B125" s="38"/>
      <c r="C125" s="31"/>
      <c r="D125" s="23"/>
      <c r="F125" s="21"/>
      <c r="G125" s="21"/>
      <c r="H125" s="21"/>
      <c r="I125" s="21"/>
      <c r="J125" s="21"/>
      <c r="K125" s="21"/>
    </row>
    <row r="126" spans="2:11" x14ac:dyDescent="0.3">
      <c r="B126" s="38"/>
      <c r="C126" s="31"/>
      <c r="D126" s="23"/>
      <c r="F126" s="21"/>
      <c r="G126" s="21"/>
      <c r="H126" s="21"/>
      <c r="I126" s="21"/>
      <c r="J126" s="21"/>
      <c r="K126" s="21"/>
    </row>
    <row r="127" spans="2:11" x14ac:dyDescent="0.3">
      <c r="B127" s="38"/>
      <c r="C127" s="31"/>
      <c r="D127" s="23"/>
      <c r="F127" s="21"/>
      <c r="G127" s="21"/>
      <c r="H127" s="21"/>
      <c r="I127" s="21"/>
      <c r="J127" s="21"/>
      <c r="K127" s="21"/>
    </row>
    <row r="128" spans="2:11" x14ac:dyDescent="0.3">
      <c r="B128" s="38"/>
      <c r="C128" s="31"/>
      <c r="D128" s="23"/>
      <c r="F128" s="21"/>
      <c r="G128" s="21"/>
      <c r="H128" s="21"/>
      <c r="I128" s="21"/>
      <c r="J128" s="21"/>
      <c r="K128" s="21"/>
    </row>
    <row r="129" spans="2:11" x14ac:dyDescent="0.3">
      <c r="B129" s="38"/>
      <c r="C129" s="31"/>
      <c r="D129" s="23"/>
      <c r="F129" s="21"/>
      <c r="G129" s="21"/>
      <c r="H129" s="21"/>
      <c r="I129" s="21"/>
      <c r="J129" s="21"/>
      <c r="K129" s="21"/>
    </row>
    <row r="130" spans="2:11" x14ac:dyDescent="0.3">
      <c r="B130" s="38"/>
      <c r="C130" s="31"/>
      <c r="D130" s="23"/>
      <c r="F130" s="21"/>
      <c r="G130" s="21"/>
      <c r="H130" s="21"/>
      <c r="I130" s="21"/>
      <c r="J130" s="21"/>
      <c r="K130" s="21"/>
    </row>
    <row r="131" spans="2:11" x14ac:dyDescent="0.3">
      <c r="B131" s="38"/>
      <c r="C131" s="31"/>
      <c r="D131" s="23"/>
      <c r="F131" s="21"/>
      <c r="G131" s="21"/>
      <c r="H131" s="21"/>
      <c r="I131" s="21"/>
      <c r="J131" s="21"/>
      <c r="K131" s="21"/>
    </row>
    <row r="132" spans="2:11" x14ac:dyDescent="0.3">
      <c r="B132" s="38"/>
      <c r="C132" s="31"/>
      <c r="D132" s="23"/>
      <c r="F132" s="21"/>
      <c r="G132" s="21"/>
      <c r="H132" s="21"/>
      <c r="I132" s="21"/>
      <c r="J132" s="21"/>
      <c r="K132" s="21"/>
    </row>
    <row r="133" spans="2:11" x14ac:dyDescent="0.3">
      <c r="B133" s="38"/>
      <c r="C133" s="31"/>
      <c r="D133" s="23"/>
      <c r="F133" s="21"/>
      <c r="G133" s="21"/>
      <c r="H133" s="21"/>
      <c r="I133" s="21"/>
      <c r="J133" s="21"/>
      <c r="K133" s="21"/>
    </row>
    <row r="134" spans="2:11" x14ac:dyDescent="0.3">
      <c r="B134" s="38"/>
      <c r="C134" s="31"/>
      <c r="D134" s="23"/>
      <c r="F134" s="21"/>
      <c r="G134" s="21"/>
      <c r="H134" s="21"/>
      <c r="I134" s="21"/>
      <c r="J134" s="21"/>
      <c r="K134" s="21"/>
    </row>
    <row r="135" spans="2:11" x14ac:dyDescent="0.3">
      <c r="B135" s="38"/>
      <c r="C135" s="31"/>
      <c r="D135" s="23"/>
      <c r="F135" s="21"/>
      <c r="G135" s="21"/>
      <c r="H135" s="21"/>
      <c r="I135" s="21"/>
      <c r="J135" s="21"/>
      <c r="K135" s="21"/>
    </row>
    <row r="136" spans="2:11" x14ac:dyDescent="0.3">
      <c r="B136" s="38"/>
      <c r="C136" s="31"/>
      <c r="D136" s="23"/>
      <c r="F136" s="21"/>
      <c r="G136" s="21"/>
      <c r="H136" s="21"/>
      <c r="I136" s="21"/>
      <c r="J136" s="21"/>
      <c r="K136" s="21"/>
    </row>
    <row r="137" spans="2:11" x14ac:dyDescent="0.3">
      <c r="B137" s="38"/>
      <c r="C137" s="31"/>
      <c r="D137" s="23"/>
      <c r="F137" s="21"/>
      <c r="G137" s="21"/>
      <c r="H137" s="21"/>
      <c r="I137" s="21"/>
      <c r="J137" s="21"/>
      <c r="K137" s="21"/>
    </row>
    <row r="138" spans="2:11" x14ac:dyDescent="0.3">
      <c r="B138" s="38"/>
      <c r="C138" s="31"/>
      <c r="D138" s="23"/>
      <c r="F138" s="21"/>
      <c r="G138" s="21"/>
      <c r="H138" s="21"/>
      <c r="I138" s="21"/>
      <c r="J138" s="21"/>
      <c r="K138" s="21"/>
    </row>
    <row r="139" spans="2:11" x14ac:dyDescent="0.3">
      <c r="B139" s="38"/>
      <c r="C139" s="31"/>
      <c r="D139" s="23"/>
      <c r="F139" s="21"/>
      <c r="G139" s="21"/>
      <c r="H139" s="21"/>
      <c r="I139" s="21"/>
      <c r="J139" s="21"/>
      <c r="K139" s="21"/>
    </row>
    <row r="140" spans="2:11" x14ac:dyDescent="0.3">
      <c r="B140" s="38"/>
      <c r="C140" s="31"/>
      <c r="D140" s="23"/>
      <c r="F140" s="21"/>
      <c r="G140" s="21"/>
      <c r="H140" s="21"/>
      <c r="I140" s="21"/>
      <c r="J140" s="21"/>
      <c r="K140" s="21"/>
    </row>
    <row r="141" spans="2:11" x14ac:dyDescent="0.3">
      <c r="B141" s="38"/>
      <c r="C141" s="31"/>
      <c r="D141" s="23"/>
      <c r="F141" s="21"/>
      <c r="G141" s="21"/>
      <c r="H141" s="21"/>
      <c r="I141" s="21"/>
      <c r="J141" s="21"/>
      <c r="K141" s="21"/>
    </row>
    <row r="142" spans="2:11" x14ac:dyDescent="0.3">
      <c r="B142" s="38"/>
      <c r="C142" s="31"/>
      <c r="D142" s="23"/>
      <c r="F142" s="21"/>
      <c r="G142" s="21"/>
      <c r="H142" s="21"/>
      <c r="I142" s="21"/>
      <c r="J142" s="21"/>
      <c r="K142" s="21"/>
    </row>
    <row r="143" spans="2:11" x14ac:dyDescent="0.3">
      <c r="B143" s="38"/>
      <c r="C143" s="31"/>
      <c r="D143" s="23"/>
      <c r="F143" s="21"/>
      <c r="G143" s="21"/>
      <c r="H143" s="21"/>
      <c r="I143" s="21"/>
      <c r="J143" s="21"/>
      <c r="K143" s="21"/>
    </row>
    <row r="144" spans="2:11" x14ac:dyDescent="0.3">
      <c r="B144" s="38"/>
      <c r="C144" s="31"/>
      <c r="D144" s="23"/>
      <c r="F144" s="21"/>
      <c r="G144" s="21"/>
      <c r="H144" s="21"/>
      <c r="I144" s="21"/>
      <c r="J144" s="21"/>
      <c r="K144" s="21"/>
    </row>
    <row r="145" spans="2:11" x14ac:dyDescent="0.3">
      <c r="B145" s="38"/>
      <c r="C145" s="31"/>
      <c r="D145" s="23"/>
      <c r="F145" s="21"/>
      <c r="G145" s="21"/>
      <c r="H145" s="21"/>
      <c r="I145" s="21"/>
      <c r="J145" s="21"/>
      <c r="K145" s="21"/>
    </row>
    <row r="146" spans="2:11" x14ac:dyDescent="0.3">
      <c r="B146" s="38"/>
      <c r="C146" s="31"/>
      <c r="D146" s="23"/>
      <c r="F146" s="21"/>
      <c r="G146" s="21"/>
      <c r="H146" s="21"/>
      <c r="I146" s="21"/>
      <c r="J146" s="21"/>
      <c r="K146" s="21"/>
    </row>
    <row r="147" spans="2:11" x14ac:dyDescent="0.3">
      <c r="B147" s="38"/>
      <c r="C147" s="31"/>
      <c r="D147" s="23"/>
      <c r="F147" s="21"/>
      <c r="G147" s="21"/>
      <c r="H147" s="21"/>
      <c r="I147" s="21"/>
      <c r="J147" s="21"/>
      <c r="K147" s="21"/>
    </row>
    <row r="148" spans="2:11" x14ac:dyDescent="0.3">
      <c r="B148" s="38"/>
      <c r="C148" s="31"/>
      <c r="D148" s="23"/>
      <c r="F148" s="21"/>
      <c r="G148" s="21"/>
      <c r="H148" s="21"/>
      <c r="I148" s="21"/>
      <c r="J148" s="21"/>
      <c r="K148" s="21"/>
    </row>
    <row r="149" spans="2:11" x14ac:dyDescent="0.3">
      <c r="B149" s="38"/>
      <c r="C149" s="31"/>
      <c r="D149" s="23"/>
      <c r="F149" s="21"/>
      <c r="G149" s="21"/>
      <c r="H149" s="21"/>
      <c r="I149" s="21"/>
      <c r="J149" s="21"/>
      <c r="K149" s="21"/>
    </row>
    <row r="150" spans="2:11" x14ac:dyDescent="0.3">
      <c r="B150" s="38"/>
      <c r="C150" s="31"/>
      <c r="D150" s="23"/>
      <c r="F150" s="21"/>
      <c r="G150" s="21"/>
      <c r="H150" s="21"/>
      <c r="I150" s="21"/>
      <c r="J150" s="21"/>
      <c r="K150" s="21"/>
    </row>
    <row r="151" spans="2:11" x14ac:dyDescent="0.3">
      <c r="B151" s="38"/>
      <c r="C151" s="31"/>
      <c r="D151" s="23"/>
      <c r="F151" s="21"/>
      <c r="G151" s="21"/>
      <c r="H151" s="21"/>
      <c r="I151" s="21"/>
      <c r="J151" s="21"/>
      <c r="K151" s="21"/>
    </row>
    <row r="152" spans="2:11" x14ac:dyDescent="0.3">
      <c r="B152" s="38"/>
      <c r="C152" s="31"/>
      <c r="D152" s="23"/>
      <c r="F152" s="21"/>
      <c r="G152" s="21"/>
      <c r="H152" s="21"/>
      <c r="I152" s="21"/>
      <c r="J152" s="21"/>
      <c r="K152" s="21"/>
    </row>
    <row r="153" spans="2:11" x14ac:dyDescent="0.3">
      <c r="B153" s="38"/>
      <c r="C153" s="31"/>
      <c r="D153" s="23"/>
      <c r="F153" s="21"/>
      <c r="G153" s="21"/>
      <c r="H153" s="21"/>
      <c r="I153" s="21"/>
      <c r="J153" s="21"/>
      <c r="K153" s="21"/>
    </row>
    <row r="154" spans="2:11" x14ac:dyDescent="0.3">
      <c r="B154" s="38"/>
      <c r="C154" s="31"/>
      <c r="D154" s="23"/>
      <c r="F154" s="21"/>
      <c r="G154" s="21"/>
      <c r="H154" s="21"/>
      <c r="I154" s="21"/>
      <c r="J154" s="21"/>
      <c r="K154" s="21"/>
    </row>
    <row r="155" spans="2:11" x14ac:dyDescent="0.3">
      <c r="B155" s="38"/>
      <c r="C155" s="31"/>
      <c r="D155" s="23"/>
      <c r="F155" s="21"/>
      <c r="G155" s="21"/>
      <c r="H155" s="21"/>
      <c r="I155" s="21"/>
      <c r="J155" s="21"/>
      <c r="K155" s="21"/>
    </row>
    <row r="156" spans="2:11" x14ac:dyDescent="0.3">
      <c r="B156" s="38"/>
      <c r="C156" s="31"/>
      <c r="D156" s="23"/>
      <c r="F156" s="21"/>
      <c r="G156" s="21"/>
      <c r="H156" s="21"/>
      <c r="I156" s="21"/>
      <c r="J156" s="21"/>
      <c r="K156" s="21"/>
    </row>
    <row r="157" spans="2:11" x14ac:dyDescent="0.3">
      <c r="B157" s="38"/>
      <c r="C157" s="31"/>
      <c r="D157" s="23"/>
      <c r="F157" s="21"/>
      <c r="G157" s="21"/>
      <c r="H157" s="21"/>
      <c r="I157" s="21"/>
      <c r="J157" s="21"/>
      <c r="K157" s="21"/>
    </row>
    <row r="158" spans="2:11" x14ac:dyDescent="0.3">
      <c r="B158" s="38"/>
      <c r="C158" s="31"/>
      <c r="D158" s="23"/>
      <c r="F158" s="21"/>
      <c r="G158" s="21"/>
      <c r="H158" s="21"/>
      <c r="I158" s="21"/>
      <c r="J158" s="21"/>
      <c r="K158" s="21"/>
    </row>
    <row r="159" spans="2:11" x14ac:dyDescent="0.3">
      <c r="B159" s="38"/>
      <c r="C159" s="31"/>
      <c r="D159" s="23"/>
      <c r="F159" s="21"/>
      <c r="G159" s="21"/>
      <c r="H159" s="21"/>
      <c r="I159" s="21"/>
      <c r="J159" s="21"/>
      <c r="K159" s="21"/>
    </row>
    <row r="160" spans="2:11" x14ac:dyDescent="0.3">
      <c r="B160" s="38"/>
      <c r="C160" s="31"/>
      <c r="D160" s="23"/>
      <c r="F160" s="21"/>
      <c r="G160" s="21"/>
      <c r="H160" s="21"/>
      <c r="I160" s="21"/>
      <c r="J160" s="21"/>
      <c r="K160" s="21"/>
    </row>
    <row r="161" spans="2:11" x14ac:dyDescent="0.3">
      <c r="B161" s="38"/>
      <c r="C161" s="31"/>
      <c r="D161" s="23"/>
      <c r="F161" s="21"/>
      <c r="G161" s="21"/>
      <c r="H161" s="21"/>
      <c r="I161" s="21"/>
      <c r="J161" s="21"/>
      <c r="K161" s="21"/>
    </row>
    <row r="162" spans="2:11" x14ac:dyDescent="0.3">
      <c r="B162" s="38"/>
      <c r="C162" s="31"/>
      <c r="D162" s="23"/>
      <c r="F162" s="21"/>
      <c r="G162" s="21"/>
      <c r="H162" s="21"/>
      <c r="I162" s="21"/>
      <c r="J162" s="21"/>
      <c r="K162" s="21"/>
    </row>
    <row r="163" spans="2:11" x14ac:dyDescent="0.3">
      <c r="B163" s="38"/>
      <c r="C163" s="31"/>
      <c r="D163" s="23"/>
      <c r="F163" s="21"/>
      <c r="G163" s="21"/>
      <c r="H163" s="21"/>
      <c r="I163" s="21"/>
      <c r="J163" s="21"/>
      <c r="K163" s="21"/>
    </row>
    <row r="164" spans="2:11" x14ac:dyDescent="0.3">
      <c r="B164" s="38"/>
      <c r="C164" s="31"/>
      <c r="D164" s="23"/>
      <c r="F164" s="21"/>
      <c r="G164" s="21"/>
      <c r="H164" s="21"/>
      <c r="I164" s="21"/>
      <c r="J164" s="21"/>
      <c r="K164" s="21"/>
    </row>
    <row r="165" spans="2:11" x14ac:dyDescent="0.3">
      <c r="B165" s="38"/>
      <c r="C165" s="31"/>
      <c r="D165" s="23"/>
      <c r="F165" s="21"/>
      <c r="G165" s="21"/>
      <c r="H165" s="21"/>
      <c r="I165" s="21"/>
      <c r="J165" s="21"/>
      <c r="K165" s="21"/>
    </row>
    <row r="166" spans="2:11" x14ac:dyDescent="0.3">
      <c r="B166" s="38"/>
      <c r="C166" s="31"/>
      <c r="D166" s="23"/>
      <c r="F166" s="21"/>
      <c r="G166" s="21"/>
      <c r="H166" s="21"/>
      <c r="I166" s="21"/>
      <c r="J166" s="21"/>
      <c r="K166" s="21"/>
    </row>
    <row r="167" spans="2:11" x14ac:dyDescent="0.3">
      <c r="B167" s="38"/>
      <c r="C167" s="31"/>
      <c r="D167" s="23"/>
      <c r="F167" s="21"/>
      <c r="G167" s="21"/>
      <c r="H167" s="21"/>
      <c r="I167" s="21"/>
      <c r="J167" s="21"/>
      <c r="K167" s="21"/>
    </row>
    <row r="168" spans="2:11" x14ac:dyDescent="0.3">
      <c r="B168" s="38"/>
      <c r="C168" s="31"/>
      <c r="D168" s="23"/>
      <c r="F168" s="21"/>
      <c r="G168" s="21"/>
      <c r="H168" s="21"/>
      <c r="I168" s="21"/>
      <c r="J168" s="21"/>
      <c r="K168" s="21"/>
    </row>
    <row r="169" spans="2:11" x14ac:dyDescent="0.3">
      <c r="B169" s="38"/>
      <c r="C169" s="31"/>
      <c r="D169" s="23"/>
      <c r="F169" s="21"/>
      <c r="G169" s="21"/>
      <c r="H169" s="21"/>
      <c r="I169" s="21"/>
      <c r="J169" s="21"/>
      <c r="K169" s="21"/>
    </row>
    <row r="170" spans="2:11" x14ac:dyDescent="0.3">
      <c r="B170" s="38"/>
      <c r="C170" s="31"/>
      <c r="D170" s="23"/>
      <c r="F170" s="21"/>
      <c r="G170" s="21"/>
      <c r="H170" s="21"/>
      <c r="I170" s="21"/>
      <c r="J170" s="21"/>
      <c r="K170" s="21"/>
    </row>
    <row r="171" spans="2:11" x14ac:dyDescent="0.3">
      <c r="B171" s="38"/>
      <c r="C171" s="31"/>
      <c r="D171" s="23"/>
      <c r="F171" s="21"/>
      <c r="G171" s="21"/>
      <c r="H171" s="21"/>
      <c r="I171" s="21"/>
      <c r="J171" s="21"/>
      <c r="K171" s="21"/>
    </row>
    <row r="172" spans="2:11" x14ac:dyDescent="0.3">
      <c r="B172" s="38"/>
      <c r="C172" s="31"/>
      <c r="D172" s="23"/>
      <c r="F172" s="21"/>
      <c r="G172" s="21"/>
      <c r="H172" s="21"/>
      <c r="I172" s="21"/>
      <c r="J172" s="21"/>
      <c r="K172" s="21"/>
    </row>
    <row r="173" spans="2:11" x14ac:dyDescent="0.3">
      <c r="B173" s="38"/>
      <c r="C173" s="31"/>
      <c r="D173" s="23"/>
      <c r="F173" s="21"/>
      <c r="G173" s="21"/>
      <c r="H173" s="21"/>
      <c r="I173" s="21"/>
      <c r="J173" s="21"/>
      <c r="K173" s="21"/>
    </row>
    <row r="174" spans="2:11" x14ac:dyDescent="0.3">
      <c r="B174" s="38"/>
      <c r="C174" s="31"/>
      <c r="D174" s="23"/>
      <c r="F174" s="21"/>
      <c r="G174" s="21"/>
      <c r="H174" s="21"/>
      <c r="I174" s="21"/>
      <c r="J174" s="21"/>
      <c r="K174" s="21"/>
    </row>
    <row r="175" spans="2:11" x14ac:dyDescent="0.3">
      <c r="B175" s="38"/>
      <c r="C175" s="31"/>
      <c r="D175" s="23"/>
      <c r="F175" s="21"/>
      <c r="G175" s="21"/>
      <c r="H175" s="21"/>
      <c r="I175" s="21"/>
      <c r="J175" s="21"/>
      <c r="K175" s="21"/>
    </row>
    <row r="176" spans="2:11" x14ac:dyDescent="0.3">
      <c r="B176" s="38"/>
      <c r="C176" s="31"/>
      <c r="D176" s="23"/>
      <c r="F176" s="21"/>
      <c r="G176" s="21"/>
      <c r="H176" s="21"/>
      <c r="I176" s="21"/>
      <c r="J176" s="21"/>
      <c r="K176" s="21"/>
    </row>
    <row r="177" spans="2:11" x14ac:dyDescent="0.3">
      <c r="B177" s="38"/>
      <c r="C177" s="31"/>
      <c r="D177" s="23"/>
      <c r="F177" s="21"/>
      <c r="G177" s="21"/>
      <c r="H177" s="21"/>
      <c r="I177" s="21"/>
      <c r="J177" s="21"/>
      <c r="K177" s="21"/>
    </row>
    <row r="178" spans="2:11" x14ac:dyDescent="0.3">
      <c r="B178" s="38"/>
      <c r="C178" s="31"/>
      <c r="D178" s="23"/>
      <c r="F178" s="21"/>
      <c r="G178" s="21"/>
      <c r="H178" s="21"/>
      <c r="I178" s="21"/>
      <c r="J178" s="21"/>
      <c r="K178" s="21"/>
    </row>
    <row r="179" spans="2:11" x14ac:dyDescent="0.3">
      <c r="B179" s="38"/>
      <c r="C179" s="31"/>
      <c r="D179" s="23"/>
      <c r="F179" s="21"/>
      <c r="G179" s="21"/>
      <c r="H179" s="21"/>
      <c r="I179" s="21"/>
      <c r="J179" s="21"/>
      <c r="K179" s="21"/>
    </row>
    <row r="180" spans="2:11" x14ac:dyDescent="0.3">
      <c r="B180" s="38"/>
      <c r="C180" s="31"/>
      <c r="D180" s="23"/>
      <c r="F180" s="21"/>
      <c r="G180" s="21"/>
      <c r="H180" s="21"/>
      <c r="I180" s="21"/>
      <c r="J180" s="21"/>
      <c r="K180" s="21"/>
    </row>
    <row r="181" spans="2:11" x14ac:dyDescent="0.3">
      <c r="B181" s="38"/>
      <c r="C181" s="31"/>
      <c r="D181" s="23"/>
      <c r="F181" s="21"/>
      <c r="G181" s="21"/>
      <c r="H181" s="21"/>
      <c r="I181" s="21"/>
      <c r="J181" s="21"/>
      <c r="K181" s="21"/>
    </row>
    <row r="182" spans="2:11" x14ac:dyDescent="0.3">
      <c r="B182" s="38"/>
      <c r="C182" s="31"/>
      <c r="D182" s="23"/>
      <c r="F182" s="21"/>
      <c r="G182" s="21"/>
      <c r="H182" s="21"/>
      <c r="I182" s="21"/>
      <c r="J182" s="21"/>
      <c r="K182" s="21"/>
    </row>
    <row r="183" spans="2:11" x14ac:dyDescent="0.3">
      <c r="B183" s="38"/>
      <c r="C183" s="31"/>
      <c r="D183" s="23"/>
      <c r="F183" s="21"/>
      <c r="G183" s="21"/>
      <c r="H183" s="21"/>
      <c r="I183" s="21"/>
      <c r="J183" s="21"/>
      <c r="K183" s="21"/>
    </row>
    <row r="184" spans="2:11" x14ac:dyDescent="0.3">
      <c r="B184" s="38"/>
      <c r="C184" s="31"/>
      <c r="D184" s="23"/>
      <c r="F184" s="21"/>
      <c r="G184" s="21"/>
      <c r="H184" s="21"/>
      <c r="I184" s="21"/>
      <c r="J184" s="21"/>
      <c r="K184" s="21"/>
    </row>
    <row r="185" spans="2:11" x14ac:dyDescent="0.3">
      <c r="B185" s="38"/>
      <c r="C185" s="31"/>
      <c r="D185" s="23"/>
      <c r="F185" s="21"/>
      <c r="G185" s="21"/>
      <c r="H185" s="21"/>
      <c r="I185" s="21"/>
      <c r="J185" s="21"/>
      <c r="K185" s="21"/>
    </row>
    <row r="186" spans="2:11" x14ac:dyDescent="0.3">
      <c r="B186" s="38"/>
      <c r="C186" s="31"/>
      <c r="D186" s="23"/>
      <c r="F186" s="21"/>
      <c r="G186" s="21"/>
      <c r="H186" s="21"/>
      <c r="I186" s="21"/>
      <c r="J186" s="21"/>
      <c r="K186" s="21"/>
    </row>
    <row r="187" spans="2:11" x14ac:dyDescent="0.3">
      <c r="B187" s="38"/>
      <c r="C187" s="31"/>
      <c r="D187" s="23"/>
      <c r="F187" s="21"/>
      <c r="G187" s="21"/>
      <c r="H187" s="21"/>
      <c r="I187" s="21"/>
      <c r="J187" s="21"/>
      <c r="K187" s="21"/>
    </row>
    <row r="188" spans="2:11" x14ac:dyDescent="0.3">
      <c r="B188" s="38"/>
      <c r="C188" s="31"/>
      <c r="D188" s="23"/>
      <c r="F188" s="21"/>
      <c r="G188" s="21"/>
      <c r="H188" s="21"/>
      <c r="I188" s="21"/>
      <c r="J188" s="21"/>
      <c r="K188" s="21"/>
    </row>
    <row r="189" spans="2:11" x14ac:dyDescent="0.3">
      <c r="B189" s="38"/>
      <c r="C189" s="31"/>
      <c r="D189" s="23"/>
      <c r="F189" s="21"/>
      <c r="G189" s="21"/>
      <c r="H189" s="21"/>
      <c r="I189" s="21"/>
      <c r="J189" s="21"/>
      <c r="K189" s="21"/>
    </row>
    <row r="190" spans="2:11" x14ac:dyDescent="0.3">
      <c r="B190" s="38"/>
      <c r="C190" s="31"/>
      <c r="D190" s="23"/>
      <c r="F190" s="21"/>
      <c r="G190" s="21"/>
      <c r="H190" s="21"/>
      <c r="I190" s="21"/>
      <c r="J190" s="21"/>
      <c r="K190" s="21"/>
    </row>
    <row r="191" spans="2:11" x14ac:dyDescent="0.3">
      <c r="B191" s="38"/>
      <c r="C191" s="31"/>
      <c r="D191" s="23"/>
      <c r="F191" s="21"/>
      <c r="G191" s="21"/>
      <c r="H191" s="21"/>
      <c r="I191" s="21"/>
      <c r="J191" s="21"/>
      <c r="K191" s="21"/>
    </row>
    <row r="192" spans="2:11" x14ac:dyDescent="0.3">
      <c r="B192" s="38"/>
      <c r="C192" s="31"/>
      <c r="D192" s="23"/>
      <c r="F192" s="21"/>
      <c r="G192" s="21"/>
      <c r="H192" s="21"/>
      <c r="I192" s="21"/>
      <c r="J192" s="21"/>
      <c r="K192" s="21"/>
    </row>
    <row r="193" spans="2:11" x14ac:dyDescent="0.3">
      <c r="B193" s="38"/>
      <c r="C193" s="31"/>
      <c r="D193" s="23"/>
      <c r="F193" s="21"/>
      <c r="G193" s="21"/>
      <c r="H193" s="21"/>
      <c r="I193" s="21"/>
      <c r="J193" s="21"/>
      <c r="K193" s="21"/>
    </row>
    <row r="194" spans="2:11" x14ac:dyDescent="0.3">
      <c r="B194" s="38"/>
      <c r="C194" s="31"/>
      <c r="D194" s="23"/>
      <c r="F194" s="21"/>
      <c r="G194" s="21"/>
      <c r="H194" s="21"/>
      <c r="I194" s="21"/>
      <c r="J194" s="21"/>
      <c r="K194" s="21"/>
    </row>
    <row r="195" spans="2:11" x14ac:dyDescent="0.3">
      <c r="B195" s="38"/>
      <c r="C195" s="31"/>
      <c r="D195" s="23"/>
      <c r="F195" s="21"/>
      <c r="G195" s="21"/>
      <c r="H195" s="21"/>
      <c r="I195" s="21"/>
      <c r="J195" s="21"/>
      <c r="K195" s="21"/>
    </row>
    <row r="196" spans="2:11" x14ac:dyDescent="0.3">
      <c r="B196" s="38"/>
      <c r="C196" s="31"/>
      <c r="D196" s="23"/>
      <c r="F196" s="21"/>
      <c r="G196" s="21"/>
      <c r="H196" s="21"/>
      <c r="I196" s="21"/>
      <c r="J196" s="21"/>
      <c r="K196" s="21"/>
    </row>
    <row r="197" spans="2:11" x14ac:dyDescent="0.3">
      <c r="B197" s="38"/>
      <c r="C197" s="31"/>
      <c r="D197" s="23"/>
      <c r="F197" s="21"/>
      <c r="G197" s="21"/>
      <c r="H197" s="21"/>
      <c r="I197" s="21"/>
      <c r="J197" s="21"/>
      <c r="K197" s="21"/>
    </row>
    <row r="198" spans="2:11" x14ac:dyDescent="0.3">
      <c r="B198" s="38"/>
      <c r="C198" s="31"/>
      <c r="D198" s="23"/>
      <c r="F198" s="21"/>
      <c r="G198" s="21"/>
      <c r="H198" s="21"/>
      <c r="I198" s="21"/>
      <c r="J198" s="21"/>
      <c r="K198" s="21"/>
    </row>
    <row r="199" spans="2:11" x14ac:dyDescent="0.3">
      <c r="B199" s="38"/>
      <c r="C199" s="31"/>
      <c r="D199" s="23"/>
      <c r="F199" s="21"/>
      <c r="G199" s="21"/>
      <c r="H199" s="21"/>
      <c r="I199" s="21"/>
      <c r="J199" s="21"/>
      <c r="K199" s="21"/>
    </row>
    <row r="200" spans="2:11" x14ac:dyDescent="0.3">
      <c r="B200" s="38"/>
      <c r="C200" s="31"/>
      <c r="D200" s="23"/>
      <c r="F200" s="21"/>
      <c r="G200" s="21"/>
      <c r="H200" s="21"/>
      <c r="I200" s="21"/>
      <c r="J200" s="21"/>
      <c r="K200" s="21"/>
    </row>
    <row r="201" spans="2:11" x14ac:dyDescent="0.3">
      <c r="B201" s="38"/>
      <c r="C201" s="31"/>
      <c r="D201" s="23"/>
      <c r="F201" s="21"/>
      <c r="G201" s="21"/>
      <c r="H201" s="21"/>
      <c r="I201" s="21"/>
      <c r="J201" s="21"/>
      <c r="K201" s="21"/>
    </row>
    <row r="202" spans="2:11" x14ac:dyDescent="0.3">
      <c r="B202" s="38"/>
      <c r="C202" s="31"/>
      <c r="D202" s="23"/>
      <c r="F202" s="21"/>
      <c r="G202" s="21"/>
      <c r="H202" s="21"/>
      <c r="I202" s="21"/>
      <c r="J202" s="21"/>
      <c r="K202" s="21"/>
    </row>
    <row r="203" spans="2:11" x14ac:dyDescent="0.3">
      <c r="B203" s="38"/>
      <c r="C203" s="31"/>
      <c r="D203" s="23"/>
      <c r="F203" s="21"/>
      <c r="G203" s="21"/>
      <c r="H203" s="21"/>
      <c r="I203" s="21"/>
      <c r="J203" s="21"/>
      <c r="K203" s="21"/>
    </row>
    <row r="204" spans="2:11" x14ac:dyDescent="0.3">
      <c r="B204" s="38"/>
      <c r="C204" s="31"/>
      <c r="D204" s="23"/>
      <c r="F204" s="21"/>
      <c r="G204" s="21"/>
      <c r="H204" s="21"/>
      <c r="I204" s="21"/>
      <c r="J204" s="21"/>
      <c r="K204" s="21"/>
    </row>
    <row r="205" spans="2:11" x14ac:dyDescent="0.3">
      <c r="B205" s="38"/>
      <c r="C205" s="31"/>
      <c r="D205" s="23"/>
      <c r="F205" s="21"/>
      <c r="G205" s="21"/>
      <c r="H205" s="21"/>
      <c r="I205" s="21"/>
      <c r="J205" s="21"/>
      <c r="K205" s="21"/>
    </row>
    <row r="206" spans="2:11" x14ac:dyDescent="0.3">
      <c r="B206" s="38"/>
      <c r="C206" s="31"/>
      <c r="D206" s="23"/>
      <c r="F206" s="21"/>
      <c r="G206" s="21"/>
      <c r="H206" s="21"/>
      <c r="I206" s="21"/>
      <c r="J206" s="21"/>
      <c r="K206" s="21"/>
    </row>
    <row r="207" spans="2:11" x14ac:dyDescent="0.3">
      <c r="B207" s="38"/>
      <c r="C207" s="31"/>
      <c r="D207" s="23"/>
      <c r="F207" s="21"/>
      <c r="G207" s="21"/>
      <c r="H207" s="21"/>
      <c r="I207" s="21"/>
      <c r="J207" s="21"/>
      <c r="K207" s="21"/>
    </row>
    <row r="208" spans="2:11" x14ac:dyDescent="0.3">
      <c r="B208" s="38"/>
      <c r="C208" s="31"/>
      <c r="D208" s="23"/>
      <c r="F208" s="21"/>
      <c r="G208" s="21"/>
      <c r="H208" s="21"/>
      <c r="I208" s="21"/>
      <c r="J208" s="21"/>
      <c r="K208" s="21"/>
    </row>
    <row r="209" spans="2:11" x14ac:dyDescent="0.3">
      <c r="B209" s="38"/>
      <c r="C209" s="31"/>
      <c r="D209" s="23"/>
      <c r="F209" s="21"/>
      <c r="G209" s="21"/>
      <c r="H209" s="21"/>
      <c r="I209" s="21"/>
      <c r="J209" s="21"/>
      <c r="K209" s="21"/>
    </row>
    <row r="210" spans="2:11" x14ac:dyDescent="0.3">
      <c r="B210" s="38"/>
      <c r="C210" s="31"/>
      <c r="D210" s="23"/>
      <c r="F210" s="21"/>
      <c r="G210" s="21"/>
      <c r="H210" s="21"/>
      <c r="I210" s="21"/>
      <c r="J210" s="21"/>
      <c r="K210" s="21"/>
    </row>
    <row r="211" spans="2:11" x14ac:dyDescent="0.3">
      <c r="B211" s="38"/>
      <c r="C211" s="31"/>
      <c r="D211" s="23"/>
      <c r="F211" s="21"/>
      <c r="G211" s="21"/>
      <c r="H211" s="21"/>
      <c r="I211" s="21"/>
      <c r="J211" s="21"/>
      <c r="K211" s="21"/>
    </row>
    <row r="212" spans="2:11" x14ac:dyDescent="0.3">
      <c r="B212" s="38"/>
      <c r="C212" s="31"/>
      <c r="D212" s="23"/>
      <c r="F212" s="21"/>
      <c r="G212" s="21"/>
      <c r="H212" s="21"/>
      <c r="I212" s="21"/>
      <c r="J212" s="21"/>
      <c r="K212" s="21"/>
    </row>
    <row r="213" spans="2:11" x14ac:dyDescent="0.3">
      <c r="B213" s="38"/>
      <c r="C213" s="31"/>
      <c r="D213" s="23"/>
      <c r="F213" s="21"/>
      <c r="G213" s="21"/>
      <c r="H213" s="21"/>
      <c r="I213" s="21"/>
      <c r="J213" s="21"/>
      <c r="K213" s="21"/>
    </row>
    <row r="214" spans="2:11" x14ac:dyDescent="0.3">
      <c r="B214" s="38"/>
      <c r="C214" s="31"/>
      <c r="D214" s="23"/>
      <c r="F214" s="21"/>
      <c r="G214" s="21"/>
      <c r="H214" s="21"/>
      <c r="I214" s="21"/>
      <c r="J214" s="21"/>
      <c r="K214" s="21"/>
    </row>
    <row r="215" spans="2:11" x14ac:dyDescent="0.3">
      <c r="B215" s="38"/>
      <c r="C215" s="31"/>
      <c r="D215" s="23"/>
      <c r="E215" s="23"/>
      <c r="F215" s="21"/>
      <c r="G215" s="21"/>
      <c r="H215" s="21"/>
      <c r="I215" s="21"/>
      <c r="J215" s="21"/>
      <c r="K215" s="21"/>
    </row>
    <row r="216" spans="2:11" x14ac:dyDescent="0.3">
      <c r="B216" s="38"/>
      <c r="C216" s="31"/>
      <c r="D216" s="23"/>
      <c r="E216" s="23"/>
      <c r="F216" s="21"/>
      <c r="G216" s="21"/>
      <c r="H216" s="21"/>
      <c r="I216" s="21"/>
      <c r="J216" s="21"/>
      <c r="K216" s="21"/>
    </row>
    <row r="217" spans="2:11" x14ac:dyDescent="0.3">
      <c r="B217" s="38"/>
      <c r="C217" s="31"/>
      <c r="D217" s="23"/>
      <c r="E217" s="23"/>
      <c r="F217" s="21"/>
      <c r="G217" s="21"/>
      <c r="H217" s="21"/>
      <c r="I217" s="21"/>
      <c r="J217" s="21"/>
      <c r="K217" s="21"/>
    </row>
    <row r="218" spans="2:11" x14ac:dyDescent="0.3">
      <c r="B218" s="38"/>
      <c r="C218" s="31"/>
      <c r="D218" s="23"/>
      <c r="E218" s="23"/>
      <c r="F218" s="21"/>
      <c r="G218" s="21"/>
      <c r="H218" s="21"/>
      <c r="I218" s="21"/>
      <c r="J218" s="21"/>
      <c r="K218" s="21"/>
    </row>
    <row r="219" spans="2:11" x14ac:dyDescent="0.3">
      <c r="B219" s="38"/>
      <c r="C219" s="31"/>
      <c r="D219" s="23"/>
      <c r="E219" s="23"/>
      <c r="F219" s="21"/>
      <c r="G219" s="21"/>
      <c r="H219" s="21"/>
      <c r="I219" s="21"/>
      <c r="J219" s="21"/>
      <c r="K219" s="21"/>
    </row>
    <row r="220" spans="2:11" x14ac:dyDescent="0.3">
      <c r="B220" s="38"/>
      <c r="C220" s="31"/>
      <c r="D220" s="23"/>
      <c r="E220" s="23"/>
      <c r="F220" s="21"/>
      <c r="G220" s="21"/>
      <c r="H220" s="21"/>
      <c r="I220" s="21"/>
      <c r="J220" s="21"/>
      <c r="K220" s="21"/>
    </row>
    <row r="221" spans="2:11" x14ac:dyDescent="0.3">
      <c r="B221" s="38"/>
      <c r="C221" s="31"/>
      <c r="D221" s="23"/>
      <c r="E221" s="23"/>
      <c r="F221" s="21"/>
      <c r="G221" s="21"/>
      <c r="H221" s="21"/>
      <c r="I221" s="21"/>
      <c r="J221" s="21"/>
      <c r="K221" s="21"/>
    </row>
    <row r="222" spans="2:11" x14ac:dyDescent="0.3">
      <c r="B222" s="38"/>
      <c r="C222" s="31"/>
      <c r="D222" s="23"/>
      <c r="E222" s="23"/>
      <c r="F222" s="21"/>
      <c r="G222" s="21"/>
      <c r="H222" s="21"/>
      <c r="I222" s="21"/>
      <c r="J222" s="21"/>
      <c r="K222" s="21"/>
    </row>
    <row r="223" spans="2:11" x14ac:dyDescent="0.3">
      <c r="B223" s="38"/>
      <c r="C223" s="31"/>
      <c r="D223" s="23"/>
      <c r="E223" s="23"/>
      <c r="F223" s="21"/>
      <c r="G223" s="21"/>
      <c r="H223" s="21"/>
      <c r="I223" s="21"/>
      <c r="J223" s="21"/>
      <c r="K223" s="21"/>
    </row>
    <row r="224" spans="2:11" x14ac:dyDescent="0.3">
      <c r="B224" s="38"/>
      <c r="C224" s="31"/>
      <c r="D224" s="23"/>
      <c r="E224" s="23"/>
      <c r="F224" s="21"/>
      <c r="G224" s="21"/>
      <c r="H224" s="21"/>
      <c r="I224" s="21"/>
      <c r="J224" s="21"/>
      <c r="K224" s="21"/>
    </row>
    <row r="225" spans="2:11" x14ac:dyDescent="0.3">
      <c r="B225" s="38"/>
      <c r="C225" s="31"/>
      <c r="D225" s="23"/>
      <c r="E225" s="23"/>
      <c r="F225" s="21"/>
      <c r="G225" s="21"/>
      <c r="H225" s="21"/>
      <c r="I225" s="21"/>
      <c r="J225" s="21"/>
      <c r="K225" s="21"/>
    </row>
    <row r="226" spans="2:11" x14ac:dyDescent="0.3">
      <c r="B226" s="38"/>
      <c r="C226" s="31"/>
      <c r="D226" s="23"/>
      <c r="E226" s="23"/>
      <c r="F226" s="21"/>
      <c r="G226" s="21"/>
      <c r="H226" s="21"/>
      <c r="I226" s="21"/>
      <c r="J226" s="21"/>
      <c r="K226" s="21"/>
    </row>
    <row r="227" spans="2:11" x14ac:dyDescent="0.3">
      <c r="B227" s="38"/>
      <c r="C227" s="31"/>
      <c r="D227" s="23"/>
      <c r="E227" s="23"/>
      <c r="F227" s="21"/>
      <c r="G227" s="21"/>
      <c r="H227" s="21"/>
      <c r="I227" s="21"/>
      <c r="J227" s="21"/>
      <c r="K227" s="21"/>
    </row>
    <row r="228" spans="2:11" x14ac:dyDescent="0.3">
      <c r="B228" s="38"/>
      <c r="C228" s="31"/>
      <c r="D228" s="23"/>
      <c r="E228" s="23"/>
      <c r="F228" s="21"/>
      <c r="G228" s="21"/>
      <c r="H228" s="21"/>
      <c r="I228" s="21"/>
      <c r="J228" s="21"/>
      <c r="K228" s="21"/>
    </row>
    <row r="229" spans="2:11" x14ac:dyDescent="0.3">
      <c r="B229" s="38"/>
      <c r="C229" s="31"/>
      <c r="D229" s="23"/>
      <c r="E229" s="23"/>
      <c r="F229" s="21"/>
      <c r="G229" s="21"/>
      <c r="H229" s="21"/>
      <c r="I229" s="21"/>
      <c r="J229" s="21"/>
      <c r="K229" s="21"/>
    </row>
    <row r="230" spans="2:11" x14ac:dyDescent="0.3">
      <c r="B230" s="38"/>
      <c r="C230" s="31"/>
      <c r="D230" s="23"/>
      <c r="E230" s="23"/>
      <c r="F230" s="21"/>
      <c r="G230" s="21"/>
      <c r="H230" s="21"/>
      <c r="I230" s="21"/>
      <c r="J230" s="21"/>
      <c r="K230" s="21"/>
    </row>
    <row r="231" spans="2:11" x14ac:dyDescent="0.3">
      <c r="B231" s="38"/>
      <c r="C231" s="31"/>
      <c r="D231" s="23"/>
      <c r="E231" s="23"/>
      <c r="F231" s="21"/>
      <c r="G231" s="21"/>
      <c r="H231" s="21"/>
      <c r="I231" s="21"/>
      <c r="J231" s="21"/>
      <c r="K231" s="21"/>
    </row>
    <row r="232" spans="2:11" x14ac:dyDescent="0.3">
      <c r="B232" s="38"/>
      <c r="C232" s="31"/>
      <c r="D232" s="23"/>
      <c r="E232" s="23"/>
      <c r="F232" s="21"/>
      <c r="G232" s="21"/>
      <c r="H232" s="21"/>
      <c r="I232" s="21"/>
      <c r="J232" s="21"/>
      <c r="K232" s="21"/>
    </row>
    <row r="233" spans="2:11" x14ac:dyDescent="0.3">
      <c r="B233" s="38"/>
      <c r="C233" s="31"/>
      <c r="D233" s="23"/>
      <c r="E233" s="23"/>
      <c r="F233" s="21"/>
      <c r="G233" s="21"/>
      <c r="H233" s="21"/>
      <c r="I233" s="21"/>
      <c r="J233" s="21"/>
      <c r="K233" s="21"/>
    </row>
    <row r="234" spans="2:11" x14ac:dyDescent="0.3">
      <c r="B234" s="38"/>
      <c r="C234" s="31"/>
      <c r="D234" s="23"/>
      <c r="E234" s="23"/>
      <c r="F234" s="21"/>
      <c r="G234" s="21"/>
      <c r="H234" s="21"/>
      <c r="I234" s="21"/>
      <c r="J234" s="21"/>
      <c r="K234" s="21"/>
    </row>
    <row r="235" spans="2:11" x14ac:dyDescent="0.3">
      <c r="B235" s="38"/>
      <c r="C235" s="31"/>
      <c r="D235" s="23"/>
      <c r="E235" s="23"/>
      <c r="F235" s="21"/>
      <c r="G235" s="21"/>
      <c r="H235" s="21"/>
      <c r="I235" s="21"/>
      <c r="J235" s="21"/>
      <c r="K235" s="21"/>
    </row>
    <row r="236" spans="2:11" x14ac:dyDescent="0.3">
      <c r="B236" s="38"/>
      <c r="C236" s="31"/>
      <c r="D236" s="23"/>
      <c r="E236" s="23"/>
      <c r="F236" s="21"/>
      <c r="G236" s="21"/>
      <c r="H236" s="21"/>
      <c r="I236" s="21"/>
      <c r="J236" s="21"/>
      <c r="K236" s="21"/>
    </row>
    <row r="237" spans="2:11" x14ac:dyDescent="0.3">
      <c r="B237" s="38"/>
      <c r="C237" s="31"/>
      <c r="D237" s="23"/>
      <c r="E237" s="23"/>
      <c r="F237" s="21"/>
      <c r="G237" s="21"/>
      <c r="H237" s="21"/>
      <c r="I237" s="21"/>
      <c r="J237" s="21"/>
      <c r="K237" s="21"/>
    </row>
    <row r="238" spans="2:11" x14ac:dyDescent="0.3">
      <c r="B238" s="38"/>
      <c r="C238" s="31"/>
      <c r="D238" s="23"/>
      <c r="E238" s="23"/>
      <c r="F238" s="21"/>
      <c r="G238" s="21"/>
      <c r="H238" s="21"/>
      <c r="I238" s="21"/>
      <c r="J238" s="21"/>
      <c r="K238" s="21"/>
    </row>
    <row r="239" spans="2:11" x14ac:dyDescent="0.3">
      <c r="B239" s="38"/>
      <c r="C239" s="31"/>
      <c r="D239" s="23"/>
      <c r="E239" s="23"/>
      <c r="F239" s="21"/>
      <c r="G239" s="21"/>
      <c r="H239" s="21"/>
      <c r="I239" s="21"/>
      <c r="J239" s="21"/>
      <c r="K239" s="21"/>
    </row>
    <row r="240" spans="2:11" x14ac:dyDescent="0.3">
      <c r="B240" s="38"/>
      <c r="C240" s="31"/>
      <c r="D240" s="23"/>
      <c r="E240" s="23"/>
      <c r="F240" s="21"/>
      <c r="G240" s="21"/>
      <c r="H240" s="21"/>
      <c r="I240" s="21"/>
      <c r="J240" s="21"/>
      <c r="K240" s="21"/>
    </row>
    <row r="241" spans="2:11" x14ac:dyDescent="0.3">
      <c r="B241" s="38"/>
      <c r="C241" s="31"/>
      <c r="D241" s="23"/>
      <c r="E241" s="23"/>
      <c r="F241" s="21"/>
      <c r="G241" s="21"/>
      <c r="H241" s="21"/>
      <c r="I241" s="21"/>
      <c r="J241" s="21"/>
      <c r="K241" s="21"/>
    </row>
    <row r="242" spans="2:11" x14ac:dyDescent="0.3">
      <c r="B242" s="38"/>
      <c r="C242" s="31"/>
      <c r="D242" s="23"/>
      <c r="E242" s="23"/>
      <c r="F242" s="21"/>
      <c r="G242" s="21"/>
      <c r="H242" s="21"/>
      <c r="I242" s="21"/>
      <c r="J242" s="21"/>
      <c r="K242" s="21"/>
    </row>
    <row r="243" spans="2:11" x14ac:dyDescent="0.3">
      <c r="B243" s="38"/>
      <c r="C243" s="31"/>
      <c r="D243" s="23"/>
      <c r="E243" s="23"/>
      <c r="F243" s="21"/>
      <c r="G243" s="21"/>
      <c r="H243" s="21"/>
      <c r="I243" s="21"/>
      <c r="J243" s="21"/>
      <c r="K243" s="21"/>
    </row>
    <row r="244" spans="2:11" x14ac:dyDescent="0.3">
      <c r="B244" s="38"/>
      <c r="C244" s="31"/>
      <c r="D244" s="23"/>
      <c r="E244" s="23"/>
      <c r="F244" s="21"/>
      <c r="G244" s="21"/>
      <c r="H244" s="21"/>
      <c r="I244" s="21"/>
      <c r="J244" s="21"/>
      <c r="K244" s="21"/>
    </row>
    <row r="245" spans="2:11" x14ac:dyDescent="0.3">
      <c r="B245" s="38"/>
      <c r="C245" s="31"/>
      <c r="D245" s="23"/>
      <c r="E245" s="23"/>
      <c r="F245" s="21"/>
      <c r="G245" s="21"/>
      <c r="H245" s="21"/>
      <c r="I245" s="21"/>
      <c r="J245" s="21"/>
      <c r="K245" s="21"/>
    </row>
    <row r="246" spans="2:11" x14ac:dyDescent="0.3">
      <c r="B246" s="38"/>
      <c r="C246" s="31"/>
      <c r="D246" s="23"/>
      <c r="E246" s="23"/>
      <c r="F246" s="21"/>
      <c r="G246" s="21"/>
      <c r="H246" s="21"/>
      <c r="I246" s="21"/>
      <c r="J246" s="21"/>
      <c r="K246" s="21"/>
    </row>
    <row r="247" spans="2:11" x14ac:dyDescent="0.3">
      <c r="B247" s="38"/>
      <c r="C247" s="31"/>
      <c r="D247" s="23"/>
      <c r="E247" s="23"/>
      <c r="F247" s="21"/>
      <c r="G247" s="21"/>
      <c r="H247" s="21"/>
      <c r="I247" s="21"/>
      <c r="J247" s="21"/>
      <c r="K247" s="21"/>
    </row>
    <row r="248" spans="2:11" x14ac:dyDescent="0.3">
      <c r="B248" s="38"/>
      <c r="C248" s="31"/>
      <c r="D248" s="23"/>
      <c r="E248" s="23"/>
      <c r="F248" s="21"/>
      <c r="G248" s="21"/>
      <c r="H248" s="21"/>
      <c r="I248" s="21"/>
      <c r="J248" s="21"/>
      <c r="K248" s="21"/>
    </row>
    <row r="249" spans="2:11" x14ac:dyDescent="0.3">
      <c r="B249" s="38"/>
      <c r="C249" s="31"/>
      <c r="D249" s="23"/>
      <c r="E249" s="23"/>
      <c r="F249" s="21"/>
      <c r="G249" s="21"/>
      <c r="H249" s="21"/>
      <c r="I249" s="21"/>
      <c r="J249" s="21"/>
      <c r="K249" s="21"/>
    </row>
    <row r="250" spans="2:11" x14ac:dyDescent="0.3">
      <c r="B250" s="38"/>
      <c r="C250" s="31"/>
      <c r="D250" s="23"/>
      <c r="E250" s="23"/>
      <c r="F250" s="21"/>
      <c r="G250" s="21"/>
      <c r="H250" s="21"/>
      <c r="I250" s="21"/>
      <c r="J250" s="21"/>
      <c r="K250" s="21"/>
    </row>
    <row r="251" spans="2:11" x14ac:dyDescent="0.3">
      <c r="B251" s="38"/>
      <c r="C251" s="31"/>
      <c r="D251" s="23"/>
      <c r="E251" s="23"/>
      <c r="F251" s="21"/>
      <c r="G251" s="21"/>
      <c r="H251" s="21"/>
      <c r="I251" s="21"/>
      <c r="J251" s="21"/>
      <c r="K251" s="21"/>
    </row>
    <row r="252" spans="2:11" x14ac:dyDescent="0.3">
      <c r="B252" s="38"/>
      <c r="C252" s="31"/>
      <c r="D252" s="23"/>
      <c r="E252" s="23"/>
      <c r="F252" s="21"/>
      <c r="G252" s="21"/>
      <c r="H252" s="21"/>
      <c r="I252" s="21"/>
      <c r="J252" s="21"/>
      <c r="K252" s="21"/>
    </row>
    <row r="253" spans="2:11" x14ac:dyDescent="0.3">
      <c r="B253" s="38"/>
      <c r="C253" s="31"/>
      <c r="D253" s="23"/>
      <c r="E253" s="23"/>
      <c r="F253" s="21"/>
      <c r="G253" s="21"/>
      <c r="H253" s="21"/>
      <c r="I253" s="21"/>
      <c r="J253" s="21"/>
      <c r="K253" s="21"/>
    </row>
    <row r="254" spans="2:11" x14ac:dyDescent="0.3">
      <c r="B254" s="38"/>
      <c r="C254" s="31"/>
      <c r="D254" s="23"/>
      <c r="E254" s="23"/>
      <c r="F254" s="21"/>
      <c r="G254" s="21"/>
      <c r="H254" s="21"/>
      <c r="I254" s="21"/>
      <c r="J254" s="21"/>
      <c r="K254" s="21"/>
    </row>
    <row r="255" spans="2:11" x14ac:dyDescent="0.3">
      <c r="B255" s="38"/>
      <c r="C255" s="31"/>
      <c r="D255" s="23"/>
      <c r="E255" s="23"/>
      <c r="F255" s="21"/>
      <c r="G255" s="21"/>
      <c r="H255" s="21"/>
      <c r="I255" s="21"/>
      <c r="J255" s="21"/>
      <c r="K255" s="21"/>
    </row>
    <row r="256" spans="2:11" x14ac:dyDescent="0.3">
      <c r="B256" s="38"/>
      <c r="C256" s="31"/>
      <c r="D256" s="23"/>
      <c r="E256" s="23"/>
      <c r="F256" s="21"/>
      <c r="G256" s="21"/>
      <c r="H256" s="21"/>
      <c r="I256" s="21"/>
      <c r="J256" s="21"/>
      <c r="K256" s="21"/>
    </row>
    <row r="257" spans="2:11" x14ac:dyDescent="0.3">
      <c r="B257" s="38"/>
      <c r="C257" s="31"/>
      <c r="D257" s="23"/>
      <c r="E257" s="23"/>
      <c r="F257" s="21"/>
      <c r="G257" s="21"/>
      <c r="H257" s="21"/>
      <c r="I257" s="21"/>
      <c r="J257" s="21"/>
      <c r="K257" s="21"/>
    </row>
    <row r="258" spans="2:11" x14ac:dyDescent="0.3">
      <c r="B258" s="38"/>
      <c r="C258" s="31"/>
      <c r="D258" s="23"/>
      <c r="E258" s="23"/>
      <c r="F258" s="21"/>
      <c r="G258" s="21"/>
      <c r="H258" s="21"/>
      <c r="I258" s="21"/>
      <c r="J258" s="21"/>
      <c r="K258" s="21"/>
    </row>
    <row r="259" spans="2:11" x14ac:dyDescent="0.3">
      <c r="B259" s="38"/>
      <c r="C259" s="31"/>
      <c r="D259" s="23"/>
      <c r="E259" s="23"/>
      <c r="F259" s="21"/>
      <c r="G259" s="21"/>
      <c r="H259" s="21"/>
      <c r="I259" s="21"/>
      <c r="J259" s="21"/>
      <c r="K259" s="21"/>
    </row>
    <row r="260" spans="2:11" x14ac:dyDescent="0.3">
      <c r="B260" s="38"/>
      <c r="C260" s="31"/>
      <c r="D260" s="23"/>
      <c r="E260" s="23"/>
      <c r="F260" s="21"/>
      <c r="G260" s="21"/>
      <c r="H260" s="21"/>
      <c r="I260" s="21"/>
      <c r="J260" s="21"/>
      <c r="K260" s="21"/>
    </row>
    <row r="261" spans="2:11" x14ac:dyDescent="0.3">
      <c r="B261" s="38"/>
      <c r="C261" s="31"/>
      <c r="D261" s="23"/>
      <c r="E261" s="23"/>
      <c r="F261" s="21"/>
      <c r="G261" s="21"/>
      <c r="H261" s="21"/>
      <c r="I261" s="21"/>
      <c r="J261" s="21"/>
      <c r="K261" s="21"/>
    </row>
    <row r="262" spans="2:11" x14ac:dyDescent="0.3">
      <c r="B262" s="38"/>
      <c r="C262" s="31"/>
      <c r="D262" s="23"/>
      <c r="E262" s="23"/>
      <c r="F262" s="21"/>
      <c r="G262" s="21"/>
      <c r="H262" s="21"/>
      <c r="I262" s="21"/>
      <c r="J262" s="21"/>
      <c r="K262" s="21"/>
    </row>
    <row r="263" spans="2:11" x14ac:dyDescent="0.3">
      <c r="B263" s="38"/>
      <c r="C263" s="31"/>
      <c r="D263" s="23"/>
      <c r="E263" s="23"/>
      <c r="F263" s="21"/>
      <c r="G263" s="21"/>
      <c r="H263" s="21"/>
      <c r="I263" s="21"/>
      <c r="J263" s="21"/>
      <c r="K263" s="21"/>
    </row>
    <row r="264" spans="2:11" x14ac:dyDescent="0.3">
      <c r="B264" s="38"/>
      <c r="C264" s="31"/>
      <c r="D264" s="23"/>
      <c r="E264" s="23"/>
      <c r="F264" s="21"/>
      <c r="G264" s="21"/>
      <c r="H264" s="21"/>
      <c r="I264" s="21"/>
      <c r="J264" s="21"/>
      <c r="K264" s="21"/>
    </row>
    <row r="265" spans="2:11" x14ac:dyDescent="0.3">
      <c r="B265" s="38"/>
      <c r="C265" s="31"/>
      <c r="D265" s="23"/>
      <c r="E265" s="23"/>
      <c r="F265" s="21"/>
      <c r="G265" s="21"/>
      <c r="H265" s="21"/>
      <c r="I265" s="21"/>
      <c r="J265" s="21"/>
      <c r="K265" s="21"/>
    </row>
    <row r="266" spans="2:11" x14ac:dyDescent="0.3">
      <c r="B266" s="38"/>
      <c r="C266" s="31"/>
      <c r="D266" s="23"/>
      <c r="E266" s="23"/>
      <c r="F266" s="21"/>
      <c r="G266" s="21"/>
      <c r="H266" s="21"/>
      <c r="I266" s="21"/>
      <c r="J266" s="21"/>
      <c r="K266" s="21"/>
    </row>
    <row r="267" spans="2:11" x14ac:dyDescent="0.3">
      <c r="B267" s="31"/>
      <c r="C267" s="31"/>
      <c r="D267" s="23"/>
      <c r="E267" s="23"/>
      <c r="F267" s="21"/>
      <c r="G267" s="21"/>
      <c r="H267" s="21"/>
      <c r="I267" s="21"/>
      <c r="J267" s="21"/>
      <c r="K267" s="21"/>
    </row>
    <row r="268" spans="2:11" x14ac:dyDescent="0.3">
      <c r="B268" s="31"/>
      <c r="C268" s="31"/>
      <c r="D268" s="23"/>
      <c r="E268" s="23"/>
      <c r="F268" s="21"/>
      <c r="G268" s="21"/>
      <c r="H268" s="21"/>
      <c r="I268" s="21"/>
      <c r="J268" s="21"/>
      <c r="K268" s="21"/>
    </row>
    <row r="269" spans="2:11" x14ac:dyDescent="0.3">
      <c r="B269" s="31"/>
      <c r="C269" s="31"/>
      <c r="D269" s="23"/>
      <c r="E269" s="23"/>
      <c r="F269" s="21"/>
      <c r="G269" s="21"/>
      <c r="H269" s="21"/>
      <c r="I269" s="21"/>
      <c r="J269" s="21"/>
      <c r="K269" s="21"/>
    </row>
    <row r="270" spans="2:11" x14ac:dyDescent="0.3">
      <c r="B270" s="31"/>
      <c r="C270" s="31"/>
      <c r="D270" s="23"/>
      <c r="E270" s="23"/>
      <c r="F270" s="21"/>
      <c r="G270" s="21"/>
      <c r="H270" s="21"/>
      <c r="I270" s="21"/>
      <c r="J270" s="21"/>
      <c r="K270" s="21"/>
    </row>
    <row r="271" spans="2:11" x14ac:dyDescent="0.3">
      <c r="B271" s="31"/>
      <c r="C271" s="31"/>
      <c r="D271" s="23"/>
      <c r="E271" s="23"/>
      <c r="F271" s="21"/>
      <c r="G271" s="21"/>
      <c r="H271" s="21"/>
      <c r="I271" s="21"/>
      <c r="J271" s="21"/>
      <c r="K271" s="21"/>
    </row>
    <row r="272" spans="2:11" x14ac:dyDescent="0.3">
      <c r="B272" s="31"/>
      <c r="C272" s="31"/>
      <c r="D272" s="23"/>
      <c r="E272" s="23"/>
      <c r="F272" s="21"/>
      <c r="G272" s="21"/>
      <c r="H272" s="21"/>
      <c r="I272" s="21"/>
      <c r="J272" s="21"/>
      <c r="K272" s="21"/>
    </row>
  </sheetData>
  <sheetProtection formatCells="0" formatColumns="0" formatRows="0" sort="0"/>
  <phoneticPr fontId="10" type="noConversion"/>
  <dataValidations count="1">
    <dataValidation showInputMessage="1" showErrorMessage="1" sqref="K2"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D2:D245</xm:sqref>
        </x14:dataValidation>
        <x14:dataValidation type="list" showInputMessage="1" showErrorMessage="1" xr:uid="{00000000-0002-0000-0100-000002000000}">
          <x14:formula1>
            <xm:f>Tabelle2!$C$2:$C$3</xm:f>
          </x14:formula1>
          <xm:sqref>K3:K272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topLeftCell="D1" workbookViewId="0">
      <pane ySplit="1" topLeftCell="A2" activePane="bottomLeft" state="frozen"/>
      <selection pane="bottomLeft" activeCell="I61" sqref="I61"/>
    </sheetView>
  </sheetViews>
  <sheetFormatPr baseColWidth="10" defaultColWidth="11.44140625" defaultRowHeight="14.4" x14ac:dyDescent="0.3"/>
  <cols>
    <col min="1" max="1" width="4.77734375" customWidth="1"/>
    <col min="2" max="2" width="11.44140625" style="33"/>
    <col min="3" max="3" width="11" style="33" bestFit="1" customWidth="1"/>
    <col min="4" max="4" width="15.5546875" style="19" bestFit="1" customWidth="1"/>
    <col min="5" max="5" width="8.44140625" style="19" customWidth="1"/>
    <col min="6" max="6" width="1.21875" style="19" hidden="1" customWidth="1"/>
    <col min="7" max="7" width="12.21875" style="19" customWidth="1"/>
    <col min="8" max="8" width="81.44140625" style="37" customWidth="1"/>
    <col min="9" max="9" width="80.21875" style="37" customWidth="1"/>
    <col min="10" max="10" width="31.21875" style="18" customWidth="1"/>
    <col min="11" max="11" width="31.44140625" customWidth="1"/>
  </cols>
  <sheetData>
    <row r="1" spans="2:11" s="56" customFormat="1" ht="53.25" customHeight="1" x14ac:dyDescent="0.3">
      <c r="B1" s="35" t="s">
        <v>791</v>
      </c>
      <c r="C1" s="35" t="s">
        <v>792</v>
      </c>
      <c r="D1" s="34" t="s">
        <v>793</v>
      </c>
      <c r="E1" s="52" t="s">
        <v>130</v>
      </c>
      <c r="F1" s="52" t="s">
        <v>131</v>
      </c>
      <c r="G1" s="52" t="s">
        <v>132</v>
      </c>
      <c r="H1" s="54" t="s">
        <v>794</v>
      </c>
      <c r="I1" s="54" t="s">
        <v>133</v>
      </c>
      <c r="J1" s="53" t="s">
        <v>795</v>
      </c>
      <c r="K1" s="55" t="s">
        <v>796</v>
      </c>
    </row>
    <row r="2" spans="2:11" ht="27.6" x14ac:dyDescent="0.3">
      <c r="B2" s="44">
        <v>1</v>
      </c>
      <c r="C2" s="45"/>
      <c r="D2" s="46" t="s">
        <v>797</v>
      </c>
      <c r="E2" s="47">
        <f>IF(D2="leicht",6,IF(D2="mittel",8,IF(D2="schwer",10,xxx)))</f>
        <v>6</v>
      </c>
      <c r="F2" s="47">
        <f>IF(E2=6,25,IF(E2=8,30,IF(E2=10,35,xxx)))</f>
        <v>25</v>
      </c>
      <c r="G2" s="47" t="s">
        <v>134</v>
      </c>
      <c r="H2" s="50" t="s">
        <v>602</v>
      </c>
      <c r="I2" s="48" t="s">
        <v>878</v>
      </c>
      <c r="J2" s="48"/>
      <c r="K2" s="20"/>
    </row>
    <row r="3" spans="2:11" ht="27.6" x14ac:dyDescent="0.3">
      <c r="B3" s="44">
        <v>1</v>
      </c>
      <c r="C3" s="45"/>
      <c r="D3" s="46" t="s">
        <v>798</v>
      </c>
      <c r="E3" s="47">
        <f>IF(D3="leicht",6,IF(D3="mittel",8,IF(D3="schwer",10,xxx)))</f>
        <v>6</v>
      </c>
      <c r="F3" s="47">
        <f>IF(E3=6,25,IF(E3=8,30,IF(E3=10,35,xxx)))</f>
        <v>25</v>
      </c>
      <c r="G3" s="47" t="s">
        <v>135</v>
      </c>
      <c r="H3" s="48" t="s">
        <v>603</v>
      </c>
      <c r="I3" s="48" t="s">
        <v>880</v>
      </c>
      <c r="J3" s="48"/>
      <c r="K3" s="20"/>
    </row>
    <row r="4" spans="2:11" ht="69" x14ac:dyDescent="0.3">
      <c r="B4" s="38">
        <v>1</v>
      </c>
      <c r="C4" s="31"/>
      <c r="D4" s="23" t="s">
        <v>799</v>
      </c>
      <c r="E4" s="23">
        <f>IF(D4="leicht",6,IF(D4="mittel",8,IF(D4="schwer",10,xxx)))</f>
        <v>6</v>
      </c>
      <c r="F4" s="23">
        <f>IF(E4=6,25,IF(E4=8,30,IF(E4=10,35,xxx)))</f>
        <v>25</v>
      </c>
      <c r="G4" s="22" t="s">
        <v>136</v>
      </c>
      <c r="H4" s="21" t="s">
        <v>604</v>
      </c>
      <c r="I4" s="21" t="s">
        <v>879</v>
      </c>
      <c r="J4" s="21"/>
      <c r="K4" s="20"/>
    </row>
    <row r="5" spans="2:11" ht="41.4" x14ac:dyDescent="0.3">
      <c r="B5" s="38">
        <v>1</v>
      </c>
      <c r="C5" s="31"/>
      <c r="D5" s="23" t="s">
        <v>800</v>
      </c>
      <c r="E5" s="23">
        <f>IF(D5="leicht",6,IF(D5="mittel",8,IF(D5="schwer",10,xxx)))</f>
        <v>6</v>
      </c>
      <c r="F5" s="23">
        <f>IF(E5=6,25,IF(E5=8,30,IF(E5=10,35,xxx)))</f>
        <v>25</v>
      </c>
      <c r="G5" s="22" t="s">
        <v>137</v>
      </c>
      <c r="H5" s="21" t="s">
        <v>605</v>
      </c>
      <c r="I5" s="21" t="s">
        <v>881</v>
      </c>
      <c r="J5" s="21"/>
      <c r="K5" s="20"/>
    </row>
    <row r="6" spans="2:11" ht="69" x14ac:dyDescent="0.3">
      <c r="B6" s="38">
        <v>1</v>
      </c>
      <c r="C6" s="31"/>
      <c r="D6" s="23" t="s">
        <v>801</v>
      </c>
      <c r="E6" s="23">
        <f>IF(D6="leicht",6,IF(D6="mittel",8,IF(D6="schwer",10,xxx)))</f>
        <v>8</v>
      </c>
      <c r="F6" s="23">
        <f>IF(E6=6,25,IF(E6=8,30,IF(E6=10,35,xxx)))</f>
        <v>30</v>
      </c>
      <c r="G6" s="22" t="s">
        <v>138</v>
      </c>
      <c r="H6" s="21" t="s">
        <v>882</v>
      </c>
      <c r="I6" s="21" t="s">
        <v>883</v>
      </c>
      <c r="J6" s="21"/>
      <c r="K6" s="20"/>
    </row>
    <row r="7" spans="2:11" ht="69" x14ac:dyDescent="0.3">
      <c r="B7" s="38">
        <v>1</v>
      </c>
      <c r="C7" s="31"/>
      <c r="D7" s="23" t="s">
        <v>802</v>
      </c>
      <c r="E7" s="23">
        <f>IF(D7="leicht",6,IF(D7="mittel",8,IF(D7="schwer",10,xxx)))</f>
        <v>8</v>
      </c>
      <c r="F7" s="23">
        <f>IF(E7=6,25,IF(E7=8,30,IF(E7=10,35,xxx)))</f>
        <v>30</v>
      </c>
      <c r="G7" s="22" t="s">
        <v>139</v>
      </c>
      <c r="H7" s="21" t="s">
        <v>606</v>
      </c>
      <c r="I7" s="21" t="s">
        <v>884</v>
      </c>
      <c r="J7" s="21"/>
      <c r="K7" s="20"/>
    </row>
    <row r="8" spans="2:11" ht="55.2" x14ac:dyDescent="0.3">
      <c r="B8" s="38">
        <v>1</v>
      </c>
      <c r="C8" s="31"/>
      <c r="D8" s="23" t="s">
        <v>803</v>
      </c>
      <c r="E8" s="23">
        <f>IF(D8="leicht",6,IF(D8="mittel",8,IF(D8="schwer",10,xxx)))</f>
        <v>8</v>
      </c>
      <c r="F8" s="23">
        <f>IF(E8=6,25,IF(E8=8,30,IF(E8=10,35,xxx)))</f>
        <v>30</v>
      </c>
      <c r="G8" s="22" t="s">
        <v>140</v>
      </c>
      <c r="H8" s="21" t="s">
        <v>607</v>
      </c>
      <c r="I8" s="21" t="s">
        <v>608</v>
      </c>
      <c r="J8" s="21"/>
      <c r="K8" s="20"/>
    </row>
    <row r="9" spans="2:11" ht="41.4" x14ac:dyDescent="0.3">
      <c r="B9" s="38">
        <v>1</v>
      </c>
      <c r="C9" s="31"/>
      <c r="D9" s="23" t="s">
        <v>804</v>
      </c>
      <c r="E9" s="23">
        <f>IF(D9="leicht",6,IF(D9="mittel",8,IF(D9="schwer",10,xxx)))</f>
        <v>8</v>
      </c>
      <c r="F9" s="23">
        <f>IF(E9=6,25,IF(E9=8,30,IF(E9=10,35,xxx)))</f>
        <v>30</v>
      </c>
      <c r="G9" s="22" t="s">
        <v>141</v>
      </c>
      <c r="H9" s="21" t="s">
        <v>609</v>
      </c>
      <c r="I9" s="21" t="s">
        <v>610</v>
      </c>
      <c r="J9" s="21"/>
      <c r="K9" s="20"/>
    </row>
    <row r="10" spans="2:11" ht="82.8" x14ac:dyDescent="0.3">
      <c r="B10" s="38">
        <v>1</v>
      </c>
      <c r="C10" s="31"/>
      <c r="D10" s="23" t="s">
        <v>805</v>
      </c>
      <c r="E10" s="23">
        <f>IF(D10="leicht",6,IF(D10="mittel",8,IF(D10="schwer",10,xxx)))</f>
        <v>10</v>
      </c>
      <c r="F10" s="23">
        <f>IF(E10=6,25,IF(E10=8,30,IF(E10=10,35,xxx)))</f>
        <v>35</v>
      </c>
      <c r="G10" s="22" t="s">
        <v>142</v>
      </c>
      <c r="H10" s="21" t="s">
        <v>611</v>
      </c>
      <c r="I10" s="21" t="s">
        <v>885</v>
      </c>
      <c r="J10" s="21"/>
      <c r="K10" s="20"/>
    </row>
    <row r="11" spans="2:11" ht="96.6" x14ac:dyDescent="0.3">
      <c r="B11" s="38">
        <v>1</v>
      </c>
      <c r="C11" s="31"/>
      <c r="D11" s="23" t="s">
        <v>806</v>
      </c>
      <c r="E11" s="23">
        <f>IF(D11="leicht",6,IF(D11="mittel",8,IF(D11="schwer",10,xxx)))</f>
        <v>10</v>
      </c>
      <c r="F11" s="23">
        <f>IF(E11=6,25,IF(E11=8,30,IF(E11=10,35,xxx)))</f>
        <v>35</v>
      </c>
      <c r="G11" s="22" t="s">
        <v>143</v>
      </c>
      <c r="H11" s="21" t="s">
        <v>612</v>
      </c>
      <c r="I11" s="21" t="s">
        <v>886</v>
      </c>
      <c r="J11" s="21"/>
      <c r="K11" s="20"/>
    </row>
    <row r="12" spans="2:11" ht="96.6" x14ac:dyDescent="0.3">
      <c r="B12" s="38">
        <v>1</v>
      </c>
      <c r="C12" s="31"/>
      <c r="D12" s="23" t="s">
        <v>807</v>
      </c>
      <c r="E12" s="23">
        <f>IF(D12="leicht",6,IF(D12="mittel",8,IF(D12="schwer",10,xxx)))</f>
        <v>10</v>
      </c>
      <c r="F12" s="23">
        <f>IF(E12=6,25,IF(E12=8,30,IF(E12=10,35,xxx)))</f>
        <v>35</v>
      </c>
      <c r="G12" s="22" t="s">
        <v>144</v>
      </c>
      <c r="H12" s="21" t="s">
        <v>613</v>
      </c>
      <c r="I12" s="21" t="s">
        <v>887</v>
      </c>
      <c r="J12" s="21"/>
      <c r="K12" s="20"/>
    </row>
    <row r="13" spans="2:11" ht="82.8" x14ac:dyDescent="0.3">
      <c r="B13" s="38">
        <v>1</v>
      </c>
      <c r="C13" s="31"/>
      <c r="D13" s="23" t="s">
        <v>808</v>
      </c>
      <c r="E13" s="23">
        <f>IF(D13="leicht",6,IF(D13="mittel",8,IF(D13="schwer",10,xxx)))</f>
        <v>10</v>
      </c>
      <c r="F13" s="23">
        <f>IF(E13=6,25,IF(E13=8,30,IF(E13=10,35,xxx)))</f>
        <v>35</v>
      </c>
      <c r="G13" s="22" t="s">
        <v>145</v>
      </c>
      <c r="H13" s="21" t="s">
        <v>888</v>
      </c>
      <c r="I13" s="21" t="s">
        <v>889</v>
      </c>
      <c r="J13" s="21"/>
      <c r="K13" s="20"/>
    </row>
    <row r="14" spans="2:11" ht="41.4" x14ac:dyDescent="0.3">
      <c r="B14" s="38">
        <v>2</v>
      </c>
      <c r="C14" s="31"/>
      <c r="D14" s="23" t="s">
        <v>809</v>
      </c>
      <c r="E14" s="23">
        <f>IF(D14="leicht",6,IF(D14="mittel",8,IF(D14="schwer",10,xxx)))</f>
        <v>6</v>
      </c>
      <c r="F14" s="23">
        <f>IF(E14=6,25,IF(E14=8,30,IF(E14=10,35,xxx)))</f>
        <v>25</v>
      </c>
      <c r="G14" s="22" t="s">
        <v>146</v>
      </c>
      <c r="H14" s="21" t="s">
        <v>614</v>
      </c>
      <c r="I14" s="21" t="s">
        <v>615</v>
      </c>
      <c r="J14" s="21"/>
      <c r="K14" s="20"/>
    </row>
    <row r="15" spans="2:11" ht="41.4" x14ac:dyDescent="0.3">
      <c r="B15" s="38">
        <v>2</v>
      </c>
      <c r="C15" s="31"/>
      <c r="D15" s="23" t="s">
        <v>810</v>
      </c>
      <c r="E15" s="23">
        <f>IF(D15="leicht",6,IF(D15="mittel",8,IF(D15="schwer",10,xxx)))</f>
        <v>6</v>
      </c>
      <c r="F15" s="23">
        <f>IF(E15=6,25,IF(E15=8,30,IF(E15=10,35,xxx)))</f>
        <v>25</v>
      </c>
      <c r="G15" s="22" t="s">
        <v>147</v>
      </c>
      <c r="H15" s="21" t="s">
        <v>616</v>
      </c>
      <c r="I15" s="21" t="s">
        <v>617</v>
      </c>
      <c r="J15" s="21"/>
      <c r="K15" s="20"/>
    </row>
    <row r="16" spans="2:11" ht="41.4" x14ac:dyDescent="0.3">
      <c r="B16" s="38">
        <v>2</v>
      </c>
      <c r="C16" s="31"/>
      <c r="D16" s="23" t="s">
        <v>811</v>
      </c>
      <c r="E16" s="23">
        <f>IF(D16="leicht",6,IF(D16="mittel",8,IF(D16="schwer",10,xxx)))</f>
        <v>6</v>
      </c>
      <c r="F16" s="23">
        <f>IF(E16=6,25,IF(E16=8,30,IF(E16=10,35,xxx)))</f>
        <v>25</v>
      </c>
      <c r="G16" s="22" t="s">
        <v>148</v>
      </c>
      <c r="H16" s="21" t="s">
        <v>890</v>
      </c>
      <c r="I16" s="21" t="s">
        <v>891</v>
      </c>
      <c r="J16" s="21"/>
      <c r="K16" s="20"/>
    </row>
    <row r="17" spans="2:11" ht="55.2" x14ac:dyDescent="0.3">
      <c r="B17" s="38">
        <v>2</v>
      </c>
      <c r="C17" s="31"/>
      <c r="D17" s="23" t="s">
        <v>812</v>
      </c>
      <c r="E17" s="23">
        <f>IF(D17="leicht",6,IF(D17="mittel",8,IF(D17="schwer",10,xxx)))</f>
        <v>6</v>
      </c>
      <c r="F17" s="23">
        <f>IF(E17=6,25,IF(E17=8,30,IF(E17=10,35,xxx)))</f>
        <v>25</v>
      </c>
      <c r="G17" s="22" t="s">
        <v>149</v>
      </c>
      <c r="H17" s="21" t="s">
        <v>892</v>
      </c>
      <c r="I17" s="21" t="s">
        <v>893</v>
      </c>
      <c r="J17" s="21"/>
      <c r="K17" s="20"/>
    </row>
    <row r="18" spans="2:11" ht="69" x14ac:dyDescent="0.3">
      <c r="B18" s="38">
        <v>2</v>
      </c>
      <c r="C18" s="31"/>
      <c r="D18" s="23" t="s">
        <v>813</v>
      </c>
      <c r="E18" s="23">
        <f>IF(D18="leicht",6,IF(D18="mittel",8,IF(D18="schwer",10,xxx)))</f>
        <v>8</v>
      </c>
      <c r="F18" s="23">
        <f>IF(E18=6,25,IF(E18=8,30,IF(E18=10,35,xxx)))</f>
        <v>30</v>
      </c>
      <c r="G18" s="22" t="s">
        <v>150</v>
      </c>
      <c r="H18" s="21" t="s">
        <v>618</v>
      </c>
      <c r="I18" s="21" t="s">
        <v>619</v>
      </c>
      <c r="J18" s="21"/>
      <c r="K18" s="20"/>
    </row>
    <row r="19" spans="2:11" ht="55.2" x14ac:dyDescent="0.3">
      <c r="B19" s="38">
        <v>2</v>
      </c>
      <c r="C19" s="31"/>
      <c r="D19" s="23" t="s">
        <v>814</v>
      </c>
      <c r="E19" s="23">
        <f>IF(D19="leicht",6,IF(D19="mittel",8,IF(D19="schwer",10,xxx)))</f>
        <v>8</v>
      </c>
      <c r="F19" s="23">
        <f>IF(E19=6,25,IF(E19=8,30,IF(E19=10,35,xxx)))</f>
        <v>30</v>
      </c>
      <c r="G19" s="22" t="s">
        <v>151</v>
      </c>
      <c r="H19" s="21" t="s">
        <v>620</v>
      </c>
      <c r="I19" s="21" t="s">
        <v>894</v>
      </c>
      <c r="J19" s="21"/>
      <c r="K19" s="20"/>
    </row>
    <row r="20" spans="2:11" ht="69" x14ac:dyDescent="0.3">
      <c r="B20" s="38">
        <v>2</v>
      </c>
      <c r="C20" s="31"/>
      <c r="D20" s="23" t="s">
        <v>815</v>
      </c>
      <c r="E20" s="23">
        <f>IF(D20="leicht",6,IF(D20="mittel",8,IF(D20="schwer",10,xxx)))</f>
        <v>8</v>
      </c>
      <c r="F20" s="23">
        <f>IF(E20=6,25,IF(E20=8,30,IF(E20=10,35,xxx)))</f>
        <v>30</v>
      </c>
      <c r="G20" s="22" t="s">
        <v>152</v>
      </c>
      <c r="H20" s="21" t="s">
        <v>621</v>
      </c>
      <c r="I20" s="21" t="s">
        <v>622</v>
      </c>
      <c r="J20" s="21"/>
      <c r="K20" s="20"/>
    </row>
    <row r="21" spans="2:11" ht="82.8" x14ac:dyDescent="0.3">
      <c r="B21" s="38">
        <v>2</v>
      </c>
      <c r="C21" s="31"/>
      <c r="D21" s="23" t="s">
        <v>816</v>
      </c>
      <c r="E21" s="23">
        <f>IF(D21="leicht",6,IF(D21="mittel",8,IF(D21="schwer",10,xxx)))</f>
        <v>8</v>
      </c>
      <c r="F21" s="23">
        <f>IF(E21=6,25,IF(E21=8,30,IF(E21=10,35,xxx)))</f>
        <v>30</v>
      </c>
      <c r="G21" s="22" t="s">
        <v>153</v>
      </c>
      <c r="H21" s="21" t="s">
        <v>623</v>
      </c>
      <c r="I21" s="21" t="s">
        <v>895</v>
      </c>
      <c r="J21" s="21"/>
      <c r="K21" s="20"/>
    </row>
    <row r="22" spans="2:11" ht="69" x14ac:dyDescent="0.3">
      <c r="B22" s="38">
        <v>2</v>
      </c>
      <c r="C22" s="31"/>
      <c r="D22" s="23" t="s">
        <v>817</v>
      </c>
      <c r="E22" s="23">
        <f>IF(D22="leicht",6,IF(D22="mittel",8,IF(D22="schwer",10,xxx)))</f>
        <v>10</v>
      </c>
      <c r="F22" s="23">
        <f>IF(E22=6,25,IF(E22=8,30,IF(E22=10,35,xxx)))</f>
        <v>35</v>
      </c>
      <c r="G22" s="22" t="s">
        <v>154</v>
      </c>
      <c r="H22" s="21" t="s">
        <v>624</v>
      </c>
      <c r="I22" s="21" t="s">
        <v>896</v>
      </c>
      <c r="J22" s="21"/>
      <c r="K22" s="20"/>
    </row>
    <row r="23" spans="2:11" ht="110.4" x14ac:dyDescent="0.3">
      <c r="B23" s="38">
        <v>2</v>
      </c>
      <c r="C23" s="31"/>
      <c r="D23" s="23" t="s">
        <v>818</v>
      </c>
      <c r="E23" s="23">
        <f>IF(D23="leicht",6,IF(D23="mittel",8,IF(D23="schwer",10,xxx)))</f>
        <v>10</v>
      </c>
      <c r="F23" s="23">
        <f>IF(E23=6,25,IF(E23=8,30,IF(E23=10,35,xxx)))</f>
        <v>35</v>
      </c>
      <c r="G23" s="22" t="s">
        <v>155</v>
      </c>
      <c r="H23" s="21" t="s">
        <v>625</v>
      </c>
      <c r="I23" s="21" t="s">
        <v>897</v>
      </c>
      <c r="J23" s="21"/>
      <c r="K23" s="20"/>
    </row>
    <row r="24" spans="2:11" ht="55.2" x14ac:dyDescent="0.3">
      <c r="B24" s="38">
        <v>2</v>
      </c>
      <c r="C24" s="31"/>
      <c r="D24" s="23" t="s">
        <v>819</v>
      </c>
      <c r="E24" s="23">
        <f>IF(D24="leicht",6,IF(D24="mittel",8,IF(D24="schwer",10,xxx)))</f>
        <v>10</v>
      </c>
      <c r="F24" s="23">
        <f>IF(E24=6,25,IF(E24=8,30,IF(E24=10,35,xxx)))</f>
        <v>35</v>
      </c>
      <c r="G24" s="22" t="s">
        <v>156</v>
      </c>
      <c r="H24" s="21" t="s">
        <v>626</v>
      </c>
      <c r="I24" s="21" t="s">
        <v>627</v>
      </c>
      <c r="J24" s="21"/>
      <c r="K24" s="20"/>
    </row>
    <row r="25" spans="2:11" ht="55.2" x14ac:dyDescent="0.3">
      <c r="B25" s="38">
        <v>2</v>
      </c>
      <c r="C25" s="31"/>
      <c r="D25" s="23" t="s">
        <v>820</v>
      </c>
      <c r="E25" s="23">
        <f>IF(D25="leicht",6,IF(D25="mittel",8,IF(D25="schwer",10,xxx)))</f>
        <v>10</v>
      </c>
      <c r="F25" s="23">
        <f>IF(E25=6,25,IF(E25=8,30,IF(E25=10,35,xxx)))</f>
        <v>35</v>
      </c>
      <c r="G25" s="22" t="s">
        <v>157</v>
      </c>
      <c r="H25" s="21" t="s">
        <v>628</v>
      </c>
      <c r="I25" s="21" t="s">
        <v>898</v>
      </c>
      <c r="J25" s="21"/>
      <c r="K25" s="20"/>
    </row>
    <row r="26" spans="2:11" ht="55.2" x14ac:dyDescent="0.3">
      <c r="B26" s="38">
        <v>3</v>
      </c>
      <c r="C26" s="31"/>
      <c r="D26" s="23" t="s">
        <v>821</v>
      </c>
      <c r="E26" s="23">
        <f>IF(D26="leicht",6,IF(D26="mittel",8,IF(D26="schwer",10,xxx)))</f>
        <v>6</v>
      </c>
      <c r="F26" s="23">
        <f>IF(E26=6,25,IF(E26=8,30,IF(E26=10,35,xxx)))</f>
        <v>25</v>
      </c>
      <c r="G26" s="22" t="s">
        <v>158</v>
      </c>
      <c r="H26" s="21" t="s">
        <v>629</v>
      </c>
      <c r="I26" s="21" t="s">
        <v>899</v>
      </c>
      <c r="J26" s="21"/>
      <c r="K26" s="20"/>
    </row>
    <row r="27" spans="2:11" ht="69" x14ac:dyDescent="0.3">
      <c r="B27" s="38">
        <v>3</v>
      </c>
      <c r="C27" s="31"/>
      <c r="D27" s="23" t="s">
        <v>822</v>
      </c>
      <c r="E27" s="23">
        <f>IF(D27="leicht",6,IF(D27="mittel",8,IF(D27="schwer",10,xxx)))</f>
        <v>6</v>
      </c>
      <c r="F27" s="23">
        <f>IF(E27=6,25,IF(E27=8,30,IF(E27=10,35,xxx)))</f>
        <v>25</v>
      </c>
      <c r="G27" s="22" t="s">
        <v>159</v>
      </c>
      <c r="H27" s="21" t="s">
        <v>630</v>
      </c>
      <c r="I27" s="21" t="s">
        <v>900</v>
      </c>
      <c r="J27" s="21"/>
      <c r="K27" s="20"/>
    </row>
    <row r="28" spans="2:11" ht="55.2" x14ac:dyDescent="0.3">
      <c r="B28" s="38">
        <v>3</v>
      </c>
      <c r="C28" s="31"/>
      <c r="D28" s="23" t="s">
        <v>823</v>
      </c>
      <c r="E28" s="23">
        <f>IF(D28="leicht",6,IF(D28="mittel",8,IF(D28="schwer",10,xxx)))</f>
        <v>6</v>
      </c>
      <c r="F28" s="23">
        <f>IF(E28=6,25,IF(E28=8,30,IF(E28=10,35,xxx)))</f>
        <v>25</v>
      </c>
      <c r="G28" s="22" t="s">
        <v>160</v>
      </c>
      <c r="H28" s="21" t="s">
        <v>631</v>
      </c>
      <c r="I28" s="21" t="s">
        <v>901</v>
      </c>
      <c r="J28" s="21"/>
      <c r="K28" s="20"/>
    </row>
    <row r="29" spans="2:11" ht="55.2" x14ac:dyDescent="0.3">
      <c r="B29" s="38">
        <v>3</v>
      </c>
      <c r="C29" s="31"/>
      <c r="D29" s="23" t="s">
        <v>824</v>
      </c>
      <c r="E29" s="23">
        <f>IF(D29="leicht",6,IF(D29="mittel",8,IF(D29="schwer",10,xxx)))</f>
        <v>6</v>
      </c>
      <c r="F29" s="23">
        <f>IF(E29=6,25,IF(E29=8,30,IF(E29=10,35,xxx)))</f>
        <v>25</v>
      </c>
      <c r="G29" s="22" t="s">
        <v>161</v>
      </c>
      <c r="H29" s="21" t="s">
        <v>632</v>
      </c>
      <c r="I29" s="21" t="s">
        <v>633</v>
      </c>
      <c r="J29" s="21"/>
      <c r="K29" s="20"/>
    </row>
    <row r="30" spans="2:11" ht="69" x14ac:dyDescent="0.3">
      <c r="B30" s="38">
        <v>3</v>
      </c>
      <c r="C30" s="31"/>
      <c r="D30" s="23" t="s">
        <v>825</v>
      </c>
      <c r="E30" s="23">
        <f>IF(D30="leicht",6,IF(D30="mittel",8,IF(D30="schwer",10,xxx)))</f>
        <v>8</v>
      </c>
      <c r="F30" s="23">
        <f>IF(E30=6,25,IF(E30=8,30,IF(E30=10,35,xxx)))</f>
        <v>30</v>
      </c>
      <c r="G30" s="22" t="s">
        <v>162</v>
      </c>
      <c r="H30" s="21" t="s">
        <v>634</v>
      </c>
      <c r="I30" s="21" t="s">
        <v>902</v>
      </c>
      <c r="J30" s="21"/>
      <c r="K30" s="20"/>
    </row>
    <row r="31" spans="2:11" ht="41.4" x14ac:dyDescent="0.3">
      <c r="B31" s="38">
        <v>3</v>
      </c>
      <c r="C31" s="31"/>
      <c r="D31" s="23" t="s">
        <v>826</v>
      </c>
      <c r="E31" s="23">
        <f>IF(D31="leicht",6,IF(D31="mittel",8,IF(D31="schwer",10,xxx)))</f>
        <v>8</v>
      </c>
      <c r="F31" s="23">
        <f>IF(E31=6,25,IF(E31=8,30,IF(E31=10,35,xxx)))</f>
        <v>30</v>
      </c>
      <c r="G31" s="22" t="s">
        <v>163</v>
      </c>
      <c r="H31" s="21" t="s">
        <v>635</v>
      </c>
      <c r="I31" s="21" t="s">
        <v>903</v>
      </c>
      <c r="J31" s="21"/>
      <c r="K31" s="20"/>
    </row>
    <row r="32" spans="2:11" ht="55.2" x14ac:dyDescent="0.3">
      <c r="B32" s="38">
        <v>3</v>
      </c>
      <c r="C32" s="31"/>
      <c r="D32" s="23" t="s">
        <v>827</v>
      </c>
      <c r="E32" s="23">
        <f>IF(D32="leicht",6,IF(D32="mittel",8,IF(D32="schwer",10,xxx)))</f>
        <v>8</v>
      </c>
      <c r="F32" s="23">
        <f>IF(E32=6,25,IF(E32=8,30,IF(E32=10,35,xxx)))</f>
        <v>30</v>
      </c>
      <c r="G32" s="22" t="s">
        <v>164</v>
      </c>
      <c r="H32" s="21" t="s">
        <v>904</v>
      </c>
      <c r="I32" s="21" t="s">
        <v>905</v>
      </c>
      <c r="J32" s="21"/>
      <c r="K32" s="20"/>
    </row>
    <row r="33" spans="2:11" ht="96.6" x14ac:dyDescent="0.3">
      <c r="B33" s="38">
        <v>3</v>
      </c>
      <c r="C33" s="31"/>
      <c r="D33" s="23" t="s">
        <v>828</v>
      </c>
      <c r="E33" s="23">
        <f>IF(D33="leicht",6,IF(D33="mittel",8,IF(D33="schwer",10,xxx)))</f>
        <v>8</v>
      </c>
      <c r="F33" s="23">
        <f>IF(E33=6,25,IF(E33=8,30,IF(E33=10,35,xxx)))</f>
        <v>30</v>
      </c>
      <c r="G33" s="22" t="s">
        <v>165</v>
      </c>
      <c r="H33" s="21" t="s">
        <v>636</v>
      </c>
      <c r="I33" s="21" t="s">
        <v>906</v>
      </c>
      <c r="J33" s="21"/>
      <c r="K33" s="20"/>
    </row>
    <row r="34" spans="2:11" ht="55.2" x14ac:dyDescent="0.3">
      <c r="B34" s="38">
        <v>3</v>
      </c>
      <c r="C34" s="31"/>
      <c r="D34" s="23" t="s">
        <v>829</v>
      </c>
      <c r="E34" s="23">
        <f>IF(D34="leicht",6,IF(D34="mittel",8,IF(D34="schwer",10,xxx)))</f>
        <v>10</v>
      </c>
      <c r="F34" s="23">
        <f>IF(E34=6,25,IF(E34=8,30,IF(E34=10,35,xxx)))</f>
        <v>35</v>
      </c>
      <c r="G34" s="22" t="s">
        <v>166</v>
      </c>
      <c r="H34" s="21" t="s">
        <v>907</v>
      </c>
      <c r="I34" s="21" t="s">
        <v>908</v>
      </c>
      <c r="J34" s="21"/>
      <c r="K34" s="20"/>
    </row>
    <row r="35" spans="2:11" ht="82.8" x14ac:dyDescent="0.3">
      <c r="B35" s="38">
        <v>3</v>
      </c>
      <c r="C35" s="31"/>
      <c r="D35" s="23" t="s">
        <v>830</v>
      </c>
      <c r="E35" s="23">
        <f>IF(D35="leicht",6,IF(D35="mittel",8,IF(D35="schwer",10,xxx)))</f>
        <v>10</v>
      </c>
      <c r="F35" s="23">
        <f>IF(E35=6,25,IF(E35=8,30,IF(E35=10,35,xxx)))</f>
        <v>35</v>
      </c>
      <c r="G35" s="22" t="s">
        <v>167</v>
      </c>
      <c r="H35" s="21" t="s">
        <v>909</v>
      </c>
      <c r="I35" s="21" t="s">
        <v>910</v>
      </c>
      <c r="J35" s="21"/>
      <c r="K35" s="20"/>
    </row>
    <row r="36" spans="2:11" ht="110.4" x14ac:dyDescent="0.3">
      <c r="B36" s="38">
        <v>3</v>
      </c>
      <c r="C36" s="31"/>
      <c r="D36" s="23" t="s">
        <v>831</v>
      </c>
      <c r="E36" s="23">
        <f>IF(D36="leicht",6,IF(D36="mittel",8,IF(D36="schwer",10,xxx)))</f>
        <v>10</v>
      </c>
      <c r="F36" s="23">
        <f>IF(E36=6,25,IF(E36=8,30,IF(E36=10,35,xxx)))</f>
        <v>35</v>
      </c>
      <c r="G36" s="22" t="s">
        <v>168</v>
      </c>
      <c r="H36" s="21" t="s">
        <v>637</v>
      </c>
      <c r="I36" s="21" t="s">
        <v>638</v>
      </c>
      <c r="J36" s="21"/>
      <c r="K36" s="20"/>
    </row>
    <row r="37" spans="2:11" ht="96.6" x14ac:dyDescent="0.3">
      <c r="B37" s="38">
        <v>3</v>
      </c>
      <c r="C37" s="31"/>
      <c r="D37" s="23" t="s">
        <v>832</v>
      </c>
      <c r="E37" s="23">
        <f>IF(D37="leicht",6,IF(D37="mittel",8,IF(D37="schwer",10,xxx)))</f>
        <v>10</v>
      </c>
      <c r="F37" s="23">
        <f>IF(E37=6,25,IF(E37=8,30,IF(E37=10,35,xxx)))</f>
        <v>35</v>
      </c>
      <c r="G37" s="22" t="s">
        <v>169</v>
      </c>
      <c r="H37" s="21" t="s">
        <v>911</v>
      </c>
      <c r="I37" s="21" t="s">
        <v>912</v>
      </c>
      <c r="J37" s="21"/>
      <c r="K37" s="20"/>
    </row>
    <row r="38" spans="2:11" ht="110.4" x14ac:dyDescent="0.3">
      <c r="B38" s="38">
        <v>4</v>
      </c>
      <c r="C38" s="31"/>
      <c r="D38" s="23" t="s">
        <v>833</v>
      </c>
      <c r="E38" s="23">
        <f>IF(D38="leicht",6,IF(D38="mittel",8,IF(D38="schwer",10,xxx)))</f>
        <v>6</v>
      </c>
      <c r="F38" s="23">
        <f>IF(E38=6,25,IF(E38=8,30,IF(E38=10,35,xxx)))</f>
        <v>25</v>
      </c>
      <c r="G38" s="22" t="s">
        <v>170</v>
      </c>
      <c r="H38" s="21" t="s">
        <v>639</v>
      </c>
      <c r="I38" s="21" t="s">
        <v>640</v>
      </c>
      <c r="J38" s="21"/>
      <c r="K38" s="20"/>
    </row>
    <row r="39" spans="2:11" ht="69" x14ac:dyDescent="0.3">
      <c r="B39" s="38">
        <v>4</v>
      </c>
      <c r="C39" s="31"/>
      <c r="D39" s="23" t="s">
        <v>834</v>
      </c>
      <c r="E39" s="23">
        <f>IF(D39="leicht",6,IF(D39="mittel",8,IF(D39="schwer",10,xxx)))</f>
        <v>6</v>
      </c>
      <c r="F39" s="23">
        <f>IF(E39=6,25,IF(E39=8,30,IF(E39=10,35,xxx)))</f>
        <v>25</v>
      </c>
      <c r="G39" s="22" t="s">
        <v>171</v>
      </c>
      <c r="H39" s="21" t="s">
        <v>913</v>
      </c>
      <c r="I39" s="21" t="s">
        <v>641</v>
      </c>
      <c r="J39" s="21"/>
      <c r="K39" s="20"/>
    </row>
    <row r="40" spans="2:11" ht="110.4" x14ac:dyDescent="0.3">
      <c r="B40" s="38">
        <v>4</v>
      </c>
      <c r="C40" s="31"/>
      <c r="D40" s="23" t="s">
        <v>835</v>
      </c>
      <c r="E40" s="23">
        <f>IF(D40="leicht",6,IF(D40="mittel",8,IF(D40="schwer",10,xxx)))</f>
        <v>6</v>
      </c>
      <c r="F40" s="23">
        <f>IF(E40=6,25,IF(E40=8,30,IF(E40=10,35,xxx)))</f>
        <v>25</v>
      </c>
      <c r="G40" s="22" t="s">
        <v>172</v>
      </c>
      <c r="H40" s="21" t="s">
        <v>642</v>
      </c>
      <c r="I40" s="21" t="s">
        <v>914</v>
      </c>
      <c r="J40" s="21"/>
      <c r="K40" s="20"/>
    </row>
    <row r="41" spans="2:11" ht="82.8" x14ac:dyDescent="0.3">
      <c r="B41" s="38">
        <v>4</v>
      </c>
      <c r="C41" s="31"/>
      <c r="D41" s="23" t="s">
        <v>836</v>
      </c>
      <c r="E41" s="23">
        <f>IF(D41="leicht",6,IF(D41="mittel",8,IF(D41="schwer",10,xxx)))</f>
        <v>6</v>
      </c>
      <c r="F41" s="23">
        <f>IF(E41=6,25,IF(E41=8,30,IF(E41=10,35,xxx)))</f>
        <v>25</v>
      </c>
      <c r="G41" s="22" t="s">
        <v>173</v>
      </c>
      <c r="H41" s="21" t="s">
        <v>643</v>
      </c>
      <c r="I41" s="21" t="s">
        <v>644</v>
      </c>
      <c r="J41" s="21"/>
      <c r="K41" s="20"/>
    </row>
    <row r="42" spans="2:11" ht="69" x14ac:dyDescent="0.3">
      <c r="B42" s="38">
        <v>4</v>
      </c>
      <c r="C42" s="31"/>
      <c r="D42" s="23" t="s">
        <v>837</v>
      </c>
      <c r="E42" s="23">
        <f>IF(D42="leicht",6,IF(D42="mittel",8,IF(D42="schwer",10,xxx)))</f>
        <v>8</v>
      </c>
      <c r="F42" s="23">
        <f>IF(E42=6,25,IF(E42=8,30,IF(E42=10,35,xxx)))</f>
        <v>30</v>
      </c>
      <c r="G42" s="22" t="s">
        <v>174</v>
      </c>
      <c r="H42" s="21" t="s">
        <v>645</v>
      </c>
      <c r="I42" s="21" t="s">
        <v>915</v>
      </c>
      <c r="J42" s="21"/>
      <c r="K42" s="20"/>
    </row>
    <row r="43" spans="2:11" ht="55.2" x14ac:dyDescent="0.3">
      <c r="B43" s="38">
        <v>4</v>
      </c>
      <c r="C43" s="31"/>
      <c r="D43" s="23" t="s">
        <v>838</v>
      </c>
      <c r="E43" s="23">
        <f>IF(D43="leicht",6,IF(D43="mittel",8,IF(D43="schwer",10,xxx)))</f>
        <v>8</v>
      </c>
      <c r="F43" s="23">
        <f>IF(E43=6,25,IF(E43=8,30,IF(E43=10,35,xxx)))</f>
        <v>30</v>
      </c>
      <c r="G43" s="22" t="s">
        <v>175</v>
      </c>
      <c r="H43" s="21" t="s">
        <v>646</v>
      </c>
      <c r="I43" s="21" t="s">
        <v>916</v>
      </c>
      <c r="J43" s="21"/>
      <c r="K43" s="20"/>
    </row>
    <row r="44" spans="2:11" ht="82.8" x14ac:dyDescent="0.3">
      <c r="B44" s="38">
        <v>4</v>
      </c>
      <c r="C44" s="31"/>
      <c r="D44" s="23" t="s">
        <v>839</v>
      </c>
      <c r="E44" s="23">
        <f>IF(D44="leicht",6,IF(D44="mittel",8,IF(D44="schwer",10,xxx)))</f>
        <v>8</v>
      </c>
      <c r="F44" s="23">
        <f>IF(E44=6,25,IF(E44=8,30,IF(E44=10,35,xxx)))</f>
        <v>30</v>
      </c>
      <c r="G44" s="22" t="s">
        <v>176</v>
      </c>
      <c r="H44" s="21" t="s">
        <v>917</v>
      </c>
      <c r="I44" s="21" t="s">
        <v>918</v>
      </c>
      <c r="J44" s="21"/>
      <c r="K44" s="20"/>
    </row>
    <row r="45" spans="2:11" ht="82.8" x14ac:dyDescent="0.3">
      <c r="B45" s="38">
        <v>4</v>
      </c>
      <c r="C45" s="31"/>
      <c r="D45" s="23" t="s">
        <v>840</v>
      </c>
      <c r="E45" s="23">
        <f>IF(D45="leicht",6,IF(D45="mittel",8,IF(D45="schwer",10,xxx)))</f>
        <v>8</v>
      </c>
      <c r="F45" s="23">
        <f>IF(E45=6,25,IF(E45=8,30,IF(E45=10,35,xxx)))</f>
        <v>30</v>
      </c>
      <c r="G45" s="22" t="s">
        <v>177</v>
      </c>
      <c r="H45" s="21" t="s">
        <v>647</v>
      </c>
      <c r="I45" s="21" t="s">
        <v>648</v>
      </c>
      <c r="J45" s="21"/>
      <c r="K45" s="20"/>
    </row>
    <row r="46" spans="2:11" ht="151.80000000000001" x14ac:dyDescent="0.3">
      <c r="B46" s="38">
        <v>4</v>
      </c>
      <c r="C46" s="31"/>
      <c r="D46" s="23" t="s">
        <v>841</v>
      </c>
      <c r="E46" s="23">
        <f>IF(D46="leicht",6,IF(D46="mittel",8,IF(D46="schwer",10,xxx)))</f>
        <v>10</v>
      </c>
      <c r="F46" s="23">
        <f>IF(E46=6,25,IF(E46=8,30,IF(E46=10,35,xxx)))</f>
        <v>35</v>
      </c>
      <c r="G46" s="22" t="s">
        <v>178</v>
      </c>
      <c r="H46" s="21" t="s">
        <v>649</v>
      </c>
      <c r="I46" s="21" t="s">
        <v>919</v>
      </c>
      <c r="J46" s="21"/>
      <c r="K46" s="20"/>
    </row>
    <row r="47" spans="2:11" ht="55.2" x14ac:dyDescent="0.3">
      <c r="B47" s="38">
        <v>4</v>
      </c>
      <c r="C47" s="31"/>
      <c r="D47" s="23" t="s">
        <v>842</v>
      </c>
      <c r="E47" s="23">
        <f>IF(D47="leicht",6,IF(D47="mittel",8,IF(D47="schwer",10,xxx)))</f>
        <v>10</v>
      </c>
      <c r="F47" s="23">
        <f>IF(E47=6,25,IF(E47=8,30,IF(E47=10,35,xxx)))</f>
        <v>35</v>
      </c>
      <c r="G47" s="22" t="s">
        <v>179</v>
      </c>
      <c r="H47" s="21" t="s">
        <v>650</v>
      </c>
      <c r="I47" s="21" t="s">
        <v>920</v>
      </c>
      <c r="J47" s="21"/>
      <c r="K47" s="20"/>
    </row>
    <row r="48" spans="2:11" ht="84" customHeight="1" x14ac:dyDescent="0.3">
      <c r="B48" s="38">
        <v>4</v>
      </c>
      <c r="C48" s="31"/>
      <c r="D48" s="23" t="s">
        <v>843</v>
      </c>
      <c r="E48" s="23">
        <f>IF(D48="leicht",6,IF(D48="mittel",8,IF(D48="schwer",10,xxx)))</f>
        <v>10</v>
      </c>
      <c r="F48" s="23">
        <f>IF(E48=6,25,IF(E48=8,30,IF(E48=10,35,xxx)))</f>
        <v>35</v>
      </c>
      <c r="G48" s="22" t="s">
        <v>180</v>
      </c>
      <c r="H48" s="21" t="s">
        <v>651</v>
      </c>
      <c r="I48" s="21" t="s">
        <v>921</v>
      </c>
      <c r="J48" s="21"/>
      <c r="K48" s="20"/>
    </row>
    <row r="49" spans="2:11" ht="69" x14ac:dyDescent="0.3">
      <c r="B49" s="38">
        <v>4</v>
      </c>
      <c r="C49" s="31"/>
      <c r="D49" s="23" t="s">
        <v>844</v>
      </c>
      <c r="E49" s="23">
        <f>IF(D49="leicht",6,IF(D49="mittel",8,IF(D49="schwer",10,xxx)))</f>
        <v>10</v>
      </c>
      <c r="F49" s="23">
        <f>IF(E49=6,25,IF(E49=8,30,IF(E49=10,35,xxx)))</f>
        <v>35</v>
      </c>
      <c r="G49" s="22" t="s">
        <v>181</v>
      </c>
      <c r="H49" s="21" t="s">
        <v>652</v>
      </c>
      <c r="I49" s="21" t="s">
        <v>922</v>
      </c>
      <c r="J49" s="21"/>
      <c r="K49" s="20"/>
    </row>
    <row r="50" spans="2:11" ht="27.6" x14ac:dyDescent="0.3">
      <c r="B50" s="38">
        <v>5</v>
      </c>
      <c r="C50" s="31"/>
      <c r="D50" s="23" t="s">
        <v>845</v>
      </c>
      <c r="E50" s="23">
        <f>IF(D50="leicht",6,IF(D50="mittel",8,IF(D50="schwer",10,xxx)))</f>
        <v>6</v>
      </c>
      <c r="F50" s="23">
        <f>IF(E50=6,25,IF(E50=8,30,IF(E50=10,35,xxx)))</f>
        <v>25</v>
      </c>
      <c r="G50" s="22" t="s">
        <v>182</v>
      </c>
      <c r="H50" s="21" t="s">
        <v>653</v>
      </c>
      <c r="I50" s="21" t="s">
        <v>654</v>
      </c>
      <c r="J50" s="21"/>
      <c r="K50" s="20"/>
    </row>
    <row r="51" spans="2:11" ht="27.6" x14ac:dyDescent="0.3">
      <c r="B51" s="38">
        <v>5</v>
      </c>
      <c r="C51" s="31"/>
      <c r="D51" s="23" t="s">
        <v>846</v>
      </c>
      <c r="E51" s="23">
        <f>IF(D51="leicht",6,IF(D51="mittel",8,IF(D51="schwer",10,xxx)))</f>
        <v>6</v>
      </c>
      <c r="F51" s="23">
        <f>IF(E51=6,25,IF(E51=8,30,IF(E51=10,35,xxx)))</f>
        <v>25</v>
      </c>
      <c r="G51" s="22" t="s">
        <v>183</v>
      </c>
      <c r="H51" s="21" t="s">
        <v>655</v>
      </c>
      <c r="I51" s="21" t="s">
        <v>656</v>
      </c>
      <c r="J51" s="21"/>
      <c r="K51" s="20"/>
    </row>
    <row r="52" spans="2:11" ht="55.2" x14ac:dyDescent="0.3">
      <c r="B52" s="38">
        <v>5</v>
      </c>
      <c r="C52" s="31"/>
      <c r="D52" s="23" t="s">
        <v>847</v>
      </c>
      <c r="E52" s="23">
        <f>IF(D52="leicht",6,IF(D52="mittel",8,IF(D52="schwer",10,xxx)))</f>
        <v>6</v>
      </c>
      <c r="F52" s="23">
        <f>IF(E52=6,25,IF(E52=8,30,IF(E52=10,35,xxx)))</f>
        <v>25</v>
      </c>
      <c r="G52" s="22" t="s">
        <v>184</v>
      </c>
      <c r="H52" s="21" t="s">
        <v>657</v>
      </c>
      <c r="I52" s="21" t="s">
        <v>658</v>
      </c>
      <c r="J52" s="21"/>
      <c r="K52" s="20"/>
    </row>
    <row r="53" spans="2:11" ht="55.2" x14ac:dyDescent="0.3">
      <c r="B53" s="38">
        <v>5</v>
      </c>
      <c r="C53" s="31"/>
      <c r="D53" s="23" t="s">
        <v>848</v>
      </c>
      <c r="E53" s="23">
        <f>IF(D53="leicht",6,IF(D53="mittel",8,IF(D53="schwer",10,xxx)))</f>
        <v>6</v>
      </c>
      <c r="F53" s="23">
        <f>IF(E53=6,25,IF(E53=8,30,IF(E53=10,35,xxx)))</f>
        <v>25</v>
      </c>
      <c r="G53" s="22" t="s">
        <v>185</v>
      </c>
      <c r="H53" s="21" t="s">
        <v>659</v>
      </c>
      <c r="I53" s="21" t="s">
        <v>923</v>
      </c>
      <c r="J53" s="21"/>
      <c r="K53" s="20"/>
    </row>
    <row r="54" spans="2:11" ht="55.2" x14ac:dyDescent="0.3">
      <c r="B54" s="38">
        <v>5</v>
      </c>
      <c r="C54" s="31"/>
      <c r="D54" s="23" t="s">
        <v>849</v>
      </c>
      <c r="E54" s="23">
        <f>IF(D54="leicht",6,IF(D54="mittel",8,IF(D54="schwer",10,xxx)))</f>
        <v>8</v>
      </c>
      <c r="F54" s="23">
        <f>IF(E54=6,25,IF(E54=8,30,IF(E54=10,35,xxx)))</f>
        <v>30</v>
      </c>
      <c r="G54" s="22" t="s">
        <v>186</v>
      </c>
      <c r="H54" s="21" t="s">
        <v>660</v>
      </c>
      <c r="I54" s="21" t="s">
        <v>924</v>
      </c>
      <c r="J54" s="21"/>
      <c r="K54" s="20"/>
    </row>
    <row r="55" spans="2:11" ht="55.2" x14ac:dyDescent="0.3">
      <c r="B55" s="38">
        <v>5</v>
      </c>
      <c r="C55" s="31"/>
      <c r="D55" s="23" t="s">
        <v>850</v>
      </c>
      <c r="E55" s="23">
        <f>IF(D55="leicht",6,IF(D55="mittel",8,IF(D55="schwer",10,xxx)))</f>
        <v>8</v>
      </c>
      <c r="F55" s="23">
        <f>IF(E55=6,25,IF(E55=8,30,IF(E55=10,35,xxx)))</f>
        <v>30</v>
      </c>
      <c r="G55" s="22" t="s">
        <v>187</v>
      </c>
      <c r="H55" s="21" t="s">
        <v>661</v>
      </c>
      <c r="I55" s="21" t="s">
        <v>925</v>
      </c>
      <c r="J55" s="21"/>
      <c r="K55" s="20"/>
    </row>
    <row r="56" spans="2:11" ht="110.4" x14ac:dyDescent="0.3">
      <c r="B56" s="38">
        <v>5</v>
      </c>
      <c r="C56" s="31"/>
      <c r="D56" s="23" t="s">
        <v>851</v>
      </c>
      <c r="E56" s="23">
        <f>IF(D56="leicht",6,IF(D56="mittel",8,IF(D56="schwer",10,xxx)))</f>
        <v>8</v>
      </c>
      <c r="F56" s="23">
        <f>IF(E56=6,25,IF(E56=8,30,IF(E56=10,35,xxx)))</f>
        <v>30</v>
      </c>
      <c r="G56" s="22" t="s">
        <v>188</v>
      </c>
      <c r="H56" s="21" t="s">
        <v>662</v>
      </c>
      <c r="I56" s="21" t="s">
        <v>926</v>
      </c>
      <c r="J56" s="21"/>
      <c r="K56" s="20"/>
    </row>
    <row r="57" spans="2:11" ht="82.8" x14ac:dyDescent="0.3">
      <c r="B57" s="38">
        <v>5</v>
      </c>
      <c r="C57" s="31"/>
      <c r="D57" s="23" t="s">
        <v>852</v>
      </c>
      <c r="E57" s="23">
        <f>IF(D57="leicht",6,IF(D57="mittel",8,IF(D57="schwer",10,xxx)))</f>
        <v>8</v>
      </c>
      <c r="F57" s="23">
        <f>IF(E57=6,25,IF(E57=8,30,IF(E57=10,35,xxx)))</f>
        <v>30</v>
      </c>
      <c r="G57" s="22" t="s">
        <v>189</v>
      </c>
      <c r="H57" s="21" t="s">
        <v>663</v>
      </c>
      <c r="I57" s="21" t="s">
        <v>927</v>
      </c>
      <c r="J57" s="21"/>
      <c r="K57" s="20"/>
    </row>
    <row r="58" spans="2:11" ht="96.6" x14ac:dyDescent="0.3">
      <c r="B58" s="38">
        <v>5</v>
      </c>
      <c r="C58" s="31"/>
      <c r="D58" s="23" t="s">
        <v>853</v>
      </c>
      <c r="E58" s="23">
        <f>IF(D58="leicht",6,IF(D58="mittel",8,IF(D58="schwer",10,xxx)))</f>
        <v>10</v>
      </c>
      <c r="F58" s="23">
        <f>IF(E58=6,25,IF(E58=8,30,IF(E58=10,35,xxx)))</f>
        <v>35</v>
      </c>
      <c r="G58" s="22" t="s">
        <v>190</v>
      </c>
      <c r="H58" s="21" t="s">
        <v>664</v>
      </c>
      <c r="I58" s="21" t="s">
        <v>665</v>
      </c>
      <c r="J58" s="21"/>
      <c r="K58" s="20"/>
    </row>
    <row r="59" spans="2:11" ht="82.8" x14ac:dyDescent="0.3">
      <c r="B59" s="38">
        <v>5</v>
      </c>
      <c r="C59" s="31"/>
      <c r="D59" s="23" t="s">
        <v>854</v>
      </c>
      <c r="E59" s="23">
        <f>IF(D59="leicht",6,IF(D59="mittel",8,IF(D59="schwer",10,xxx)))</f>
        <v>10</v>
      </c>
      <c r="F59" s="23">
        <f>IF(E59=6,25,IF(E59=8,30,IF(E59=10,35,xxx)))</f>
        <v>35</v>
      </c>
      <c r="G59" s="22" t="s">
        <v>191</v>
      </c>
      <c r="H59" s="21" t="s">
        <v>666</v>
      </c>
      <c r="I59" s="21" t="s">
        <v>928</v>
      </c>
      <c r="J59" s="21"/>
      <c r="K59" s="20"/>
    </row>
    <row r="60" spans="2:11" ht="165.6" x14ac:dyDescent="0.3">
      <c r="B60" s="38">
        <v>5</v>
      </c>
      <c r="C60" s="31"/>
      <c r="D60" s="23" t="s">
        <v>855</v>
      </c>
      <c r="E60" s="23">
        <f>IF(D60="leicht",6,IF(D60="mittel",8,IF(D60="schwer",10,xxx)))</f>
        <v>10</v>
      </c>
      <c r="F60" s="23">
        <f>IF(E60=6,25,IF(E60=8,30,IF(E60=10,35,xxx)))</f>
        <v>35</v>
      </c>
      <c r="G60" s="22" t="s">
        <v>192</v>
      </c>
      <c r="H60" s="21" t="s">
        <v>667</v>
      </c>
      <c r="I60" s="21" t="s">
        <v>929</v>
      </c>
      <c r="J60" s="21"/>
      <c r="K60" s="20"/>
    </row>
    <row r="61" spans="2:11" ht="82.8" x14ac:dyDescent="0.3">
      <c r="B61" s="38">
        <v>5</v>
      </c>
      <c r="C61" s="31"/>
      <c r="D61" s="23" t="s">
        <v>856</v>
      </c>
      <c r="E61" s="23">
        <f>IF(D61="leicht",6,IF(D61="mittel",8,IF(D61="schwer",10,xxx)))</f>
        <v>10</v>
      </c>
      <c r="F61" s="23">
        <f>IF(E61=6,25,IF(E61=8,30,IF(E61=10,35,xxx)))</f>
        <v>35</v>
      </c>
      <c r="G61" s="22" t="s">
        <v>193</v>
      </c>
      <c r="H61" s="21" t="s">
        <v>668</v>
      </c>
      <c r="I61" s="21" t="s">
        <v>930</v>
      </c>
      <c r="J61" s="21"/>
      <c r="K61" s="20"/>
    </row>
    <row r="62" spans="2:11" x14ac:dyDescent="0.3">
      <c r="B62" s="38"/>
      <c r="C62" s="31"/>
      <c r="D62" s="23"/>
      <c r="E62" s="23"/>
      <c r="F62" s="23" t="e">
        <f>IF(E62=6,25,IF(E62=8,30,IF(E62=10,35,xxx)))</f>
        <v>#NAME?</v>
      </c>
      <c r="G62" s="22"/>
      <c r="H62" s="21"/>
      <c r="I62" s="21"/>
      <c r="J62" s="21"/>
      <c r="K62" s="20"/>
    </row>
    <row r="63" spans="2:11" x14ac:dyDescent="0.3">
      <c r="B63" s="38"/>
      <c r="C63" s="31"/>
      <c r="D63" s="23"/>
      <c r="E63" s="23"/>
      <c r="F63" s="23"/>
      <c r="G63" s="22"/>
      <c r="H63" s="21"/>
      <c r="I63" s="21"/>
      <c r="J63" s="21"/>
      <c r="K63" s="20"/>
    </row>
    <row r="64" spans="2:11" x14ac:dyDescent="0.3">
      <c r="B64" s="38"/>
      <c r="C64" s="31"/>
      <c r="D64" s="23"/>
      <c r="E64" s="23"/>
      <c r="F64" s="23"/>
      <c r="G64" s="22"/>
      <c r="H64" s="21"/>
      <c r="I64" s="21"/>
      <c r="J64" s="21"/>
      <c r="K64" s="20"/>
    </row>
    <row r="65" spans="2:11" x14ac:dyDescent="0.3">
      <c r="B65" s="38"/>
      <c r="C65" s="31"/>
      <c r="D65" s="23"/>
      <c r="E65" s="23"/>
      <c r="F65" s="23"/>
      <c r="G65" s="22"/>
      <c r="H65" s="21"/>
      <c r="I65" s="21"/>
      <c r="J65" s="21"/>
      <c r="K65" s="20"/>
    </row>
    <row r="66" spans="2:11" x14ac:dyDescent="0.3">
      <c r="B66" s="38"/>
      <c r="C66" s="31"/>
      <c r="D66" s="23"/>
      <c r="E66" s="23"/>
      <c r="F66" s="23"/>
      <c r="G66" s="22"/>
      <c r="H66" s="21"/>
      <c r="I66" s="21"/>
      <c r="J66" s="21"/>
      <c r="K66" s="20"/>
    </row>
    <row r="67" spans="2:11" x14ac:dyDescent="0.3">
      <c r="B67" s="38"/>
      <c r="C67" s="31"/>
      <c r="D67" s="23"/>
      <c r="E67" s="23"/>
      <c r="F67" s="23"/>
      <c r="G67" s="22"/>
      <c r="H67" s="21"/>
      <c r="I67" s="21"/>
      <c r="J67" s="21"/>
      <c r="K67" s="20"/>
    </row>
    <row r="68" spans="2:11" x14ac:dyDescent="0.3">
      <c r="B68" s="38"/>
      <c r="C68" s="31"/>
      <c r="D68" s="23"/>
      <c r="E68" s="23"/>
      <c r="F68" s="23"/>
      <c r="G68" s="22"/>
      <c r="H68" s="21"/>
      <c r="I68" s="21"/>
      <c r="J68" s="21"/>
      <c r="K68" s="20"/>
    </row>
    <row r="69" spans="2:11" x14ac:dyDescent="0.3">
      <c r="B69" s="38"/>
      <c r="C69" s="31"/>
      <c r="D69" s="23"/>
      <c r="E69" s="23"/>
      <c r="F69" s="23"/>
      <c r="G69" s="22"/>
      <c r="H69" s="21"/>
      <c r="I69" s="21"/>
      <c r="J69" s="21"/>
      <c r="K69" s="20"/>
    </row>
    <row r="70" spans="2:11" x14ac:dyDescent="0.3">
      <c r="B70" s="38"/>
      <c r="C70" s="31"/>
      <c r="D70" s="23"/>
      <c r="E70" s="23"/>
      <c r="F70" s="23"/>
      <c r="G70" s="22"/>
      <c r="H70" s="21"/>
      <c r="I70" s="21"/>
      <c r="J70" s="21"/>
      <c r="K70" s="20"/>
    </row>
    <row r="71" spans="2:11" x14ac:dyDescent="0.3">
      <c r="B71" s="38"/>
      <c r="C71" s="31"/>
      <c r="D71" s="23"/>
      <c r="E71" s="23"/>
      <c r="F71" s="23"/>
      <c r="G71" s="22"/>
      <c r="H71" s="21"/>
      <c r="I71" s="21"/>
      <c r="J71" s="21"/>
      <c r="K71" s="20"/>
    </row>
    <row r="72" spans="2:11" x14ac:dyDescent="0.3">
      <c r="B72" s="38"/>
      <c r="C72" s="31"/>
      <c r="D72" s="23"/>
      <c r="E72" s="23"/>
      <c r="F72" s="23"/>
      <c r="G72" s="22"/>
      <c r="H72" s="21"/>
      <c r="I72" s="21"/>
      <c r="J72" s="21"/>
      <c r="K72" s="20"/>
    </row>
    <row r="73" spans="2:11" x14ac:dyDescent="0.3">
      <c r="B73" s="38"/>
      <c r="C73" s="31"/>
      <c r="D73" s="23"/>
      <c r="E73" s="23"/>
      <c r="F73" s="23"/>
      <c r="G73" s="22"/>
      <c r="H73" s="21"/>
      <c r="I73" s="21"/>
      <c r="J73" s="21"/>
      <c r="K73" s="20"/>
    </row>
    <row r="74" spans="2:11" x14ac:dyDescent="0.3">
      <c r="B74" s="38"/>
      <c r="C74" s="31"/>
      <c r="D74" s="23"/>
      <c r="E74" s="23"/>
      <c r="F74" s="23"/>
      <c r="G74" s="22"/>
      <c r="H74" s="21"/>
      <c r="I74" s="21"/>
      <c r="J74" s="21"/>
      <c r="K74" s="20"/>
    </row>
    <row r="75" spans="2:11" x14ac:dyDescent="0.3">
      <c r="B75" s="38"/>
      <c r="C75" s="31"/>
      <c r="D75" s="23"/>
      <c r="E75" s="23"/>
      <c r="F75" s="23"/>
      <c r="G75" s="22"/>
      <c r="H75" s="21"/>
      <c r="I75" s="21"/>
      <c r="J75" s="21"/>
      <c r="K75" s="20"/>
    </row>
    <row r="76" spans="2:11" x14ac:dyDescent="0.3">
      <c r="B76" s="38"/>
      <c r="C76" s="31"/>
      <c r="D76" s="23"/>
      <c r="E76" s="23"/>
      <c r="F76" s="23"/>
      <c r="G76" s="22"/>
      <c r="H76" s="21"/>
      <c r="I76" s="21"/>
      <c r="J76" s="21"/>
      <c r="K76" s="20"/>
    </row>
    <row r="77" spans="2:11" x14ac:dyDescent="0.3">
      <c r="B77" s="38"/>
      <c r="C77" s="31"/>
      <c r="D77" s="23"/>
      <c r="E77" s="23"/>
      <c r="F77" s="23"/>
      <c r="G77" s="22"/>
      <c r="H77" s="21"/>
      <c r="I77" s="21"/>
      <c r="J77" s="21"/>
      <c r="K77" s="20"/>
    </row>
    <row r="78" spans="2:11" x14ac:dyDescent="0.3">
      <c r="B78" s="38"/>
      <c r="C78" s="31"/>
      <c r="D78" s="23"/>
      <c r="E78" s="23"/>
      <c r="F78" s="23"/>
      <c r="G78" s="22"/>
      <c r="H78" s="21"/>
      <c r="I78" s="21"/>
      <c r="J78" s="21"/>
      <c r="K78" s="20"/>
    </row>
    <row r="79" spans="2:11" x14ac:dyDescent="0.3">
      <c r="B79" s="38"/>
      <c r="C79" s="31"/>
      <c r="D79" s="23"/>
      <c r="E79" s="23"/>
      <c r="F79" s="23"/>
      <c r="G79" s="22"/>
      <c r="H79" s="21"/>
      <c r="I79" s="21"/>
      <c r="J79" s="21"/>
      <c r="K79" s="20"/>
    </row>
    <row r="80" spans="2:11" x14ac:dyDescent="0.3">
      <c r="B80" s="38"/>
      <c r="C80" s="31"/>
      <c r="D80" s="23"/>
      <c r="E80" s="23"/>
      <c r="F80" s="23"/>
      <c r="G80" s="22"/>
      <c r="H80" s="21"/>
      <c r="I80" s="21"/>
      <c r="J80" s="21"/>
      <c r="K80" s="20"/>
    </row>
    <row r="81" spans="2:11" x14ac:dyDescent="0.3">
      <c r="B81" s="38"/>
      <c r="C81" s="31"/>
      <c r="D81" s="23"/>
      <c r="E81" s="23"/>
      <c r="F81" s="23"/>
      <c r="G81" s="22"/>
      <c r="H81" s="21"/>
      <c r="I81" s="21"/>
      <c r="J81" s="21"/>
      <c r="K81" s="20"/>
    </row>
    <row r="82" spans="2:11" x14ac:dyDescent="0.3">
      <c r="B82" s="38"/>
      <c r="C82" s="31"/>
      <c r="D82" s="23"/>
      <c r="E82" s="23"/>
      <c r="F82" s="23"/>
      <c r="G82" s="22"/>
      <c r="H82" s="21"/>
      <c r="I82" s="21"/>
      <c r="J82" s="21"/>
      <c r="K82" s="20"/>
    </row>
    <row r="83" spans="2:11" x14ac:dyDescent="0.3">
      <c r="B83" s="38"/>
      <c r="C83" s="31"/>
      <c r="D83" s="23"/>
      <c r="E83" s="23"/>
      <c r="F83" s="23"/>
      <c r="G83" s="22"/>
      <c r="H83" s="21"/>
      <c r="I83" s="21"/>
      <c r="J83" s="21"/>
      <c r="K83" s="20"/>
    </row>
    <row r="84" spans="2:11" x14ac:dyDescent="0.3">
      <c r="B84" s="38"/>
      <c r="C84" s="31"/>
      <c r="D84" s="23"/>
      <c r="E84" s="23"/>
      <c r="F84" s="23"/>
      <c r="G84" s="22"/>
      <c r="H84" s="21"/>
      <c r="I84" s="21"/>
      <c r="J84" s="21"/>
      <c r="K84" s="20"/>
    </row>
    <row r="85" spans="2:11" x14ac:dyDescent="0.3">
      <c r="B85" s="38"/>
      <c r="C85" s="31"/>
      <c r="D85" s="23"/>
      <c r="E85" s="23"/>
      <c r="F85" s="23"/>
      <c r="G85" s="22"/>
      <c r="H85" s="21"/>
      <c r="I85" s="21"/>
      <c r="J85" s="21"/>
      <c r="K85" s="20"/>
    </row>
    <row r="86" spans="2:11" x14ac:dyDescent="0.3">
      <c r="B86" s="38"/>
      <c r="C86" s="31"/>
      <c r="D86" s="23"/>
      <c r="E86" s="23"/>
      <c r="F86" s="23"/>
      <c r="G86" s="22"/>
      <c r="H86" s="21"/>
      <c r="I86" s="21"/>
      <c r="J86" s="21"/>
      <c r="K86" s="20"/>
    </row>
    <row r="87" spans="2:11" x14ac:dyDescent="0.3">
      <c r="B87" s="38"/>
      <c r="C87" s="31"/>
      <c r="D87" s="23"/>
      <c r="E87" s="23"/>
      <c r="F87" s="23"/>
      <c r="G87" s="22"/>
      <c r="H87" s="21"/>
      <c r="I87" s="21"/>
      <c r="J87" s="21"/>
      <c r="K87" s="20"/>
    </row>
    <row r="88" spans="2:11" x14ac:dyDescent="0.3">
      <c r="B88" s="38"/>
      <c r="C88" s="31"/>
      <c r="D88" s="23"/>
      <c r="E88" s="23"/>
      <c r="F88" s="23"/>
      <c r="G88" s="22"/>
      <c r="H88" s="21"/>
      <c r="I88" s="21"/>
      <c r="J88" s="21"/>
      <c r="K88" s="20"/>
    </row>
    <row r="89" spans="2:11" x14ac:dyDescent="0.3">
      <c r="B89" s="38"/>
      <c r="C89" s="31"/>
      <c r="D89" s="23"/>
      <c r="E89" s="23"/>
      <c r="F89" s="23"/>
      <c r="G89" s="22"/>
      <c r="H89" s="21"/>
      <c r="I89" s="21"/>
      <c r="J89" s="21"/>
      <c r="K89" s="20"/>
    </row>
    <row r="90" spans="2:11" x14ac:dyDescent="0.3">
      <c r="B90" s="38"/>
      <c r="C90" s="31"/>
      <c r="D90" s="23"/>
      <c r="E90" s="23"/>
      <c r="F90" s="23"/>
      <c r="G90" s="22"/>
      <c r="H90" s="21"/>
      <c r="I90" s="21"/>
      <c r="J90" s="21"/>
      <c r="K90" s="20"/>
    </row>
    <row r="91" spans="2:11" x14ac:dyDescent="0.3">
      <c r="B91" s="38"/>
      <c r="C91" s="31"/>
      <c r="D91" s="23"/>
      <c r="E91" s="23"/>
      <c r="F91" s="23"/>
      <c r="G91" s="22"/>
      <c r="H91" s="21"/>
      <c r="I91" s="21"/>
      <c r="J91" s="21"/>
      <c r="K91" s="20"/>
    </row>
    <row r="92" spans="2:11" x14ac:dyDescent="0.3">
      <c r="B92" s="38"/>
      <c r="C92" s="31"/>
      <c r="D92" s="23"/>
      <c r="E92" s="23"/>
      <c r="F92" s="23"/>
      <c r="G92" s="22"/>
      <c r="H92" s="21"/>
      <c r="I92" s="21"/>
      <c r="J92" s="21"/>
      <c r="K92" s="20"/>
    </row>
    <row r="93" spans="2:11" x14ac:dyDescent="0.3">
      <c r="B93" s="38"/>
      <c r="C93" s="31"/>
      <c r="D93" s="23"/>
      <c r="E93" s="23"/>
      <c r="F93" s="23"/>
      <c r="G93" s="22"/>
      <c r="H93" s="21"/>
      <c r="I93" s="21"/>
      <c r="J93" s="21"/>
      <c r="K93" s="20"/>
    </row>
    <row r="94" spans="2:11" x14ac:dyDescent="0.3">
      <c r="B94" s="38"/>
      <c r="C94" s="31"/>
      <c r="D94" s="23"/>
      <c r="E94" s="23"/>
      <c r="F94" s="23"/>
      <c r="G94" s="22"/>
      <c r="H94" s="21"/>
      <c r="I94" s="21"/>
      <c r="J94" s="21"/>
      <c r="K94" s="20"/>
    </row>
    <row r="95" spans="2:11" x14ac:dyDescent="0.3">
      <c r="B95" s="38"/>
      <c r="C95" s="31"/>
      <c r="D95" s="23"/>
      <c r="E95" s="23"/>
      <c r="F95" s="23"/>
      <c r="G95" s="22"/>
      <c r="H95" s="21"/>
      <c r="I95" s="21"/>
      <c r="J95" s="21"/>
      <c r="K95" s="20"/>
    </row>
    <row r="96" spans="2:11" x14ac:dyDescent="0.3">
      <c r="B96" s="38"/>
      <c r="C96" s="31"/>
      <c r="D96" s="23"/>
      <c r="E96" s="23"/>
      <c r="F96" s="23"/>
      <c r="G96" s="22"/>
      <c r="H96" s="21"/>
      <c r="I96" s="21"/>
      <c r="J96" s="21"/>
      <c r="K96" s="20"/>
    </row>
    <row r="97" spans="2:11" x14ac:dyDescent="0.3">
      <c r="B97" s="38"/>
      <c r="C97" s="31"/>
      <c r="D97" s="23"/>
      <c r="E97" s="23"/>
      <c r="F97" s="23"/>
      <c r="G97" s="22"/>
      <c r="H97" s="21"/>
      <c r="I97" s="21"/>
      <c r="J97" s="21"/>
      <c r="K97" s="20"/>
    </row>
    <row r="98" spans="2:11" x14ac:dyDescent="0.3">
      <c r="B98" s="38"/>
      <c r="C98" s="31"/>
      <c r="D98" s="23"/>
      <c r="E98" s="23"/>
      <c r="F98" s="23"/>
      <c r="G98" s="22"/>
      <c r="H98" s="21"/>
      <c r="I98" s="21"/>
      <c r="J98" s="21"/>
      <c r="K98" s="20"/>
    </row>
    <row r="99" spans="2:11" x14ac:dyDescent="0.3">
      <c r="B99" s="38"/>
      <c r="C99" s="31"/>
      <c r="D99" s="23"/>
      <c r="E99" s="23"/>
      <c r="F99" s="23"/>
      <c r="G99" s="22"/>
      <c r="H99" s="21"/>
      <c r="I99" s="21"/>
      <c r="J99" s="21"/>
      <c r="K99" s="20"/>
    </row>
    <row r="100" spans="2:11" x14ac:dyDescent="0.3">
      <c r="B100" s="38"/>
      <c r="C100" s="31"/>
      <c r="D100" s="23"/>
      <c r="E100" s="23"/>
      <c r="F100" s="23"/>
      <c r="G100" s="22"/>
      <c r="H100" s="21"/>
      <c r="I100" s="21"/>
      <c r="J100" s="21"/>
      <c r="K100" s="20"/>
    </row>
    <row r="101" spans="2:11" x14ac:dyDescent="0.3">
      <c r="B101" s="38"/>
      <c r="C101" s="31"/>
      <c r="D101" s="23"/>
      <c r="E101" s="23"/>
      <c r="F101" s="23"/>
      <c r="G101" s="22"/>
      <c r="H101" s="21"/>
      <c r="I101" s="21"/>
      <c r="J101" s="21"/>
      <c r="K101" s="20"/>
    </row>
    <row r="102" spans="2:11" x14ac:dyDescent="0.3">
      <c r="B102" s="38"/>
      <c r="C102" s="31"/>
      <c r="D102" s="23"/>
      <c r="E102" s="23"/>
      <c r="F102" s="23"/>
      <c r="G102" s="22"/>
      <c r="H102" s="21"/>
      <c r="I102" s="21"/>
      <c r="J102" s="21"/>
      <c r="K102" s="20"/>
    </row>
    <row r="103" spans="2:11" x14ac:dyDescent="0.3">
      <c r="B103" s="38"/>
      <c r="C103" s="31"/>
      <c r="D103" s="23"/>
      <c r="E103" s="23"/>
      <c r="F103" s="23"/>
      <c r="G103" s="22"/>
      <c r="H103" s="21"/>
      <c r="I103" s="21"/>
      <c r="J103" s="21"/>
      <c r="K103" s="20"/>
    </row>
    <row r="104" spans="2:11" x14ac:dyDescent="0.3">
      <c r="B104" s="38"/>
      <c r="C104" s="31"/>
      <c r="D104" s="23"/>
      <c r="E104" s="23"/>
      <c r="F104" s="23"/>
      <c r="G104" s="22"/>
      <c r="H104" s="21"/>
      <c r="I104" s="21"/>
      <c r="J104" s="21"/>
      <c r="K104" s="20"/>
    </row>
    <row r="105" spans="2:11" x14ac:dyDescent="0.3">
      <c r="B105" s="38"/>
      <c r="C105" s="31"/>
      <c r="D105" s="23"/>
      <c r="E105" s="23"/>
      <c r="F105" s="23"/>
      <c r="G105" s="22"/>
      <c r="H105" s="21"/>
      <c r="I105" s="21"/>
      <c r="J105" s="21"/>
      <c r="K105" s="20"/>
    </row>
    <row r="106" spans="2:11" x14ac:dyDescent="0.3">
      <c r="B106" s="38"/>
      <c r="C106" s="31"/>
      <c r="D106" s="23"/>
      <c r="E106" s="23"/>
      <c r="F106" s="23"/>
      <c r="G106" s="22"/>
      <c r="H106" s="21"/>
      <c r="I106" s="21"/>
      <c r="J106" s="21"/>
      <c r="K106" s="20"/>
    </row>
    <row r="107" spans="2:11" x14ac:dyDescent="0.3">
      <c r="B107" s="38"/>
      <c r="C107" s="31"/>
      <c r="D107" s="23"/>
      <c r="E107" s="23"/>
      <c r="F107" s="23"/>
      <c r="G107" s="22"/>
      <c r="H107" s="21"/>
      <c r="I107" s="21"/>
      <c r="J107" s="21"/>
      <c r="K107" s="20"/>
    </row>
    <row r="108" spans="2:11" x14ac:dyDescent="0.3">
      <c r="B108" s="38"/>
      <c r="C108" s="31"/>
      <c r="D108" s="23"/>
      <c r="E108" s="23"/>
      <c r="F108" s="23"/>
      <c r="G108" s="22"/>
      <c r="H108" s="21"/>
      <c r="I108" s="21"/>
      <c r="J108" s="21"/>
      <c r="K108" s="20"/>
    </row>
    <row r="109" spans="2:11" x14ac:dyDescent="0.3">
      <c r="B109" s="38"/>
      <c r="C109" s="31"/>
      <c r="D109" s="23"/>
      <c r="E109" s="23"/>
      <c r="F109" s="23"/>
      <c r="G109" s="22"/>
      <c r="H109" s="21"/>
      <c r="I109" s="21"/>
      <c r="J109" s="21"/>
      <c r="K109" s="20"/>
    </row>
    <row r="110" spans="2:11" x14ac:dyDescent="0.3">
      <c r="B110" s="38"/>
      <c r="C110" s="31"/>
      <c r="D110" s="23"/>
      <c r="E110" s="23"/>
      <c r="F110" s="23"/>
      <c r="G110" s="22"/>
      <c r="H110" s="21"/>
      <c r="I110" s="21"/>
      <c r="J110" s="21"/>
      <c r="K110" s="20"/>
    </row>
    <row r="111" spans="2:11" x14ac:dyDescent="0.3">
      <c r="B111" s="38"/>
      <c r="C111" s="31"/>
      <c r="D111" s="23"/>
      <c r="E111" s="23"/>
      <c r="F111" s="23"/>
      <c r="G111" s="22"/>
      <c r="H111" s="21"/>
      <c r="I111" s="21"/>
      <c r="J111" s="21"/>
      <c r="K111" s="20"/>
    </row>
    <row r="112" spans="2:11" x14ac:dyDescent="0.3">
      <c r="B112" s="38"/>
      <c r="C112" s="31"/>
      <c r="D112" s="23"/>
      <c r="E112" s="23"/>
      <c r="F112" s="23"/>
      <c r="G112" s="22"/>
      <c r="H112" s="21"/>
      <c r="I112" s="21"/>
      <c r="J112" s="21"/>
      <c r="K112" s="20"/>
    </row>
    <row r="113" spans="2:11" x14ac:dyDescent="0.3">
      <c r="B113" s="38"/>
      <c r="C113" s="31"/>
      <c r="D113" s="23"/>
      <c r="E113" s="23"/>
      <c r="F113" s="23"/>
      <c r="G113" s="22"/>
      <c r="H113" s="21"/>
      <c r="I113" s="21"/>
      <c r="J113" s="21"/>
      <c r="K113" s="20"/>
    </row>
    <row r="114" spans="2:11" x14ac:dyDescent="0.3">
      <c r="B114" s="38"/>
      <c r="C114" s="31"/>
      <c r="D114" s="23"/>
      <c r="E114" s="23"/>
      <c r="F114" s="23"/>
      <c r="G114" s="22"/>
      <c r="H114" s="21"/>
      <c r="I114" s="21"/>
      <c r="J114" s="21"/>
      <c r="K114" s="20"/>
    </row>
    <row r="115" spans="2:11" x14ac:dyDescent="0.3">
      <c r="B115" s="38"/>
      <c r="C115" s="31"/>
      <c r="D115" s="23"/>
      <c r="E115" s="23"/>
      <c r="F115" s="23"/>
      <c r="G115" s="22"/>
      <c r="H115" s="21"/>
      <c r="I115" s="21"/>
      <c r="J115" s="21"/>
      <c r="K115" s="20"/>
    </row>
    <row r="116" spans="2:11" x14ac:dyDescent="0.3">
      <c r="B116" s="38"/>
      <c r="C116" s="31"/>
      <c r="D116" s="23"/>
      <c r="E116" s="23"/>
      <c r="F116" s="23"/>
      <c r="G116" s="22"/>
      <c r="H116" s="21"/>
      <c r="I116" s="21"/>
      <c r="J116" s="21"/>
      <c r="K116" s="20"/>
    </row>
    <row r="117" spans="2:11" x14ac:dyDescent="0.3">
      <c r="B117" s="38"/>
      <c r="C117" s="31"/>
      <c r="D117" s="23"/>
      <c r="E117" s="23"/>
      <c r="F117" s="23"/>
      <c r="G117" s="22"/>
      <c r="H117" s="21"/>
      <c r="I117" s="21"/>
      <c r="J117" s="21"/>
      <c r="K117" s="20"/>
    </row>
    <row r="118" spans="2:11" x14ac:dyDescent="0.3">
      <c r="B118" s="38"/>
      <c r="C118" s="31"/>
      <c r="D118" s="23"/>
      <c r="E118" s="23"/>
      <c r="F118" s="23"/>
      <c r="G118" s="22"/>
      <c r="H118" s="21"/>
      <c r="I118" s="21"/>
      <c r="J118" s="21"/>
      <c r="K118" s="20"/>
    </row>
    <row r="119" spans="2:11" x14ac:dyDescent="0.3">
      <c r="B119" s="38"/>
      <c r="C119" s="31"/>
      <c r="D119" s="23"/>
      <c r="E119" s="23"/>
      <c r="F119" s="23"/>
      <c r="G119" s="22"/>
      <c r="H119" s="21"/>
      <c r="I119" s="21"/>
      <c r="J119" s="21"/>
      <c r="K119" s="20"/>
    </row>
    <row r="120" spans="2:11" x14ac:dyDescent="0.3">
      <c r="B120" s="38"/>
      <c r="C120" s="31"/>
      <c r="D120" s="23"/>
      <c r="E120" s="23"/>
      <c r="F120" s="23"/>
      <c r="G120" s="22"/>
      <c r="H120" s="21"/>
      <c r="I120" s="21"/>
      <c r="J120" s="21"/>
      <c r="K120" s="20"/>
    </row>
    <row r="121" spans="2:11" x14ac:dyDescent="0.3">
      <c r="B121" s="38"/>
      <c r="C121" s="31"/>
      <c r="D121" s="23"/>
      <c r="E121" s="23"/>
      <c r="F121" s="23"/>
      <c r="G121" s="22"/>
      <c r="H121" s="21"/>
      <c r="I121" s="21"/>
      <c r="J121" s="21"/>
      <c r="K121" s="20"/>
    </row>
    <row r="122" spans="2:11" x14ac:dyDescent="0.3">
      <c r="B122" s="38"/>
      <c r="C122" s="31"/>
      <c r="D122" s="23"/>
      <c r="E122" s="23"/>
      <c r="F122" s="23"/>
      <c r="G122" s="22"/>
      <c r="H122" s="21"/>
      <c r="I122" s="21"/>
      <c r="J122" s="21"/>
      <c r="K122" s="20"/>
    </row>
    <row r="123" spans="2:11" x14ac:dyDescent="0.3">
      <c r="B123" s="38"/>
      <c r="C123" s="31"/>
      <c r="D123" s="23"/>
      <c r="E123" s="23"/>
      <c r="F123" s="23"/>
      <c r="G123" s="22"/>
      <c r="H123" s="21"/>
      <c r="I123" s="21"/>
      <c r="J123" s="21"/>
      <c r="K123" s="20"/>
    </row>
    <row r="124" spans="2:11" x14ac:dyDescent="0.3">
      <c r="B124" s="38"/>
      <c r="C124" s="31"/>
      <c r="D124" s="23"/>
      <c r="E124" s="23"/>
      <c r="F124" s="23"/>
      <c r="G124" s="22"/>
      <c r="H124" s="21"/>
      <c r="I124" s="21"/>
      <c r="J124" s="21"/>
      <c r="K124" s="20"/>
    </row>
    <row r="125" spans="2:11" x14ac:dyDescent="0.3">
      <c r="B125" s="38"/>
      <c r="C125" s="31"/>
      <c r="D125" s="23"/>
      <c r="E125" s="23"/>
      <c r="F125" s="23"/>
      <c r="G125" s="22"/>
      <c r="H125" s="21"/>
      <c r="I125" s="21"/>
      <c r="J125" s="21"/>
      <c r="K125" s="20"/>
    </row>
    <row r="126" spans="2:11" x14ac:dyDescent="0.3">
      <c r="B126" s="38"/>
      <c r="C126" s="31"/>
      <c r="D126" s="23"/>
      <c r="E126" s="23"/>
      <c r="F126" s="23"/>
      <c r="G126" s="22"/>
      <c r="H126" s="21"/>
      <c r="I126" s="21"/>
      <c r="J126" s="21"/>
      <c r="K126" s="20"/>
    </row>
    <row r="127" spans="2:11" x14ac:dyDescent="0.3">
      <c r="B127" s="38"/>
      <c r="C127" s="31"/>
      <c r="D127" s="23"/>
      <c r="E127" s="23"/>
      <c r="F127" s="23"/>
      <c r="G127" s="22"/>
      <c r="H127" s="21"/>
      <c r="I127" s="21"/>
      <c r="J127" s="21"/>
      <c r="K127" s="20"/>
    </row>
    <row r="128" spans="2:11" x14ac:dyDescent="0.3">
      <c r="B128" s="38"/>
      <c r="C128" s="31"/>
      <c r="D128" s="23"/>
      <c r="E128" s="23"/>
      <c r="F128" s="23"/>
      <c r="G128" s="22"/>
      <c r="H128" s="21"/>
      <c r="I128" s="21"/>
      <c r="J128" s="21"/>
      <c r="K128" s="20"/>
    </row>
    <row r="129" spans="2:11" x14ac:dyDescent="0.3">
      <c r="B129" s="38"/>
      <c r="C129" s="31"/>
      <c r="D129" s="23"/>
      <c r="E129" s="23"/>
      <c r="F129" s="23"/>
      <c r="G129" s="22"/>
      <c r="H129" s="21"/>
      <c r="I129" s="21"/>
      <c r="J129" s="21"/>
      <c r="K129" s="20"/>
    </row>
    <row r="130" spans="2:11" x14ac:dyDescent="0.3">
      <c r="B130" s="38"/>
      <c r="C130" s="31"/>
      <c r="D130" s="23"/>
      <c r="E130" s="23"/>
      <c r="F130" s="23"/>
      <c r="G130" s="22"/>
      <c r="H130" s="21"/>
      <c r="I130" s="21"/>
      <c r="J130" s="21"/>
      <c r="K130" s="20"/>
    </row>
    <row r="131" spans="2:11" x14ac:dyDescent="0.3">
      <c r="B131" s="38"/>
      <c r="C131" s="31"/>
      <c r="D131" s="23"/>
      <c r="E131" s="23"/>
      <c r="F131" s="23"/>
      <c r="G131" s="22"/>
      <c r="H131" s="21"/>
      <c r="I131" s="21"/>
      <c r="J131" s="21"/>
      <c r="K131" s="20"/>
    </row>
    <row r="132" spans="2:11" x14ac:dyDescent="0.3">
      <c r="B132" s="38"/>
      <c r="C132" s="31"/>
      <c r="D132" s="23"/>
      <c r="E132" s="23"/>
      <c r="F132" s="23"/>
      <c r="G132" s="22"/>
      <c r="H132" s="21"/>
      <c r="I132" s="21"/>
      <c r="J132" s="21"/>
      <c r="K132" s="20"/>
    </row>
    <row r="133" spans="2:11" x14ac:dyDescent="0.3">
      <c r="B133" s="38"/>
      <c r="C133" s="31"/>
      <c r="D133" s="23"/>
      <c r="E133" s="23"/>
      <c r="F133" s="23"/>
      <c r="G133" s="22"/>
      <c r="H133" s="21"/>
      <c r="I133" s="21"/>
      <c r="J133" s="21"/>
      <c r="K133" s="20"/>
    </row>
    <row r="134" spans="2:11" x14ac:dyDescent="0.3">
      <c r="B134" s="38"/>
      <c r="C134" s="31"/>
      <c r="D134" s="23"/>
      <c r="E134" s="23"/>
      <c r="F134" s="23"/>
      <c r="G134" s="22"/>
      <c r="H134" s="21"/>
      <c r="I134" s="21"/>
      <c r="J134" s="21"/>
      <c r="K134" s="20"/>
    </row>
    <row r="135" spans="2:11" x14ac:dyDescent="0.3">
      <c r="B135" s="38"/>
      <c r="C135" s="31"/>
      <c r="D135" s="23"/>
      <c r="E135" s="23"/>
      <c r="F135" s="23"/>
      <c r="G135" s="22"/>
      <c r="H135" s="21"/>
      <c r="I135" s="21"/>
      <c r="J135" s="21"/>
      <c r="K135" s="20"/>
    </row>
    <row r="136" spans="2:11" x14ac:dyDescent="0.3">
      <c r="B136" s="38"/>
      <c r="C136" s="31"/>
      <c r="D136" s="23"/>
      <c r="E136" s="23"/>
      <c r="F136" s="23"/>
      <c r="G136" s="22"/>
      <c r="H136" s="21"/>
      <c r="I136" s="21"/>
      <c r="J136" s="21"/>
      <c r="K136" s="20"/>
    </row>
  </sheetData>
  <sheetProtection formatCells="0" formatColumns="0" formatRows="0" sort="0"/>
  <dataValidations count="1">
    <dataValidation showInputMessage="1" showErrorMessage="1" sqref="J2:J3"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D2:D136</xm:sqref>
        </x14:dataValidation>
        <x14:dataValidation type="list" showInputMessage="1" showErrorMessage="1" xr:uid="{00000000-0002-0000-0200-000002000000}">
          <x14:formula1>
            <xm:f>Tabelle2!$C$2:$C$3</xm:f>
          </x14:formula1>
          <xm:sqref>J4:J118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C17" sqref="C8:E17"/>
    </sheetView>
  </sheetViews>
  <sheetFormatPr baseColWidth="10" defaultColWidth="11.44140625" defaultRowHeight="14.4" x14ac:dyDescent="0.3"/>
  <cols>
    <col min="2" max="2" width="20.77734375" bestFit="1" customWidth="1"/>
  </cols>
  <sheetData>
    <row r="1" spans="1:5" x14ac:dyDescent="0.3">
      <c r="A1" t="s">
        <v>857</v>
      </c>
      <c r="C1" t="s">
        <v>194</v>
      </c>
    </row>
    <row r="3" spans="1:5" x14ac:dyDescent="0.3">
      <c r="A3" t="s">
        <v>858</v>
      </c>
      <c r="C3" t="s">
        <v>195</v>
      </c>
    </row>
    <row r="4" spans="1:5" x14ac:dyDescent="0.3">
      <c r="A4" t="s">
        <v>859</v>
      </c>
      <c r="C4" t="s">
        <v>197</v>
      </c>
    </row>
    <row r="5" spans="1:5" x14ac:dyDescent="0.3">
      <c r="A5" t="s">
        <v>860</v>
      </c>
    </row>
    <row r="7" spans="1:5" x14ac:dyDescent="0.3">
      <c r="B7" t="s">
        <v>199</v>
      </c>
      <c r="C7" t="s">
        <v>200</v>
      </c>
      <c r="D7" t="s">
        <v>201</v>
      </c>
      <c r="E7" t="s">
        <v>202</v>
      </c>
    </row>
    <row r="8" spans="1:5" x14ac:dyDescent="0.3">
      <c r="A8">
        <v>3</v>
      </c>
      <c r="B8" s="24">
        <f>SUM(C8:E8)</f>
        <v>32</v>
      </c>
      <c r="C8" s="25">
        <v>14</v>
      </c>
      <c r="D8" s="25">
        <v>9</v>
      </c>
      <c r="E8" s="25">
        <v>9</v>
      </c>
    </row>
    <row r="9" spans="1:5" x14ac:dyDescent="0.3">
      <c r="A9">
        <v>4</v>
      </c>
      <c r="B9" s="24">
        <f t="shared" ref="B9:B17" si="0">SUM(C9:E9)</f>
        <v>23</v>
      </c>
      <c r="C9" s="25">
        <v>9</v>
      </c>
      <c r="D9" s="25">
        <v>7</v>
      </c>
      <c r="E9" s="25">
        <v>7</v>
      </c>
    </row>
    <row r="10" spans="1:5" x14ac:dyDescent="0.3">
      <c r="A10">
        <v>5</v>
      </c>
      <c r="B10" s="24">
        <f t="shared" si="0"/>
        <v>18</v>
      </c>
      <c r="C10" s="25">
        <v>8</v>
      </c>
      <c r="D10" s="25">
        <v>5</v>
      </c>
      <c r="E10" s="25">
        <v>5</v>
      </c>
    </row>
    <row r="11" spans="1:5" x14ac:dyDescent="0.3">
      <c r="A11">
        <v>6</v>
      </c>
      <c r="B11" s="24">
        <f t="shared" si="0"/>
        <v>16</v>
      </c>
      <c r="C11" s="25">
        <v>8</v>
      </c>
      <c r="D11" s="25">
        <v>4</v>
      </c>
      <c r="E11" s="25">
        <v>4</v>
      </c>
    </row>
    <row r="12" spans="1:5" x14ac:dyDescent="0.3">
      <c r="A12">
        <v>7</v>
      </c>
      <c r="B12" s="24">
        <f t="shared" si="0"/>
        <v>13</v>
      </c>
      <c r="C12" s="25">
        <v>5</v>
      </c>
      <c r="D12" s="25">
        <v>4</v>
      </c>
      <c r="E12" s="25">
        <v>4</v>
      </c>
    </row>
    <row r="13" spans="1:5" x14ac:dyDescent="0.3">
      <c r="A13">
        <v>8</v>
      </c>
      <c r="B13" s="24">
        <f t="shared" si="0"/>
        <v>11</v>
      </c>
      <c r="C13" s="25">
        <v>5</v>
      </c>
      <c r="D13" s="25">
        <v>3</v>
      </c>
      <c r="E13" s="25">
        <v>3</v>
      </c>
    </row>
    <row r="14" spans="1:5" x14ac:dyDescent="0.3">
      <c r="A14">
        <v>9</v>
      </c>
      <c r="B14" s="24">
        <f t="shared" si="0"/>
        <v>11</v>
      </c>
      <c r="C14" s="25">
        <v>5</v>
      </c>
      <c r="D14" s="25">
        <v>3</v>
      </c>
      <c r="E14" s="25">
        <v>3</v>
      </c>
    </row>
    <row r="15" spans="1:5" x14ac:dyDescent="0.3">
      <c r="A15">
        <v>10</v>
      </c>
      <c r="B15" s="24">
        <f t="shared" si="0"/>
        <v>9</v>
      </c>
      <c r="C15" s="25">
        <v>3</v>
      </c>
      <c r="D15" s="25">
        <v>3</v>
      </c>
      <c r="E15" s="25">
        <v>3</v>
      </c>
    </row>
    <row r="16" spans="1:5" x14ac:dyDescent="0.3">
      <c r="A16">
        <v>11</v>
      </c>
      <c r="B16" s="24">
        <f t="shared" si="0"/>
        <v>8</v>
      </c>
      <c r="C16" s="25">
        <v>4</v>
      </c>
      <c r="D16" s="25">
        <v>2</v>
      </c>
      <c r="E16" s="25">
        <v>2</v>
      </c>
    </row>
    <row r="17" spans="1:5" x14ac:dyDescent="0.3">
      <c r="A17">
        <v>12</v>
      </c>
      <c r="B17" s="26">
        <f t="shared" si="0"/>
        <v>7</v>
      </c>
      <c r="C17" s="27">
        <v>3</v>
      </c>
      <c r="D17" s="27">
        <v>2</v>
      </c>
      <c r="E17" s="27">
        <v>2</v>
      </c>
    </row>
    <row r="19" spans="1:5" x14ac:dyDescent="0.3">
      <c r="B19" t="s">
        <v>203</v>
      </c>
      <c r="C19" t="s">
        <v>204</v>
      </c>
      <c r="D19" t="s">
        <v>205</v>
      </c>
      <c r="E19" t="s">
        <v>206</v>
      </c>
    </row>
    <row r="20" spans="1:5" x14ac:dyDescent="0.3">
      <c r="A20">
        <v>3</v>
      </c>
      <c r="B20" s="28">
        <f>SUM(C20:E20)</f>
        <v>18</v>
      </c>
      <c r="C20" s="25">
        <v>6</v>
      </c>
      <c r="D20" s="25">
        <v>6</v>
      </c>
      <c r="E20" s="25">
        <v>6</v>
      </c>
    </row>
    <row r="21" spans="1:5" x14ac:dyDescent="0.3">
      <c r="A21">
        <v>4</v>
      </c>
      <c r="B21" s="28">
        <f t="shared" ref="B21:B29" si="1">SUM(C21:E21)</f>
        <v>15</v>
      </c>
      <c r="C21" s="25">
        <v>5</v>
      </c>
      <c r="D21" s="25">
        <v>5</v>
      </c>
      <c r="E21" s="25">
        <v>5</v>
      </c>
    </row>
    <row r="22" spans="1:5" x14ac:dyDescent="0.3">
      <c r="A22">
        <v>5</v>
      </c>
      <c r="B22" s="28">
        <f t="shared" si="1"/>
        <v>12</v>
      </c>
      <c r="C22" s="25">
        <v>4</v>
      </c>
      <c r="D22" s="25">
        <v>4</v>
      </c>
      <c r="E22" s="25">
        <v>4</v>
      </c>
    </row>
    <row r="23" spans="1:5" x14ac:dyDescent="0.3">
      <c r="A23">
        <v>6</v>
      </c>
      <c r="B23" s="28">
        <f t="shared" si="1"/>
        <v>9</v>
      </c>
      <c r="C23" s="25">
        <v>3</v>
      </c>
      <c r="D23" s="25">
        <v>3</v>
      </c>
      <c r="E23" s="25">
        <v>3</v>
      </c>
    </row>
    <row r="24" spans="1:5" x14ac:dyDescent="0.3">
      <c r="A24">
        <v>7</v>
      </c>
      <c r="B24" s="28">
        <f t="shared" si="1"/>
        <v>9</v>
      </c>
      <c r="C24" s="25">
        <v>3</v>
      </c>
      <c r="D24" s="25">
        <v>3</v>
      </c>
      <c r="E24" s="25">
        <v>3</v>
      </c>
    </row>
    <row r="25" spans="1:5" x14ac:dyDescent="0.3">
      <c r="A25">
        <v>8</v>
      </c>
      <c r="B25" s="28">
        <f t="shared" si="1"/>
        <v>8</v>
      </c>
      <c r="C25" s="25">
        <v>3</v>
      </c>
      <c r="D25" s="25">
        <v>3</v>
      </c>
      <c r="E25" s="25">
        <v>2</v>
      </c>
    </row>
    <row r="26" spans="1:5" x14ac:dyDescent="0.3">
      <c r="A26">
        <v>9</v>
      </c>
      <c r="B26" s="28">
        <f t="shared" si="1"/>
        <v>6</v>
      </c>
      <c r="C26" s="25">
        <v>2</v>
      </c>
      <c r="D26" s="25">
        <v>2</v>
      </c>
      <c r="E26" s="25">
        <v>2</v>
      </c>
    </row>
    <row r="27" spans="1:5" x14ac:dyDescent="0.3">
      <c r="A27">
        <v>10</v>
      </c>
      <c r="B27" s="28">
        <f t="shared" si="1"/>
        <v>6</v>
      </c>
      <c r="C27" s="25">
        <v>2</v>
      </c>
      <c r="D27" s="25">
        <v>2</v>
      </c>
      <c r="E27" s="25">
        <v>2</v>
      </c>
    </row>
    <row r="28" spans="1:5" x14ac:dyDescent="0.3">
      <c r="A28">
        <v>11</v>
      </c>
      <c r="B28" s="28">
        <f t="shared" si="1"/>
        <v>6</v>
      </c>
      <c r="C28" s="25">
        <v>2</v>
      </c>
      <c r="D28" s="25">
        <v>2</v>
      </c>
      <c r="E28" s="25">
        <v>2</v>
      </c>
    </row>
    <row r="29" spans="1:5" x14ac:dyDescent="0.3">
      <c r="A29">
        <v>12</v>
      </c>
      <c r="B29" s="29">
        <f t="shared" si="1"/>
        <v>6</v>
      </c>
      <c r="C29" s="27">
        <v>2</v>
      </c>
      <c r="D29" s="27">
        <v>2</v>
      </c>
      <c r="E29" s="27">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6" ma:contentTypeDescription="Create a new document." ma:contentTypeScope="" ma:versionID="9e014cbbd7935fa22a9e5fe204f45deb">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24c508b3a33a7635f3c8436a93fa77dd"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documentManagement>
</p:properties>
</file>

<file path=customXml/itemProps1.xml><?xml version="1.0" encoding="utf-8"?>
<ds:datastoreItem xmlns:ds="http://schemas.openxmlformats.org/officeDocument/2006/customXml" ds:itemID="{E09D4F97-3BE0-43AA-A77C-62066BD05A78}">
  <ds:schemaRefs>
    <ds:schemaRef ds:uri="http://schemas.microsoft.com/sharepoint/v3/contenttype/forms"/>
  </ds:schemaRefs>
</ds:datastoreItem>
</file>

<file path=customXml/itemProps2.xml><?xml version="1.0" encoding="utf-8"?>
<ds:datastoreItem xmlns:ds="http://schemas.openxmlformats.org/officeDocument/2006/customXml" ds:itemID="{CC855B7C-0DFA-4912-9659-806E3F6EE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44241E-A849-4ECB-8C57-D1005A987ED1}">
  <ds:schemaRefs>
    <ds:schemaRef ds:uri="http://schemas.microsoft.com/office/2006/metadata/properties"/>
    <ds:schemaRef ds:uri="http://purl.org/dc/terms/"/>
    <ds:schemaRef ds:uri="28aea869-ffe8-48f7-9e91-4a2b9eb4cdc5"/>
    <ds:schemaRef ds:uri="http://www.w3.org/XML/1998/namespace"/>
    <ds:schemaRef ds:uri="http://purl.org/dc/dcmitype/"/>
    <ds:schemaRef ds:uri="15e1de99-1079-4bd0-98dc-f643554a1a46"/>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manuela</cp:lastModifiedBy>
  <cp:revision/>
  <dcterms:created xsi:type="dcterms:W3CDTF">2015-01-30T14:58:41Z</dcterms:created>
  <dcterms:modified xsi:type="dcterms:W3CDTF">2023-07-17T13:17:28Z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y fmtid="{D5CDD505-2E9C-101B-9397-08002B2CF9AE}" pid="3" name="MediaServiceImageTags">
    <vt:lpwstr/>
  </property>
</Properties>
</file>