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annepabel/Desktop/ALE/13734/"/>
    </mc:Choice>
  </mc:AlternateContent>
  <xr:revisionPtr revIDLastSave="0" documentId="8_{E7A6C938-072A-F240-841D-CFE4035C3AB3}" xr6:coauthVersionLast="47" xr6:coauthVersionMax="47" xr10:uidLastSave="{00000000-0000-0000-0000-000000000000}"/>
  <bookViews>
    <workbookView xWindow="1180" yWindow="740" windowWidth="27000" windowHeight="14300" activeTab="2"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4" l="1"/>
  <c r="B26" i="4"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c r="E50" i="2"/>
  <c r="F50" i="2" s="1"/>
  <c r="E51" i="2"/>
  <c r="F51" i="2" s="1"/>
  <c r="E52" i="2"/>
  <c r="F52" i="2" s="1"/>
  <c r="E53" i="2"/>
  <c r="F53" i="2"/>
  <c r="E54" i="2"/>
  <c r="F54" i="2" s="1"/>
  <c r="E55" i="2"/>
  <c r="F55" i="2" s="1"/>
  <c r="E56" i="2"/>
  <c r="F56" i="2" s="1"/>
  <c r="E57" i="2"/>
  <c r="F57" i="2" s="1"/>
  <c r="E58" i="2"/>
  <c r="F58" i="2" s="1"/>
  <c r="E59" i="2"/>
  <c r="F59" i="2" s="1"/>
  <c r="E60" i="2"/>
  <c r="F60" i="2" s="1"/>
  <c r="E61" i="2"/>
  <c r="F61" i="2" s="1"/>
  <c r="E62" i="2"/>
  <c r="F62" i="2" s="1"/>
  <c r="E63" i="2"/>
  <c r="F63" i="2"/>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2" i="2"/>
  <c r="F2" i="2" s="1"/>
  <c r="B29" i="3"/>
  <c r="B28" i="3"/>
  <c r="B27" i="3"/>
  <c r="B26" i="3"/>
  <c r="B25" i="3"/>
  <c r="B24" i="3"/>
  <c r="B23" i="3"/>
  <c r="B22" i="3"/>
  <c r="B21" i="3"/>
  <c r="B20" i="3"/>
  <c r="B17" i="3"/>
  <c r="B16" i="3"/>
  <c r="B15" i="3"/>
  <c r="B14" i="3"/>
  <c r="B13" i="3"/>
  <c r="B12" i="3"/>
  <c r="B11" i="3"/>
  <c r="B10" i="3"/>
  <c r="B9" i="3"/>
  <c r="B8" i="3"/>
  <c r="B9" i="4"/>
  <c r="B13" i="4" s="1"/>
  <c r="B17" i="4"/>
  <c r="B16" i="4"/>
  <c r="B15" i="4"/>
  <c r="E23" i="4"/>
  <c r="B14" i="4"/>
  <c r="B18" i="4" s="1"/>
  <c r="A49" i="4"/>
  <c r="A48" i="4"/>
  <c r="A47" i="4"/>
  <c r="G47" i="4" s="1"/>
  <c r="A33" i="4"/>
  <c r="D33" i="4" s="1"/>
  <c r="E22" i="4"/>
  <c r="G24" i="4"/>
  <c r="G23" i="4"/>
  <c r="G22" i="4"/>
  <c r="F24" i="4"/>
  <c r="F23" i="4"/>
  <c r="F22" i="4"/>
  <c r="F38" i="4" s="1"/>
  <c r="E24" i="4"/>
  <c r="A32" i="4"/>
  <c r="F32" i="4" s="1"/>
  <c r="A31" i="4"/>
  <c r="G31" i="4" s="1"/>
  <c r="A46" i="4"/>
  <c r="G46" i="4" s="1"/>
  <c r="A45" i="4"/>
  <c r="A44" i="4"/>
  <c r="A43" i="4"/>
  <c r="A42" i="4"/>
  <c r="A41" i="4"/>
  <c r="D24" i="4"/>
  <c r="D23" i="4"/>
  <c r="D22" i="4"/>
  <c r="C24" i="4"/>
  <c r="C23" i="4"/>
  <c r="C22" i="4"/>
  <c r="A30" i="4"/>
  <c r="B30" i="4" s="1"/>
  <c r="A29" i="4"/>
  <c r="G29" i="4" s="1"/>
  <c r="A28" i="4"/>
  <c r="G28" i="4" s="1"/>
  <c r="A27" i="4"/>
  <c r="E27" i="4" s="1"/>
  <c r="A25" i="4"/>
  <c r="G25" i="4" s="1"/>
  <c r="B11" i="4"/>
  <c r="B12" i="4"/>
  <c r="B10" i="4"/>
  <c r="B23" i="4"/>
  <c r="B22" i="4"/>
  <c r="B24" i="4"/>
  <c r="B25" i="4"/>
  <c r="F25" i="4"/>
  <c r="F41" i="4" s="1"/>
  <c r="F49" i="4"/>
  <c r="B49" i="4"/>
  <c r="D49" i="4"/>
  <c r="F31" i="4"/>
  <c r="C49" i="4"/>
  <c r="B31" i="4"/>
  <c r="B47" i="4"/>
  <c r="D47" i="4"/>
  <c r="F27" i="4"/>
  <c r="F43" i="4" s="1"/>
  <c r="E49" i="4"/>
  <c r="B32" i="4"/>
  <c r="C47" i="4"/>
  <c r="G49" i="4"/>
  <c r="D28" i="4"/>
  <c r="E32" i="4"/>
  <c r="E48" i="4"/>
  <c r="C32" i="4"/>
  <c r="C48" i="4"/>
  <c r="G32" i="4"/>
  <c r="G48" i="4"/>
  <c r="D32" i="4"/>
  <c r="D48" i="4"/>
  <c r="F47" i="4"/>
  <c r="F48" i="4"/>
  <c r="B48" i="4"/>
  <c r="C38" i="4" l="1"/>
  <c r="E39" i="4"/>
  <c r="F39" i="4"/>
  <c r="G39" i="4"/>
  <c r="B38" i="4"/>
  <c r="D38" i="4"/>
  <c r="B27" i="4"/>
  <c r="B43" i="4" s="1"/>
  <c r="E29" i="4"/>
  <c r="C29" i="4"/>
  <c r="C45" i="4" s="1"/>
  <c r="F29" i="4"/>
  <c r="D44" i="4"/>
  <c r="B33" i="4"/>
  <c r="B19" i="4"/>
  <c r="F40" i="4"/>
  <c r="D29" i="4"/>
  <c r="D45" i="4" s="1"/>
  <c r="F28" i="4"/>
  <c r="F44" i="4" s="1"/>
  <c r="E28" i="4"/>
  <c r="B39" i="4"/>
  <c r="C27" i="4"/>
  <c r="C43" i="4" s="1"/>
  <c r="D27" i="4"/>
  <c r="D43" i="4" s="1"/>
  <c r="C30" i="4"/>
  <c r="B40" i="4"/>
  <c r="G30" i="4"/>
  <c r="F30" i="4"/>
  <c r="D39" i="4"/>
  <c r="D30" i="4"/>
  <c r="E30" i="4"/>
  <c r="B41" i="4"/>
  <c r="E33" i="4"/>
  <c r="E47" i="4"/>
  <c r="G38" i="4"/>
  <c r="B29" i="4"/>
  <c r="B45" i="4" s="1"/>
  <c r="E31" i="4"/>
  <c r="C33" i="4"/>
  <c r="C28" i="4"/>
  <c r="C44" i="4" s="1"/>
  <c r="C25" i="4"/>
  <c r="C41" i="4" s="1"/>
  <c r="G40" i="4"/>
  <c r="F33" i="4"/>
  <c r="B42" i="4"/>
  <c r="G41" i="4"/>
  <c r="G44" i="4"/>
  <c r="E44" i="4"/>
  <c r="E46" i="4"/>
  <c r="D40" i="4"/>
  <c r="E26" i="4"/>
  <c r="E42" i="4" s="1"/>
  <c r="E45" i="4"/>
  <c r="F45" i="4"/>
  <c r="E25" i="4"/>
  <c r="E41" i="4" s="1"/>
  <c r="D31" i="4"/>
  <c r="D46" i="4"/>
  <c r="F26" i="4"/>
  <c r="F42" i="4" s="1"/>
  <c r="G26" i="4"/>
  <c r="G42" i="4" s="1"/>
  <c r="F46" i="4"/>
  <c r="B28" i="4"/>
  <c r="B44" i="4" s="1"/>
  <c r="G45" i="4"/>
  <c r="C26" i="4"/>
  <c r="G33" i="4"/>
  <c r="G27" i="4"/>
  <c r="G43" i="4" s="1"/>
  <c r="C46" i="4"/>
  <c r="C39" i="4"/>
  <c r="B46" i="4"/>
  <c r="E38" i="4"/>
  <c r="C31" i="4"/>
  <c r="C40" i="4"/>
  <c r="E43" i="4"/>
  <c r="D25" i="4"/>
  <c r="E40" i="4"/>
  <c r="D26" i="4"/>
  <c r="D42" i="4" s="1"/>
  <c r="F50" i="4" l="1"/>
  <c r="C34" i="4"/>
  <c r="B50" i="4"/>
  <c r="G50" i="4"/>
  <c r="E34" i="4"/>
  <c r="C42" i="4"/>
  <c r="C50" i="4" s="1"/>
  <c r="E50" i="4"/>
  <c r="D34" i="4"/>
  <c r="D41" i="4"/>
  <c r="D50" i="4" s="1"/>
  <c r="F34" i="4"/>
  <c r="G34" i="4"/>
  <c r="B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tc={88E62E21-9C4C-E144-A0FD-7529D0F0716D}</author>
    <author>tc={357468B9-8F1B-5F43-AFAC-07618D644764}</author>
    <author>tc={ED59C7BC-0E87-884F-955E-E474512D3F3D}</author>
    <author>tc={A1BC5809-734A-2E48-9633-99F75CA31E29}</author>
    <author>tc={0DF6D1B4-BB31-4343-8E9C-C883235E0340}</author>
    <author>tc={E33379A5-3230-1A4D-A60B-D2D6EF052E40}</author>
    <author>tc={00DAD131-2132-3040-9692-E1C45AB4178E}</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51" authorId="1" shapeId="0" xr:uid="{88E62E21-9C4C-E144-A0FD-7529D0F0716D}">
      <text>
        <t>[Threaded comment]
Your version of Excel allows you to read this threaded comment; however, any edits to it will get removed if the file is opened in a newer version of Excel. Learn more: https://go.microsoft.com/fwlink/?linkid=870924
Comment:
    Das müsste bitte im Skript zu “Kosten-Effektivitäts-Analyse” (S. 132) korrigiert werden.</t>
      </text>
    </comment>
    <comment ref="G60" authorId="2" shapeId="0" xr:uid="{357468B9-8F1B-5F43-AFAC-07618D644764}">
      <text>
        <t>[Threaded comment]
Your version of Excel allows you to read this threaded comment; however, any edits to it will get removed if the file is opened in a newer version of Excel. Learn more: https://go.microsoft.com/fwlink/?linkid=870924
Comment:
    Das müsste bitte im Skript zu “Kosten-Effektivitäts-Analyse” (S. 132) korrigiert werden.</t>
      </text>
    </comment>
    <comment ref="G65" authorId="3" shapeId="0" xr:uid="{ED59C7BC-0E87-884F-955E-E474512D3F3D}">
      <text>
        <t>[Threaded comment]
Your version of Excel allows you to read this threaded comment; however, any edits to it will get removed if the file is opened in a newer version of Excel. Learn more: https://go.microsoft.com/fwlink/?linkid=870924
Comment:
    Das müsste bitte im Skript zu “Kosten-Effektivitäts-Analyse” (S. 132) korrigiert werden.</t>
      </text>
    </comment>
    <comment ref="J104" authorId="4" shapeId="0" xr:uid="{A1BC5809-734A-2E48-9633-99F75CA31E29}">
      <text>
        <t>[Threaded comment]
Your version of Excel allows you to read this threaded comment; however, any edits to it will get removed if the file is opened in a newer version of Excel. Learn more: https://go.microsoft.com/fwlink/?linkid=870924
Comment:
    Hier stand statt “DNA” “DANN” (auch im Original). Ich vermute, dass es automatisch korrigiert wurde und habe das entsprechend geändert.</t>
      </text>
    </comment>
    <comment ref="G108" authorId="5" shapeId="0" xr:uid="{0DF6D1B4-BB31-4343-8E9C-C883235E0340}">
      <text>
        <t>[Threaded comment]
Your version of Excel allows you to read this threaded comment; however, any edits to it will get removed if the file is opened in a newer version of Excel. Learn more: https://go.microsoft.com/fwlink/?linkid=870924
Comment:
    Im Skript (S. 256) wird “PROs” als “Patient-Related Outcomes” definiert. Das sollte dann im Skript noch angeglichen werden.</t>
      </text>
    </comment>
    <comment ref="G120" authorId="6" shapeId="0" xr:uid="{E33379A5-3230-1A4D-A60B-D2D6EF052E40}">
      <text>
        <t>[Threaded comment]
Your version of Excel allows you to read this threaded comment; however, any edits to it will get removed if the file is opened in a newer version of Excel. Learn more: https://go.microsoft.com/fwlink/?linkid=870924
Comment:
    Bitte hier überprüfen. Im Original steht “cell mitigation”, was für mich jedoch wenig Sinn macht. Im Skript wird in diesem Zusammenhang von “Zellmigration (cell migration)” gesprochen. Dementsprechend habe ich das hier geändert.</t>
      </text>
    </comment>
    <comment ref="G137" authorId="7" shapeId="0" xr:uid="{00DAD131-2132-3040-9692-E1C45AB4178E}">
      <text>
        <t>[Threaded comment]
Your version of Excel allows you to read this threaded comment; however, any edits to it will get removed if the file is opened in a newer version of Excel. Learn more: https://go.microsoft.com/fwlink/?linkid=870924
Comment:
    Hier ist die Aussage unvollständig (im Original). Bitte ergänzen.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tc={BB3A319A-8982-F54B-B3AF-E1F62AA77B6F}</author>
    <author>tc={D801F49A-58D0-A346-B3F2-86EB6B18ADC6}</author>
    <author>tc={45F33B27-E365-4CAA-B8E7-3F72CBDDBF62}</author>
    <author>tc={7D50C3B8-AF40-6342-ACE3-B142386CBFBE}</author>
    <author>tc={C59429FD-4F8C-B148-B563-482CF9FA152A}</author>
    <author>tc={5324DAB6-D4AE-634D-B82B-F76B43DF1C60}</author>
    <author>tc={45FF6CED-D629-684A-BDC8-0FDD4F641831}</author>
    <author>tc={AC5D8CAA-3E56-814E-8D11-A168A7A88EC7}</author>
    <author>tc={5BD1A909-3DB5-6E4E-8CBB-F9264ADD1A7B}</author>
    <author>tc={0888A61B-084A-3140-A7A8-F2B9469FDC7D}</author>
    <author>tc={59A4F29A-D70B-574E-A503-2247FE5E35FB}</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5" authorId="1" shapeId="0" xr:uid="{BB3A319A-8982-F54B-B3AF-E1F62AA77B6F}">
      <text>
        <t>[Threaded comment]
Your version of Excel allows you to read this threaded comment; however, any edits to it will get removed if the file is opened in a newer version of Excel. Learn more: https://go.microsoft.com/fwlink/?linkid=870924
Comment:
    Ich würde “Drittzahler” hier nicht gendern, da es meiner Meinung nach klarer ist als “Drittzahlende” (in diesem Kontext als alleinstehende Aussage).</t>
      </text>
    </comment>
    <comment ref="H10" authorId="2" shapeId="0" xr:uid="{D801F49A-58D0-A346-B3F2-86EB6B18ADC6}">
      <text>
        <t>[Threaded comment]
Your version of Excel allows you to read this threaded comment; however, any edits to it will get removed if the file is opened in a newer version of Excel. Learn more: https://go.microsoft.com/fwlink/?linkid=870924
Comment:
    Da im Skript hierfür der Begriff “Beteiligte” statt “Stakeholder” verwendet wird, habe ich das in Klammern ergänzt.</t>
      </text>
    </comment>
    <comment ref="C27" authorId="3" shapeId="0" xr:uid="{45F33B27-E365-4CAA-B8E7-3F72CBDDBF6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@Rüterbories, Jan, Dr. ich habe dem KFK zwei schwere offene Fragen hinzugefügt (offen_020 und offen_021). Könntest du bitte prüfen, dass inhaltlich alles ok ist?
Reply:
    ist ok!</t>
      </text>
    </comment>
    <comment ref="I33" authorId="4" shapeId="0" xr:uid="{7D50C3B8-AF40-6342-ACE3-B142386CBFBE}">
      <text>
        <t>[Threaded comment]
Your version of Excel allows you to read this threaded comment; however, any edits to it will get removed if the file is opened in a newer version of Excel. Learn more: https://go.microsoft.com/fwlink/?linkid=870924
Comment:
    Bitte hier die Übersetzung für “coverage decisions” überprüfen (“Kostenübernahmeentscheidungen”)</t>
      </text>
    </comment>
    <comment ref="I42" authorId="5" shapeId="0" xr:uid="{C59429FD-4F8C-B148-B563-482CF9FA152A}">
      <text>
        <t xml:space="preserve">[Threaded comment]
Your version of Excel allows you to read this threaded comment; however, any edits to it will get removed if the file is opened in a newer version of Excel. Learn more: https://go.microsoft.com/fwlink/?linkid=870924
Comment:
    Hier ist die Klammersetzung etwas irreführend. </t>
      </text>
    </comment>
    <comment ref="I45" authorId="6" shapeId="0" xr:uid="{5324DAB6-D4AE-634D-B82B-F76B43DF1C60}">
      <text>
        <t>[Threaded comment]
Your version of Excel allows you to read this threaded comment; however, any edits to it will get removed if the file is opened in a newer version of Excel. Learn more: https://go.microsoft.com/fwlink/?linkid=870924
Comment:
    Müsste der erste Punkt nicht eher “Patientenwohl” (“Beneficience”) sein statt “Non-maleficience”? Bitte prüfen.</t>
      </text>
    </comment>
    <comment ref="I59" authorId="7" shapeId="0" xr:uid="{45FF6CED-D629-684A-BDC8-0FDD4F641831}">
      <text>
        <t>[Threaded comment]
Your version of Excel allows you to read this threaded comment; however, any edits to it will get removed if the file is opened in a newer version of Excel. Learn more: https://go.microsoft.com/fwlink/?linkid=870924
Comment:
    Anmerkung: Ab hier werden die Punkte in Klammern nur noch als alleinstehende Zahl angegeben.</t>
      </text>
    </comment>
    <comment ref="I70" authorId="8" shapeId="0" xr:uid="{AC5D8CAA-3E56-814E-8D11-A168A7A88EC7}">
      <text>
        <t>[Threaded comment]
Your version of Excel allows you to read this threaded comment; however, any edits to it will get removed if the file is opened in a newer version of Excel. Learn more: https://go.microsoft.com/fwlink/?linkid=870924
Comment:
    Im Skript steht statt “patientenberichtete Ergebnisse “patientenbezogene Ergebnisse”</t>
      </text>
    </comment>
    <comment ref="I72" authorId="9" shapeId="0" xr:uid="{5BD1A909-3DB5-6E4E-8CBB-F9264ADD1A7B}">
      <text>
        <t>[Threaded comment]
Your version of Excel allows you to read this threaded comment; however, any edits to it will get removed if the file is opened in a newer version of Excel. Learn more: https://go.microsoft.com/fwlink/?linkid=870924
Comment:
    Bitte beachten: Im Skript steht aktuell nur “Bedenken hinsichtlich der Einhaltung” (S. 257). Bitte dahinter noch “von Vorschriften” ergänzen.</t>
      </text>
    </comment>
    <comment ref="I83" authorId="10" shapeId="0" xr:uid="{0888A61B-084A-3140-A7A8-F2B9469FDC7D}">
      <text>
        <t>[Threaded comment]
Your version of Excel allows you to read this threaded comment; however, any edits to it will get removed if the file is opened in a newer version of Excel. Learn more: https://go.microsoft.com/fwlink/?linkid=870924
Comment:
    Hier fehlt die Beschreibung der letzten Schicht.</t>
      </text>
    </comment>
    <comment ref="I90" authorId="11" shapeId="0" xr:uid="{59A4F29A-D70B-574E-A503-2247FE5E35FB}">
      <text>
        <t>[Threaded comment]
Your version of Excel allows you to read this threaded comment; however, any edits to it will get removed if the file is opened in a newer version of Excel. Learn more: https://go.microsoft.com/fwlink/?linkid=870924
Comment:
    Hier ist am Ende ein Komma. Bitte überprüfen, ob hier noch Inhalte fehlen.</t>
      </text>
    </comment>
  </commentList>
</comments>
</file>

<file path=xl/sharedStrings.xml><?xml version="1.0" encoding="utf-8"?>
<sst xmlns="http://schemas.openxmlformats.org/spreadsheetml/2006/main" count="1793" uniqueCount="1280">
  <si>
    <t>Module Code</t>
  </si>
  <si>
    <t>Course Code</t>
  </si>
  <si>
    <t>Course Name</t>
  </si>
  <si>
    <t>Total number of Units</t>
  </si>
  <si>
    <t>Author</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</si>
  <si>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</si>
  <si>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</si>
  <si>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</si>
  <si>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</si>
  <si>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</si>
  <si>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</si>
  <si>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</si>
  <si>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</si>
  <si>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</si>
  <si>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</si>
  <si>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</si>
  <si>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</si>
  <si>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</si>
  <si>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</si>
  <si>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</si>
  <si>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</si>
  <si>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</si>
  <si>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</si>
  <si>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</si>
  <si>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</si>
  <si>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</si>
  <si>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</si>
  <si>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</si>
  <si>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</si>
  <si>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</si>
  <si>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</si>
  <si>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</si>
  <si>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</si>
  <si>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</si>
  <si>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(automa-tically)</t>
  </si>
  <si>
    <t>Questiion text</t>
  </si>
  <si>
    <t>Correct answer</t>
  </si>
  <si>
    <t>Incorrect answer</t>
  </si>
  <si>
    <t>Picture - yes? =&gt; insert "Ja" (Please use the German term!) 
And please note the information in "Overview" /
 Compulsory literature
(i.e. required reading)</t>
  </si>
  <si>
    <t>Comment from reviewer</t>
  </si>
  <si>
    <t>1.1</t>
  </si>
  <si>
    <t>leicht</t>
  </si>
  <si>
    <t>MC_144</t>
  </si>
  <si>
    <t>MC_145</t>
  </si>
  <si>
    <t>MC_146</t>
  </si>
  <si>
    <t>MC_147</t>
  </si>
  <si>
    <t>MC_148</t>
  </si>
  <si>
    <t>MC_149</t>
  </si>
  <si>
    <t>MC_150</t>
  </si>
  <si>
    <t>MC_151</t>
  </si>
  <si>
    <t>MC_152</t>
  </si>
  <si>
    <t>MC_153</t>
  </si>
  <si>
    <t>MC_154</t>
  </si>
  <si>
    <t>MC_155</t>
  </si>
  <si>
    <t>MC_156</t>
  </si>
  <si>
    <t>MC_157</t>
  </si>
  <si>
    <t>MC_158</t>
  </si>
  <si>
    <t>MC_159</t>
  </si>
  <si>
    <t>MC_160</t>
  </si>
  <si>
    <t>MC_161</t>
  </si>
  <si>
    <t>MC_162</t>
  </si>
  <si>
    <t>MC_163</t>
  </si>
  <si>
    <t>MC_164</t>
  </si>
  <si>
    <t>MC_165</t>
  </si>
  <si>
    <t>MC_166</t>
  </si>
  <si>
    <t>MC_167</t>
  </si>
  <si>
    <t>MC_168</t>
  </si>
  <si>
    <t>MC_169</t>
  </si>
  <si>
    <t>MC_170</t>
  </si>
  <si>
    <t>MC_171</t>
  </si>
  <si>
    <t>MC_172</t>
  </si>
  <si>
    <t>MC_173</t>
  </si>
  <si>
    <t>MC_174</t>
  </si>
  <si>
    <t>MC_175</t>
  </si>
  <si>
    <t>MC_176</t>
  </si>
  <si>
    <t>MC_191</t>
  </si>
  <si>
    <t>MC_192</t>
  </si>
  <si>
    <t>MC_193</t>
  </si>
  <si>
    <t>MC_194</t>
  </si>
  <si>
    <t>MC_195</t>
  </si>
  <si>
    <t>MC_196</t>
  </si>
  <si>
    <t>MC_197</t>
  </si>
  <si>
    <t>MC_198</t>
  </si>
  <si>
    <t>MC_199</t>
  </si>
  <si>
    <t>MC_200</t>
  </si>
  <si>
    <t>MC_201</t>
  </si>
  <si>
    <t>MC_202</t>
  </si>
  <si>
    <t>MC_203</t>
  </si>
  <si>
    <t>MC_204</t>
  </si>
  <si>
    <t>MC_205</t>
  </si>
  <si>
    <t>MC_206</t>
  </si>
  <si>
    <t>MC_207</t>
  </si>
  <si>
    <t>MC_208</t>
  </si>
  <si>
    <t>MC_209</t>
  </si>
  <si>
    <t>MC_210</t>
  </si>
  <si>
    <r>
      <t xml:space="preserve">Level of difficulty
leicht (easy)
mittel (middle)
schwer (hard)
</t>
    </r>
    <r>
      <rPr>
        <b/>
        <sz val="10"/>
        <color rgb="FFFF0000"/>
        <rFont val="Calibri"/>
        <family val="2"/>
        <scheme val="minor"/>
      </rPr>
      <t>Please use the German term</t>
    </r>
  </si>
  <si>
    <t>Points
(auto-matically)</t>
  </si>
  <si>
    <t>Lines 
(auto-matically)</t>
  </si>
  <si>
    <t>Question number 
(auto-matically)</t>
  </si>
  <si>
    <t>Question text</t>
  </si>
  <si>
    <t>Sample solution</t>
  </si>
  <si>
    <t>Picture - yes? =&gt; insert "Ja" (Please use the German term!) 
And please note the information in "Overview" /
Compulsory literature
(i.e. required reading)</t>
  </si>
  <si>
    <t>Comment Reviewer</t>
  </si>
  <si>
    <t>offen_092</t>
  </si>
  <si>
    <t>offen_094</t>
  </si>
  <si>
    <t>offen_095</t>
  </si>
  <si>
    <t>offen_096</t>
  </si>
  <si>
    <t>offen_097</t>
  </si>
  <si>
    <t>offen_098</t>
  </si>
  <si>
    <t>offen_099</t>
  </si>
  <si>
    <t>offen_104</t>
  </si>
  <si>
    <t>offen_105</t>
  </si>
  <si>
    <t>offen_106</t>
  </si>
  <si>
    <t>offen_107</t>
  </si>
  <si>
    <t>offen_108</t>
  </si>
  <si>
    <t>offen_109</t>
  </si>
  <si>
    <t>offen_110</t>
  </si>
  <si>
    <t>offen_111</t>
  </si>
  <si>
    <t>offen_112</t>
  </si>
  <si>
    <t>offen_113</t>
  </si>
  <si>
    <t>offen_114</t>
  </si>
  <si>
    <t>offen_115</t>
  </si>
  <si>
    <t>offen_116</t>
  </si>
  <si>
    <t>offen_117</t>
  </si>
  <si>
    <t>offen_118</t>
  </si>
  <si>
    <t>offen_119</t>
  </si>
  <si>
    <t>offen_120</t>
  </si>
  <si>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</si>
  <si>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</si>
  <si>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</si>
  <si>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</si>
  <si>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</si>
  <si>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</si>
  <si>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</si>
  <si>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</si>
  <si>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</si>
  <si>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</si>
  <si>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</si>
  <si>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</si>
  <si>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</si>
  <si>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</si>
  <si>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</si>
  <si>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</si>
  <si>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</si>
  <si>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Ja</t>
  </si>
  <si>
    <t>mittel</t>
  </si>
  <si>
    <t>Nein</t>
  </si>
  <si>
    <t>schwer</t>
  </si>
  <si>
    <t>MC Fragen pro Lektion</t>
  </si>
  <si>
    <t>MC leicht</t>
  </si>
  <si>
    <t>MC mittel</t>
  </si>
  <si>
    <t>MC schwer</t>
  </si>
  <si>
    <t>Offene Fragen / Lektion</t>
  </si>
  <si>
    <t>Offen leicht</t>
  </si>
  <si>
    <t>Offen mittel</t>
  </si>
  <si>
    <t>Offen schwer</t>
  </si>
  <si>
    <t>INAHTA</t>
  </si>
  <si>
    <t>iHTA</t>
  </si>
  <si>
    <t>NATHTA</t>
  </si>
  <si>
    <t>RedEDTSA</t>
  </si>
  <si>
    <t>Japan</t>
  </si>
  <si>
    <t xml:space="preserve"> IRR</t>
  </si>
  <si>
    <t>ROE</t>
  </si>
  <si>
    <t>WIP</t>
  </si>
  <si>
    <t>DCE</t>
  </si>
  <si>
    <t>COVID-19</t>
  </si>
  <si>
    <t>DrugMed</t>
  </si>
  <si>
    <t>ChemBank</t>
  </si>
  <si>
    <t>PubChem</t>
  </si>
  <si>
    <t>DrugBank</t>
  </si>
  <si>
    <t>GUIs</t>
  </si>
  <si>
    <t>1.2</t>
  </si>
  <si>
    <t>1.3</t>
  </si>
  <si>
    <t>1.5</t>
  </si>
  <si>
    <t>1.4</t>
  </si>
  <si>
    <t>2.1</t>
  </si>
  <si>
    <t>2.2</t>
  </si>
  <si>
    <t>2.3</t>
  </si>
  <si>
    <t>2.4</t>
  </si>
  <si>
    <t>3.1</t>
  </si>
  <si>
    <t>3.2</t>
  </si>
  <si>
    <t>3.3</t>
  </si>
  <si>
    <t>3.4</t>
  </si>
  <si>
    <t>Intro</t>
  </si>
  <si>
    <t>4.1</t>
  </si>
  <si>
    <t>4.2</t>
  </si>
  <si>
    <t>4.3</t>
  </si>
  <si>
    <t>4.4</t>
  </si>
  <si>
    <t>5.1</t>
  </si>
  <si>
    <t>5.2</t>
  </si>
  <si>
    <t>5.3</t>
  </si>
  <si>
    <t>5.4</t>
  </si>
  <si>
    <t>6.1</t>
  </si>
  <si>
    <t>6.2</t>
  </si>
  <si>
    <t>6.3</t>
  </si>
  <si>
    <t>6.4</t>
  </si>
  <si>
    <t>6</t>
  </si>
  <si>
    <t>150 KFK</t>
  </si>
  <si>
    <t>DLMIHMEIPMT</t>
  </si>
  <si>
    <t>DLMIHMEIPMT01</t>
  </si>
  <si>
    <t>Innovation in Pharma and Medical Technology</t>
  </si>
  <si>
    <t>Ludwig Steindl, Jan Rüterbories, Sophie Brenner</t>
  </si>
  <si>
    <t>DLMIHMEIPMT01_MC_001</t>
  </si>
  <si>
    <t>DLMIHMEIPMT01_MC_002</t>
  </si>
  <si>
    <t>DLMIHMEIPMT01_MC_003</t>
  </si>
  <si>
    <t>DLMIHMEIPMT01_MC_004</t>
  </si>
  <si>
    <t>DLMIHMEIPMT01_MC_005</t>
  </si>
  <si>
    <t>DLMIHMEIPMT01_MC_006</t>
  </si>
  <si>
    <t>DLMIHMEIPMT01_MC_007</t>
  </si>
  <si>
    <t>DLMIHMEIPMT01_MC_008</t>
  </si>
  <si>
    <t>DLMIHMEIPMT01_MC_009</t>
  </si>
  <si>
    <t>DLMIHMEIPMT01_MC_010</t>
  </si>
  <si>
    <t>DLMIHMEIPMT01_MC_011</t>
  </si>
  <si>
    <t>DLMIHMEIPMT01_MC_012</t>
  </si>
  <si>
    <t>DLMIHMEIPMT01_MC_013</t>
  </si>
  <si>
    <t>DLMIHMEIPMT01_MC_014</t>
  </si>
  <si>
    <t>DLMIHMEIPMT01_MC_015</t>
  </si>
  <si>
    <t>DLMIHMEIPMT01_MC_016</t>
  </si>
  <si>
    <t>DLMIHMEIPMT01_MC_017</t>
  </si>
  <si>
    <t>DLMIHMEIPMT01_MC_018</t>
  </si>
  <si>
    <t>DLMIHMEIPMT01_MC_019</t>
  </si>
  <si>
    <t>DLMIHMEIPMT01_MC_020</t>
  </si>
  <si>
    <t>DLMIHMEIPMT01_MC_021</t>
  </si>
  <si>
    <t>DLMIHMEIPMT01_MC_022</t>
  </si>
  <si>
    <t>DLMIHMEIPMT01_MC_023</t>
  </si>
  <si>
    <t>DLMIHMEIPMT01_MC_024</t>
  </si>
  <si>
    <t>DLMIHMEIPMT01_MC_025</t>
  </si>
  <si>
    <t>DLMIHMEIPMT01_MC_026</t>
  </si>
  <si>
    <t>DLMIHMEIPMT01_MC_027</t>
  </si>
  <si>
    <t>DLMIHMEIPMT01_MC_028</t>
  </si>
  <si>
    <t>DLMIHMEIPMT01_MC_029</t>
  </si>
  <si>
    <t>DLMIHMEIPMT01_MC_030</t>
  </si>
  <si>
    <t>DLMIHMEIPMT01_MC_031</t>
  </si>
  <si>
    <t>DLMIHMEIPMT01_MC_032</t>
  </si>
  <si>
    <t>DLMIHMEIPMT01_MC_033</t>
  </si>
  <si>
    <t>DLMIHMEIPMT01_MC_034</t>
  </si>
  <si>
    <t>DLMIHMEIPMT01_MC_035</t>
  </si>
  <si>
    <t>DLMIHMEIPMT01_MC_036</t>
  </si>
  <si>
    <t>DLMIHMEIPMT01_MC_037</t>
  </si>
  <si>
    <t>DLMIHMEIPMT01_MC_038</t>
  </si>
  <si>
    <t>DLMIHMEIPMT01_MC_039</t>
  </si>
  <si>
    <t>DLMIHMEIPMT01_MC_040</t>
  </si>
  <si>
    <t>DLMIHMEIPMT01_MC_041</t>
  </si>
  <si>
    <t>DLMIHMEIPMT01_MC_042</t>
  </si>
  <si>
    <t>DLMIHMEIPMT01_MC_043</t>
  </si>
  <si>
    <t>DLMIHMEIPMT01_MC_044</t>
  </si>
  <si>
    <t>DLMIHMEIPMT01_MC_045</t>
  </si>
  <si>
    <t>DLMIHMEIPMT01_MC_046</t>
  </si>
  <si>
    <t>DLMIHMEIPMT01_MC_047</t>
  </si>
  <si>
    <t>DLMIHMEIPMT01_MC_048</t>
  </si>
  <si>
    <t>DLMIHMEIPMT01_MC_049</t>
  </si>
  <si>
    <t>DLMIHMEIPMT01_MC_050</t>
  </si>
  <si>
    <t>DLMIHMEIPMT01_MC_051</t>
  </si>
  <si>
    <t>DLMIHMEIPMT01_MC_052</t>
  </si>
  <si>
    <t>DLMIHMEIPMT01_MC_053</t>
  </si>
  <si>
    <t>DLMIHMEIPMT01_MC_054</t>
  </si>
  <si>
    <t>DLMIHMEIPMT01_MC_055</t>
  </si>
  <si>
    <t>DLMIHMEIPMT01_MC_056</t>
  </si>
  <si>
    <t>DLMIHMEIPMT01_MC_057</t>
  </si>
  <si>
    <t>DLMIHMEIPMT01_MC_058</t>
  </si>
  <si>
    <t>DLMIHMEIPMT01_MC_059</t>
  </si>
  <si>
    <t>DLMIHMEIPMT01_MC_060</t>
  </si>
  <si>
    <t>DLMIHMEIPMT01_MC_061</t>
  </si>
  <si>
    <t>DLMIHMEIPMT01_MC_062</t>
  </si>
  <si>
    <t>DLMIHMEIPMT01_MC_063</t>
  </si>
  <si>
    <t>DLMIHMEIPMT01_MC_064</t>
  </si>
  <si>
    <t>DLMIHMEIPMT01_MC_065</t>
  </si>
  <si>
    <t>DLMIHMEIPMT01_MC_066</t>
  </si>
  <si>
    <t>DLMIHMEIPMT01_MC_067</t>
  </si>
  <si>
    <t>DLMIHMEIPMT01_MC_068</t>
  </si>
  <si>
    <t>DLMIHMEIPMT01_MC_069</t>
  </si>
  <si>
    <t>DLMIHMEIPMT01_MC_070</t>
  </si>
  <si>
    <t>DLMIHMEIPMT01_MC_071</t>
  </si>
  <si>
    <t>DLMIHMEIPMT01_MC_072</t>
  </si>
  <si>
    <t>DLMIHMEIPMT01_MC_073</t>
  </si>
  <si>
    <t>DLMIHMEIPMT01_MC_074</t>
  </si>
  <si>
    <t>DLMIHMEIPMT01_MC_075</t>
  </si>
  <si>
    <t>DLMIHMEIPMT01_MC_076</t>
  </si>
  <si>
    <t>DLMIHMEIPMT01_MC_077</t>
  </si>
  <si>
    <t>DLMIHMEIPMT01_MC_078</t>
  </si>
  <si>
    <t>DLMIHMEIPMT01_MC_079</t>
  </si>
  <si>
    <t>DLMIHMEIPMT01_MC_080</t>
  </si>
  <si>
    <t>DLMIHMEIPMT01_MC_081</t>
  </si>
  <si>
    <t>DLMIHMEIPMT01_MC_082</t>
  </si>
  <si>
    <t>DLMIHMEIPMT01_MC_083</t>
  </si>
  <si>
    <t>DLMIHMEIPMT01_MC_084</t>
  </si>
  <si>
    <t>DLMIHMEIPMT01_MC_085</t>
  </si>
  <si>
    <t>DLMIHMEIPMT01_MC_086</t>
  </si>
  <si>
    <t>DLMIHMEIPMT01_MC_087</t>
  </si>
  <si>
    <t>DLMIHMEIPMT01_MC_088</t>
  </si>
  <si>
    <t>DLMIHMEIPMT01_MC_089</t>
  </si>
  <si>
    <t>DLMIHMEIPMT01_MC_090</t>
  </si>
  <si>
    <t>DLMIHMEIPMT01_MC_091</t>
  </si>
  <si>
    <t>DLMIHMEIPMT01_MC_092</t>
  </si>
  <si>
    <t>DLMIHMEIPMT01_MC_093</t>
  </si>
  <si>
    <t>DLMIHMEIPMT01_MC_094</t>
  </si>
  <si>
    <t>DLMIHMEIPMT01_MC_095</t>
  </si>
  <si>
    <t>DLMIHMEIPMT01_MC_096</t>
  </si>
  <si>
    <t>DLMIHMEIPMT01_MC_097</t>
  </si>
  <si>
    <t>DLMIHMEIPMT01_MC_098</t>
  </si>
  <si>
    <t>DLMIHMEIPMT01_MC_099</t>
  </si>
  <si>
    <t>DLMIHMEIPMT01_MC_100</t>
  </si>
  <si>
    <t>DLMIHMEIPMT01_MC_101</t>
  </si>
  <si>
    <t>DLMIHMEIPMT01_MC_102</t>
  </si>
  <si>
    <t>DLMIHMEIPMT01_MC_103</t>
  </si>
  <si>
    <t>DLMIHMEIPMT01_MC_104</t>
  </si>
  <si>
    <t>DLMIHMEIPMT01_MC_105</t>
  </si>
  <si>
    <t>DLMIHMEIPMT01_MC_106</t>
  </si>
  <si>
    <t>DLMIHMEIPMT01_MC_107</t>
  </si>
  <si>
    <t>DLMIHMEIPMT01_MC_108</t>
  </si>
  <si>
    <t>DLMIHMEIPMT01_MC_109</t>
  </si>
  <si>
    <t>DLMIHMEIPMT01_MC_110</t>
  </si>
  <si>
    <t>DLMIHMEIPMT01_MC_111</t>
  </si>
  <si>
    <t>DLMIHMEIPMT01_MC_112</t>
  </si>
  <si>
    <t>DLMIHMEIPMT01_MC_113</t>
  </si>
  <si>
    <t>DLMIHMEIPMT01_MC_114</t>
  </si>
  <si>
    <t>DLMIHMEIPMT01_MC_115</t>
  </si>
  <si>
    <t>DLMIHMEIPMT01_MC_116</t>
  </si>
  <si>
    <t>DLMIHMEIPMT01_MC_117</t>
  </si>
  <si>
    <t>DLMIHMEIPMT01_MC_118</t>
  </si>
  <si>
    <t>DLMIHMEIPMT01_MC_119</t>
  </si>
  <si>
    <t>DLMIHMEIPMT01_MC_120</t>
  </si>
  <si>
    <t>DLMIHMEIPMT01_MC_121</t>
  </si>
  <si>
    <t>DLMIHMEIPMT01_MC_122</t>
  </si>
  <si>
    <t>DLMIHMEIPMT01_MC_123</t>
  </si>
  <si>
    <t>DLMIHMEIPMT01_MC_124</t>
  </si>
  <si>
    <t>DLMIHMEIPMT01_MC_125</t>
  </si>
  <si>
    <t>DLMIHMEIPMT01_MC_126</t>
  </si>
  <si>
    <t>DLMIHMEIPMT01_MC_127</t>
  </si>
  <si>
    <t>DLMIHMEIPMT01_MC_128</t>
  </si>
  <si>
    <t>DLMIHMEIPMT01_MC_129</t>
  </si>
  <si>
    <t>DLMIHMEIPMT01_MC_130</t>
  </si>
  <si>
    <t>DLMIHMEIPMT01_MC_131</t>
  </si>
  <si>
    <t>DLMIHMEIPMT01_MC_132</t>
  </si>
  <si>
    <t>DLMIHMEIPMT01_MC_133</t>
  </si>
  <si>
    <t>DLMIHMEIPMT01_MC_134</t>
  </si>
  <si>
    <t>DLMIHMEIPMT01_MC_135</t>
  </si>
  <si>
    <t>DLMIHMEIPMT01_MC_136</t>
  </si>
  <si>
    <t>DLMIHMEIPMT01_MC_137</t>
  </si>
  <si>
    <t>DLMIHMEIPMT01_MC_138</t>
  </si>
  <si>
    <t>DLMIHMEIPMT01_MC_139</t>
  </si>
  <si>
    <t>DLMIHMEIPMT01_MC_140</t>
  </si>
  <si>
    <t>DLMIHMEIPMT01_MC_141</t>
  </si>
  <si>
    <t>DLMIHMEIPMT01_MC_142</t>
  </si>
  <si>
    <t>DLMIHMEIPMT01_MC_143</t>
  </si>
  <si>
    <t>DLMIHMEIPMT01_offen_001</t>
  </si>
  <si>
    <t>DLMIHMEIPMT01_offen_002</t>
  </si>
  <si>
    <t>DLMIHMEIPMT01_offen_003</t>
  </si>
  <si>
    <t>DLMIHMEIPMT01_offen_004</t>
  </si>
  <si>
    <t>DLMIHMEIPMT01_offen_005</t>
  </si>
  <si>
    <t>DLMIHMEIPMT01_offen_006</t>
  </si>
  <si>
    <t>DLMIHMEIPMT01_offen_007</t>
  </si>
  <si>
    <t>DLMIHMEIPMT01_offen_008</t>
  </si>
  <si>
    <t>DLMIHMEIPMT01_offen_009</t>
  </si>
  <si>
    <t>DLMIHMEIPMT01_offen_010</t>
  </si>
  <si>
    <t>DLMIHMEIPMT01_offen_011</t>
  </si>
  <si>
    <t>DLMIHMEIPMT01_offen_012</t>
  </si>
  <si>
    <t>DLMIHMEIPMT01_offen_013</t>
  </si>
  <si>
    <t>DLMIHMEIPMT01_offen_014</t>
  </si>
  <si>
    <t>DLMIHMEIPMT01_offen_015</t>
  </si>
  <si>
    <t>DLMIHMEIPMT01_offen_016</t>
  </si>
  <si>
    <t>DLMIHMEIPMT01_offen_017</t>
  </si>
  <si>
    <t>DLMIHMEIPMT01_offen_018</t>
  </si>
  <si>
    <t>DLMIHMEIPMT01_offen_019</t>
  </si>
  <si>
    <t>DLMIHMEIPMT01_offen_020</t>
  </si>
  <si>
    <t>DLMIHMEIPMT01_offen_021</t>
  </si>
  <si>
    <t>DLMIHMEIPMT01_offen_022</t>
  </si>
  <si>
    <t>DLMIHMEIPMT01_offen_023</t>
  </si>
  <si>
    <t>DLMIHMEIPMT01_offen_024</t>
  </si>
  <si>
    <t>DLMIHMEIPMT01_offen_025</t>
  </si>
  <si>
    <t>DLMIHMEIPMT01_offen_026</t>
  </si>
  <si>
    <t>DLMIHMEIPMT01_offen_027</t>
  </si>
  <si>
    <t>DLMIHMEIPMT01_offen_028</t>
  </si>
  <si>
    <t>DLMIHMEIPMT01_offen_029</t>
  </si>
  <si>
    <t>DLMIHMEIPMT01_offen_030</t>
  </si>
  <si>
    <t>DLMIHMEIPMT01_offen_031</t>
  </si>
  <si>
    <t>DLMIHMEIPMT01_offen_032</t>
  </si>
  <si>
    <t>DLMIHMEIPMT01_offen_033</t>
  </si>
  <si>
    <t>DLMIHMEIPMT01_offen_034</t>
  </si>
  <si>
    <t>DLMIHMEIPMT01_offen_035</t>
  </si>
  <si>
    <t>DLMIHMEIPMT01_offen_036</t>
  </si>
  <si>
    <t>DLMIHMEIPMT01_offen_037</t>
  </si>
  <si>
    <t>DLMIHMEIPMT01_offen_038</t>
  </si>
  <si>
    <t>DLMIHMEIPMT01_offen_039</t>
  </si>
  <si>
    <t>DLMIHMEIPMT01_offen_040</t>
  </si>
  <si>
    <t>DLMIHMEIPMT01_offen_041</t>
  </si>
  <si>
    <t>DLMIHMEIPMT01_offen_042</t>
  </si>
  <si>
    <t>DLMIHMEIPMT01_offen_043</t>
  </si>
  <si>
    <t>DLMIHMEIPMT01_offen_044</t>
  </si>
  <si>
    <t>DLMIHMEIPMT01_offen_045</t>
  </si>
  <si>
    <t>DLMIHMEIPMT01_offen_046</t>
  </si>
  <si>
    <t>DLMIHMEIPMT01_offen_047</t>
  </si>
  <si>
    <t>DLMIHMEIPMT01_offen_048</t>
  </si>
  <si>
    <t>DLMIHMEIPMT01_offen_049</t>
  </si>
  <si>
    <t>DLMIHMEIPMT01_offen_050</t>
  </si>
  <si>
    <t>DLMIHMEIPMT01_offen_051</t>
  </si>
  <si>
    <t>DLMIHMEIPMT01_offen_052</t>
  </si>
  <si>
    <t>DLMIHMEIPMT01_offen_053</t>
  </si>
  <si>
    <t>DLMIHMEIPMT01_offen_054</t>
  </si>
  <si>
    <t>DLMIHMEIPMT01_offen_055</t>
  </si>
  <si>
    <t>DLMIHMEIPMT01_offen_056</t>
  </si>
  <si>
    <t>DLMIHMEIPMT01_offen_057</t>
  </si>
  <si>
    <t>DLMIHMEIPMT01_offen_058</t>
  </si>
  <si>
    <t>DLMIHMEIPMT01_offen_059</t>
  </si>
  <si>
    <t>DLMIHMEIPMT01_offen_060</t>
  </si>
  <si>
    <t>DLMIHMEIPMT01_offen_061</t>
  </si>
  <si>
    <t>DLMIHMEIPMT01_offen_062</t>
  </si>
  <si>
    <t>DLMIHMEIPMT01_offen_063</t>
  </si>
  <si>
    <t>DLMIHMEIPMT01_offen_064</t>
  </si>
  <si>
    <t>DLMIHMEIPMT01_offen_065</t>
  </si>
  <si>
    <t>DLMIHMEIPMT01_offen_066</t>
  </si>
  <si>
    <t>DLMIHMEIPMT01_offen_067</t>
  </si>
  <si>
    <t>DLMIHMEIPMT01_offen_068</t>
  </si>
  <si>
    <t>DLMIHMEIPMT01_offen_069</t>
  </si>
  <si>
    <t>DLMIHMEIPMT01_offen_070</t>
  </si>
  <si>
    <t>DLMIHMEIPMT01_offen_071</t>
  </si>
  <si>
    <t>DLMIHMEIPMT01_offen_072</t>
  </si>
  <si>
    <t>DLMIHMEIPMT01_offen_073</t>
  </si>
  <si>
    <t>DLMIHMEIPMT01_offen_074</t>
  </si>
  <si>
    <t>DLMIHMEIPMT01_offen_075</t>
  </si>
  <si>
    <t>DLMIHMEIPMT01_offen_076</t>
  </si>
  <si>
    <t>DLMIHMEIPMT01_offen_077</t>
  </si>
  <si>
    <t>DLMIHMEIPMT01_offen_078</t>
  </si>
  <si>
    <t>DLMIHMEIPMT01_offen_079</t>
  </si>
  <si>
    <t>DLMIHMEIPMT01_offen_080</t>
  </si>
  <si>
    <t>DLMIHMEIPMT01_offen_081</t>
  </si>
  <si>
    <t>DLMIHMEIPMT01_offen_082</t>
  </si>
  <si>
    <t>DLMIHMEIPMT01_offen_083</t>
  </si>
  <si>
    <t>DLMIHMEIPMT01_offen_084</t>
  </si>
  <si>
    <t>DLMIHMEIPMT01_offen_085</t>
  </si>
  <si>
    <t>DLMIHMEIPMT01_offen_086</t>
  </si>
  <si>
    <t>DLMIHMEIPMT01_offen_087</t>
  </si>
  <si>
    <t>DLMIHMEIPMT01_offen_088</t>
  </si>
  <si>
    <t>DLMIHMEIPMT01_offen_089</t>
  </si>
  <si>
    <t>DLMIHMEIPMT01_offen_090</t>
  </si>
  <si>
    <t>DLMIHMEIPMT01_offen_091</t>
  </si>
  <si>
    <t>DLMIHMEIPMT01_offen_093</t>
  </si>
  <si>
    <t>Beschreiben Sie die typische Vorgehensweise bei der Disruption eines Marktes nach Christensen et al. (2015) in drei aufeinanderfolgenden Schritten.</t>
  </si>
  <si>
    <t>Definieren Sie die Kostenerstattung im Zusammenhang mit der Gesundheitsversorgung. Nennen Sie zwei Beispiele für Drittzahler.</t>
  </si>
  <si>
    <t>Nennen und erläutern Sie die drei Hauptaspekte eines geeigneten Messkonzepts für gesundheitliche Ergebnisse.</t>
  </si>
  <si>
    <t>Nennen und beschreiben Sie die sechs Variablen der gesundheitlichen Ergebnisse, die zur Messung des Wertes einer Gesundheitstechnologie verwendet werden können.</t>
  </si>
  <si>
    <t>Im Vergleich zu anderen Branchen sind Innovationen in der Pharmaindustrie und der Medizintechnik stark reguliert. Nennen Sie die vier wichtigsten Regulierungsbereiche und erläutern Sie für jeden Bereich, wo sie sich im Lebenszyklus einer Innovation auswirken.</t>
  </si>
  <si>
    <t>Nennen Sie ein positives Beispiel und eine negative Folge der Informationsasymmetrie.</t>
  </si>
  <si>
    <t>Erklären Sie das Gefangenendilemma.</t>
  </si>
  <si>
    <t xml:space="preserve">Zwei Straftäter werden getrennt voneinander von der Polizei zu einem gemeinsamen Verbrechen befragt (3 Punkte). Sie haben jeweils zwei Möglichkeiten: gestehen oder leugnen (2 Punkte). Wenn beide leugnen, kann die Polizei ihnen keine Schuld nachweisen und sie sind frei (3 Punkte). Wenn aber nur einer gesteht, bekommt er eine Bewährungsstrafe und keine Gefängnisstrafe, während sein Partner 15 Jahre ins Gefängnis muss (3 Punkte). Wenn beide gestehen, erhalten beide 10 Jahre Gefängnis (3 Punkte). Es handelt sich um ein Dilemma, weil eine Informationsasymmetrie besteht (2 Punkte). Hätten die Täter vorher einen Vertrag geschlossen, könnten sie sich darauf einigen, die Straftat zu leugnen, und beide kämen frei (2 Punkte). </t>
  </si>
  <si>
    <t>Nennen Sie die einzelnen Schritte auf dem Weg zur Entwicklung eines Medizinprodukts.</t>
  </si>
  <si>
    <t>Erläutern Sie kurz die verbindlichen Anforderungen der regionalen Regulierungsbehörden und was passiert, wenn sie nicht eingehalten werden.</t>
  </si>
  <si>
    <t xml:space="preserve">Die Einhaltung verbindlicher Anforderungen regionaler Regulierungsbehörden ist notwendig, um den Marktzugang eines Produkts für einen bestimmten Markt zu erhalten (3 Punkte). Der Nachweis der Konformität ist zwar kostenintensiv, aber die Nichtkonformität verhindert den Marktzugang eines Produkts, wenn es nicht umgestaltet wird (3 Punkte). </t>
  </si>
  <si>
    <t>Erläutern Sie das System der Rechte am geistigen Eigentum und heben Sie dessen Vorteile hervor.</t>
  </si>
  <si>
    <t>Erläutern Sie das DRG-System und weisen Sie auf einen möglichen Nachteil hin und wie dieser behoben werden kann.</t>
  </si>
  <si>
    <t>Erläutern Sie das Verfahren, mit dem eine Innovation auf dem Markt zugelassen werden kann, und gehen Sie dabei auf das Risiko ein, das die Innovation darstellen kann.</t>
  </si>
  <si>
    <t>Nennen und beschreiben Sie kurz die beiden verschiedenen Arten von HTA-Funktionen, die in einem Land beobachtet werden können.</t>
  </si>
  <si>
    <t>Nennen Sie vier Archetypen von Kostenträgersystemen im Gesundheitswesen. Beschreiben Sie, warum das Wissen über diese Archetypen für HTA relevant ist.</t>
  </si>
  <si>
    <t>Nennen Sie die beiden Archetypen von Kostenträgersystemen im Gesundheitswesen, die hauptsächlich in Ländern mit hohem Einkommen und stärker formalisierten Strukturen anzutreffen sind. Beschreiben Sie kurz den Ansatz für HTA in jedem dieser beiden Systeme und nennen Sie jeweils zwei Länderbeispiele. Nennen Sie die sechs Schlüsseldimensionen zur Beschreibung des Gesundheitssystems dieser Modelle.</t>
  </si>
  <si>
    <t>Die Budget-Impact-Analyse (BIA) ist ein Instrument, das im Zusammenhang mit HTA eingesetzt wird. Erläutern Sie die Gründe und die Relevanz für den Einsatz der BIA. Beschreiben Sie kurz die Aspekte, die normalerweise von der BIA abgedeckt werden.</t>
  </si>
  <si>
    <t>Nennen und beschreiben Sie die neun Bereiche des HTA-Kernmodells. Hinweis: Die Bereiche 1-4 sind klinische Bereiche, die Bereiche 5-9 sind nicht-klinische Bereiche.</t>
  </si>
  <si>
    <t>Beschreiben Sie kurz die vier typischen Rentabilitätsfaktoren für eine pharmazeutische oder medizintechnische Innovation, die proaktiv gesteuert werden müssen.</t>
  </si>
  <si>
    <t>1) Die Gesamtkosten der Entwicklung (1,5 Punkte) 
2) Die Zeit, die benötigt wird, bis eine Innovation den Markt erreicht (1,5 Punkte) 
3) Die Wahrscheinlichkeit des technischen Erfolgs (1,5 Punkte) 
4) Die Qualität der Innovation im Hinblick auf die Erfüllung des medizinischen Bedarfs und den Grad des zusätzlichen Nutzens im Vergleich zu bestehenden Behandlungsmöglichkeiten (1,5 Punkte)</t>
  </si>
  <si>
    <t>Die innovative pharmazeutische und medizintechnische Industrie ist für die Gesellschaft weltweit von entscheidender strategischer Bedeutung. Es gibt Bereiche, in denen die Industrie einen Beitrag für die Menschheit leistet. Zwei Bereiche sind von besonderer Bedeutung. Nennen Sie diese und beschreiben Sie sie kurz.</t>
  </si>
  <si>
    <t>Ausgehend von der richtigen Diagnose gibt es zwei Hauptansätze für die Bereitstellung von Gesundheitsdienstleistungen mit pharmazeutischen und medizinischen Technologien. Nennen Sie diese beiden Ansätze und beschreiben Sie sie. Nennen Sie für jeden Ansatz zwei Unterkategorien, beschreiben Sie sie und nennen Sie jeweils ein Beispiel.</t>
  </si>
  <si>
    <t>Warum sind Innovationen im Bereich der Onkologie (Krebs) für Pharmaunternehmen attraktiv? Nennen und beschreiben Sie kurz drei wichtige Gründe.</t>
  </si>
  <si>
    <t>Die Lebenserwartung bei der Geburt ist ein wichtiger Indikator zur Messung der Leistungsfähigkeit eines Gesundheitssystems. Beschreiben Sie, wie dieser Indikator berechnet wird und was er uns über eine Bevölkerung verrät. Geben Sie an, welcher Anteil des Anstiegs der Lebenserwartung zwischen 2000 und 2009 in 30 OECD-Ländern auf pharmazeutische Innovationen im Vergleich zu anderen Faktoren zurückzuführen ist (Watzek, 2022).</t>
  </si>
  <si>
    <t>Nennen Sie zwei Beispiele für Behandlungsmethoden zur Entfernung oder Schrumpfung eines gesamten Tumors, zur Bekämpfung von Tumorzellen oder zur Linderung von Krebsschmerzen.</t>
  </si>
  <si>
    <t>Strahlentherapie (3 Punkte) 
minimalinvasive Chirurgie (3 Punkte)</t>
  </si>
  <si>
    <t>Nennen Sie vier Länder/Regionen mit etablierter HTA-Infrastruktur und zwei Länder mit privaten/unabhängigen beratenden oder noch im Aufbau befindlichen HTA-Gremien.</t>
  </si>
  <si>
    <t>Selbstfahrende Autos und große Sprachmodelle sind bekannte KI-gesteuerte Innovationen. Nennen Sie drei weitere Beispiele für KI-gesteuerte Technologien, die für den Gesundheitssektor relevant sind.</t>
  </si>
  <si>
    <t>Erläutern Sie die Einschränkungen bei der Datenerfassung während des pharmazeutischen Produktionsprozesses.</t>
  </si>
  <si>
    <t>Die Datenerhebung kann durch hohe Produktionskosten (1 Punkt) oder eine geringe Anzahl produzierter Chargen eingeschränkt werden, wenn die Nachfrage voraussichtlich gering ist (1 Punkt). Die zeitliche Auflösung, d. h. die für die Datenerhebung benötigte Zeit (2 Punkte), oder das Fehlen automatisierter Verfahren zur Datenerfassung am Produktionsstandort (2 Punkte) können den Datenerhebungsprozess weiter einschränken.</t>
  </si>
  <si>
    <t>Erklären Sie den Unterschied zwischen AR und VR.</t>
  </si>
  <si>
    <t>Nennen Sie eine Einschränkung von VR im Gesundheitswesen.</t>
  </si>
  <si>
    <t>Nennen Sie drei Anwendungen des 3D-Drucks im Gesundheitswesen</t>
  </si>
  <si>
    <t>Beschreiben Sie die grundlegende Prozesskette des 3D-Drucks anhand eines Beispiels.</t>
  </si>
  <si>
    <t>Beschreiben Sie die Herausforderung in der bisherigen medizinischen Behandlung, die zur Entwicklung der Präzisionsmedizin geführt hat.</t>
  </si>
  <si>
    <t>Erklären Sie, was Präzisionsmedizin ist und vergleichen Sie sie mit der personalisierten Medizin. Nennen Sie ein Beispiel für Präzisionsmedizin im Bereich der Onkologie.</t>
  </si>
  <si>
    <t>Im Gesundheitswesen besteht die Präventivmedizin aus drei Phasen. Nennen Sie diese Phasen und beschreiben Sie sie kurz.</t>
  </si>
  <si>
    <t>Die Pharmakokinetik kann durch eine Vielzahl von Faktoren beeinflusst werden. Nennen Sie vier dieser Faktoren.</t>
  </si>
  <si>
    <t>Phänotyp 
Genotyp 
Krankheitsreaktion 
Lebensstil und Umfeld 
Therapietreue 
(1,5 Punkte für jeden Faktor, insgesamt 6 Punkte)</t>
  </si>
  <si>
    <t>Omics-Technologien sind aktiv in die aktuelle Forschungspraxis eingebettet, um die Anwendung der Präzisionsmedizin zu unterstützen, und können in zwei Hauptkategorien eingeteilt werden. Nennen Sie diese beiden Kategorien und nennen Sie zwei Beispiele für jede Kategorie.</t>
  </si>
  <si>
    <t xml:space="preserve">Hochdurchsatz-Sequenzierungstechnologien (HTS) (1): z. B. (jeweils 1 Punkt bis max. 2), Genomik, Epigenomik und Transkriptomik 
Massenspektrometrie (MS)-basierte Technologien (1): z. B. (jeweils 1 Punkt bis max. 2), Proteomik, Metabolomik, Phenomik, Radiomik und Pharmakogenomik </t>
  </si>
  <si>
    <t>PD-L1 ist ein Krebs-Biomarker. Erklären Sie, was ein Biomarker ist. Erklären Sie, wie PD-L1 in der Präzisionsmedizin eingesetzt wird.</t>
  </si>
  <si>
    <t>Informationen: 
1) ihre Perspektiven, Ansichten und Bedenken zu verstehen (3) 
2) die Kompromisse zu verstehen, die sie bereit wären einzugehen, um eine Heilung zu erreichen (3)</t>
  </si>
  <si>
    <t>Beschreiben Sie, wie die Lab-on-a-Chip-Methode funktioniert, einschließlich der wichtigsten technischen Merkmale. Beschreiben Sie drei Vorteile der Lab-on-a-Chip-Methode im Vergleich zu herkömmlichen Laboranalysen. Nennen Sie ein Beispiel für einen von Ihnen gewählten Lab-on-a-Chip-Anwendungsfall und begründen Sie, warum dieses Beispiel geeignet ist.</t>
  </si>
  <si>
    <t>Die in der Medizin eingesetzten Nanotechnologien gelten als Schlüsseltechnologien des 21. Jahrhunderts, da sie das Potenzial haben, die Art und Weise, wie wir Krankheiten diagnostizieren und behandeln, zu revolutionieren (1 Punkt). Sie ermöglichen die gezielte Verabreichung von Medikamenten an bestimmte Zellen, Gewebe und Organe, wodurch ihre Wirksamkeit erhöht und gleichzeitig die Nebenwirkungen minimiert werden (3 Punkte). Darüber hinaus können auf Nanotechnologie basierende medizinische Geräte zur Früherkennung und Diagnose von Krankheiten eingesetzt werden, was zu besseren Behandlungsergebnissen führt (2 Punkte).</t>
  </si>
  <si>
    <t>Erklären Sie die Ziele und den Ansatz der regenerativen Medizin. Beschreiben Sie, wie sie sich von der einfachen Behandlung von Symptomen unterscheidet. Nennen Sie drei Indikationen, bei denen die regenerative Medizin transformativ sein kann.</t>
  </si>
  <si>
    <t xml:space="preserve">Polymere werden in der Nanomedizin-Forschung bevorzugt wegen 
- ihrer einfachen Herstellung (2 Punkte), 
- ihrer biologischen Abbaubarkeit (2 Punkte), 
- ihrer Fähigkeit, mit einer Vielzahl von Substanzen beladen zu werden (2 Punkte). </t>
  </si>
  <si>
    <t xml:space="preserve">Beschreiben Sie zwei Beispiele für nicht-invasive Glukoseüberwachungsgeräte und deren Wirkungsweise/Anwendung. </t>
  </si>
  <si>
    <t>Nennen Sie drei der fünf Schichten der IoT-Kommunikation und beschreiben Sie sie kurz.</t>
  </si>
  <si>
    <t>Nennen Sie drei Anwendungsbereiche für digitale Therapeutika. Geben Sie für jeden Bereich ein Beispiel an.</t>
  </si>
  <si>
    <t>Erläutern Sie das Konzept der digitalen Zwillinge. Beschreiben Sie in Ihrer Erklärung, was digitale Zwillinge sind, worauf das Konzept der digitalen Zwillinge beruht und wo und warum digitale Zwillinge angewendet werden.</t>
  </si>
  <si>
    <t>Nennen Sie die vier wichtigsten Vorteile von intelligenten Instrumenten.</t>
  </si>
  <si>
    <t>Nennen und erklären Sie drei Vorteile des Einsatzes von Robotik, Navigation und Tracking bei Operationen.</t>
  </si>
  <si>
    <t>Eine Produktinnovation ist eine neue oder verbesserte Ware oder Dienstleistung, die sich erheblich von den bisherigen Waren oder Dienstleistungen des Unternehmens unterscheidet und ...</t>
  </si>
  <si>
    <t>Welche Art von Innovation ist ein neues Produkt oder eine neue Dienstleistung, die Kostenvorteile bietet, von weniger spezialisierten Fachleuten genutzt werden kann und den Gesamtmarkt vergrößert?</t>
  </si>
  <si>
    <t>disruptive Innovation</t>
  </si>
  <si>
    <t>radikale Innovation</t>
  </si>
  <si>
    <t>inkrementelle Innovation</t>
  </si>
  <si>
    <t>Die Marktzulassung einer pharmazeutischen Innovation ist ein Schlüsselereignis im fünfstufigen Innovationsprozess. Zu welchem Schritt gehört die Zulassung?</t>
  </si>
  <si>
    <t>Entwicklung</t>
  </si>
  <si>
    <t>Initiative</t>
  </si>
  <si>
    <t>Nutzung und Kommerzialisierung</t>
  </si>
  <si>
    <t>präklinische Versuche und Kosten für die Markteinführung</t>
  </si>
  <si>
    <t>Summe des abgezinsten Wertes für alle verkauften Einheiten</t>
  </si>
  <si>
    <t>Herstellungskosten plus Vertriebskosten</t>
  </si>
  <si>
    <t xml:space="preserve"> Komplikationen</t>
  </si>
  <si>
    <t>erhaltene Gesundheit</t>
  </si>
  <si>
    <t>Überleben</t>
  </si>
  <si>
    <t>Welcher Industriezweig gehörte 2020 zu den globalen Top 3 mit den meisten internationalen Patentanmeldungen?</t>
  </si>
  <si>
    <t>Medizintechnik</t>
  </si>
  <si>
    <t>Pharmazeutika</t>
  </si>
  <si>
    <t>Automobil</t>
  </si>
  <si>
    <t>Chemie</t>
  </si>
  <si>
    <t>Zwar kann kein einzelner Parameter die Ergebnisse einer medizinischen Intervention erfassen, doch welche der folgenden Messgrößen ist für eine pharmazeutische Innovation, die auf Krebs abzielt, von größter Bedeutung?</t>
  </si>
  <si>
    <t>gesundheitsschädigende Wirkungen</t>
  </si>
  <si>
    <t>Lebensqualität</t>
  </si>
  <si>
    <t>Patientenzufriedenheit</t>
  </si>
  <si>
    <t>Die Kosten im Gesundheitswesen lassen sich in verschiedene Kategorien einteilen. In welche dieser Kostenkategorien fällt ein spezielles Verfahren wie eine Endoskopie?</t>
  </si>
  <si>
    <t>direkt</t>
  </si>
  <si>
    <t>indirekt</t>
  </si>
  <si>
    <t>Unterstützung</t>
  </si>
  <si>
    <t>Wie hoch ist der höchste Nettoumsatz, der mit einer pharmazeutischen Innovation in einem beliebigen Geschäftsjahr in einem bestimmten Gebiet nach der ersten genannten Markteinführung erzielt wurde?</t>
  </si>
  <si>
    <t>Spitzenumsatz</t>
  </si>
  <si>
    <t>Einführungserfolg</t>
  </si>
  <si>
    <t>Marktanteil</t>
  </si>
  <si>
    <t>das Medikament für Krankheiten zu entwickeln, für die es noch keine pharmazeutischen Optionen gibt</t>
  </si>
  <si>
    <t>das Medikament nur auf ausgewählten Märkten einzuführen, auf denen der Wettbewerb schwach ist</t>
  </si>
  <si>
    <t>das Medikament weltweit auf den Markt zu bringen, und zwar aufgrund attraktiver Preise, die den Wettbewerb übertreffen</t>
  </si>
  <si>
    <t>... für vernachlässigte Krankheiten, von denen Menschen in Ländern mit niedrigem Einkommen unverhältnismäßig stark betroffen sind.</t>
  </si>
  <si>
    <t>... für Krankheiten, bei denen bestehende Therapien sehr teuer sind.</t>
  </si>
  <si>
    <t>... zur Bekämpfung der weltweit häufigsten Todesursachen.</t>
  </si>
  <si>
    <t>Zahlungsmechanismus für ärztliche Dienstleistungen</t>
  </si>
  <si>
    <t>Innovationszentren</t>
  </si>
  <si>
    <t>Cluster-Organisationen</t>
  </si>
  <si>
    <t>Verbesserung von Komfortaspekten</t>
  </si>
  <si>
    <t>günstigeres Produkt</t>
  </si>
  <si>
    <t>Verbesserung der Lebensqualität</t>
  </si>
  <si>
    <t>Verbesserung des funktionellen Status</t>
  </si>
  <si>
    <t>Die erwarteten Verkaufserlöse einer Innovation werden auf der Grundlage von Annahmen über verkaufte Einheiten und erzielbare Nettopreise berechnet. Welcher der folgenden Punkte wirkt sich hauptsächlich auf die verkauften Einheiten aus?</t>
  </si>
  <si>
    <t>Marktgröße</t>
  </si>
  <si>
    <t>Marktwachstum</t>
  </si>
  <si>
    <t>Marktsegmentierung</t>
  </si>
  <si>
    <t>Wachstum eines Wissensbestands und Marktgröße</t>
  </si>
  <si>
    <t>Wachstum der NMEs und Marktwachstum</t>
  </si>
  <si>
    <t>Zunahme der FDA-Zulassungen und Marktexpansion</t>
  </si>
  <si>
    <t>Zunahme von Patenten und Marktspezialisierung</t>
  </si>
  <si>
    <t>... Technologieklassen und Krankheiten.</t>
  </si>
  <si>
    <t>Investitionen in Fusionen und Übernahmen von Start-up-Unternehmen.</t>
  </si>
  <si>
    <t>unzureichende Kaufkraft</t>
  </si>
  <si>
    <t>fehlende Genehmigung durch die Aufsichtsbehörden</t>
  </si>
  <si>
    <t>Staatliche Mittel für Generika nicht verfügbar</t>
  </si>
  <si>
    <t>... nicht mehr als 10 Jahre.</t>
  </si>
  <si>
    <t>... 25 Jahre oder mehr.</t>
  </si>
  <si>
    <t>... 15 bis 20 Jahre.</t>
  </si>
  <si>
    <t>... 10 bis 15 Jahre.</t>
  </si>
  <si>
    <t>jede Art von medizinischem Eingriff</t>
  </si>
  <si>
    <t>kein chirurgischer Eingriff</t>
  </si>
  <si>
    <t>kein Medizinprodukt</t>
  </si>
  <si>
    <t>Ein pharmazeutisches Unternehmen hat eine Innovation auf den Markt gebracht, die zwar die Verkaufserwartungen erfüllt hat, aber nach den ersten fünf Jahren auf dem Markt nicht die erwarteten Gewinne abwirft. Wie sollte das Unternehmen den Kurs am besten korrigieren?</t>
  </si>
  <si>
    <t>Überprüfung der Marketing- und Vertriebsausgaben, um die Kosten für die Vermarktung zu senken.</t>
  </si>
  <si>
    <t>Nutzung von Marktmechanismen zur Erhöhung der Arzneimittelpreise.</t>
  </si>
  <si>
    <t>Umstrukturierung des Herstellungsprozesses zur Senkung der Warenkosten.</t>
  </si>
  <si>
    <t>Welches der folgenden Modelle wird verwendet, um die Auswirkungen der adversen Selektion zu beschreiben?</t>
  </si>
  <si>
    <t>das Zitronenmodell</t>
  </si>
  <si>
    <t>das Kirschenmodell</t>
  </si>
  <si>
    <t>das Apfelmodell</t>
  </si>
  <si>
    <t>ein Nachteil für die weniger gut informierte Partei</t>
  </si>
  <si>
    <r>
      <t xml:space="preserve">Welcher der folgenden Punkte spielt im Innovationsprozess von Medizinprodukten </t>
    </r>
    <r>
      <rPr>
        <b/>
        <sz val="10"/>
        <color theme="1"/>
        <rFont val="Calibri"/>
        <family val="2"/>
        <scheme val="minor"/>
      </rPr>
      <t xml:space="preserve">keine </t>
    </r>
    <r>
      <rPr>
        <sz val="10"/>
        <color theme="1"/>
        <rFont val="Calibri"/>
        <family val="2"/>
        <scheme val="minor"/>
      </rPr>
      <t>zentrale Rolle?</t>
    </r>
  </si>
  <si>
    <t>Vorschriften und Gesetze der lokalen Behörden</t>
  </si>
  <si>
    <t>gewährleistet die Produktkonformität für die verschiedenen Zielmärkte</t>
  </si>
  <si>
    <t>ist verantwortlich für den Aufbau eines Vertriebsnetzes</t>
  </si>
  <si>
    <t>führt vorklinische und klinische Versuche durch</t>
  </si>
  <si>
    <t>berät medizinisch und trifft Entscheidungen im Zusammenhang mit der Patientenversorgung</t>
  </si>
  <si>
    <t>Wie groß ist der Bruttomarkt der globalen Medizintechnikindustrie?</t>
  </si>
  <si>
    <t>Produktionsprozesse zu rationalisieren</t>
  </si>
  <si>
    <t>die Forschungsergebnisse zu verbreiten</t>
  </si>
  <si>
    <r>
      <t xml:space="preserve">Welches der folgenden Rechte ist </t>
    </r>
    <r>
      <rPr>
        <b/>
        <sz val="10"/>
        <color theme="1"/>
        <rFont val="Calibri"/>
        <family val="2"/>
        <scheme val="minor"/>
      </rPr>
      <t xml:space="preserve">kein </t>
    </r>
    <r>
      <rPr>
        <sz val="10"/>
        <color theme="1"/>
        <rFont val="Calibri"/>
        <family val="2"/>
        <scheme val="minor"/>
      </rPr>
      <t>Recht des geistigen Eigentums?</t>
    </r>
  </si>
  <si>
    <t>Innovation</t>
  </si>
  <si>
    <t>Patent</t>
  </si>
  <si>
    <t>Marke</t>
  </si>
  <si>
    <t>Was wird durch ein Urheberrecht geschützt?</t>
  </si>
  <si>
    <t>originelle kreative oder künstlerische Formen</t>
  </si>
  <si>
    <t>wertvolle Informationen, die der Öffentlichkeit nicht bekannt sind</t>
  </si>
  <si>
    <t>unverwechselbare Kennzeichnung von Produkten oder Dienstleistungen</t>
  </si>
  <si>
    <t>Neuerfindungen</t>
  </si>
  <si>
    <t>Was wird durch eine Marke geschützt?</t>
  </si>
  <si>
    <t>Für welche der folgenden Dinge könnte ein Patent erteilt werden?</t>
  </si>
  <si>
    <t>einen Herzschrittmacher</t>
  </si>
  <si>
    <t>das Logo einer privaten Krankenstation</t>
  </si>
  <si>
    <t>ein Handbuch für ein Blutzuckermessgerät</t>
  </si>
  <si>
    <t>Nach den Statistiken des Europäischen Patentamts 2022 wurden auf welchem der folgenden Gebiete die meisten Patente angemeldet?</t>
  </si>
  <si>
    <t>Biotechnologie</t>
  </si>
  <si>
    <t>Organische Chemie</t>
  </si>
  <si>
    <t>In den meisten Regulierungssystemen werden Medizinprodukte nach welcher der folgenden Kriterien klassifiziert?</t>
  </si>
  <si>
    <t>Risiko</t>
  </si>
  <si>
    <t>Geldwert</t>
  </si>
  <si>
    <t>Komplexität</t>
  </si>
  <si>
    <t>Alter</t>
  </si>
  <si>
    <r>
      <t xml:space="preserve">Welcher der folgenden Punkte ist </t>
    </r>
    <r>
      <rPr>
        <b/>
        <sz val="10"/>
        <color theme="1"/>
        <rFont val="Calibri"/>
        <family val="2"/>
        <scheme val="minor"/>
      </rPr>
      <t xml:space="preserve">nicht </t>
    </r>
    <r>
      <rPr>
        <sz val="10"/>
        <color theme="1"/>
        <rFont val="Calibri"/>
        <family val="2"/>
        <scheme val="minor"/>
      </rPr>
      <t>zentral für die Überwachung nach dem Inverkehrbringen?</t>
    </r>
  </si>
  <si>
    <t>systematische Ermittlung von Risiken bei der praktischen Anwendung des Produkts</t>
  </si>
  <si>
    <t>rasche Einleitung notwendiger Maßnahmen, wie z. B. Rückrufe</t>
  </si>
  <si>
    <t>ständige Aktualisierung der Nutzen-Risiko-Bewertung</t>
  </si>
  <si>
    <t>In den letzten Jahren sind globale und regionale HTA-Netzwerke entstanden, die sich zum Ziel gesetzt haben, in Wissenschaft und Praxis des HTA zusammenzuarbeiten. Welches der folgenden Netzwerke ist eine der wichtigsten globalen Organisationen?</t>
  </si>
  <si>
    <r>
      <t xml:space="preserve">Welche der folgenden Aussagen über HTA </t>
    </r>
    <r>
      <rPr>
        <b/>
        <sz val="10"/>
        <color theme="1"/>
        <rFont val="Calibri"/>
        <family val="2"/>
        <scheme val="minor"/>
      </rPr>
      <t>ist falsch</t>
    </r>
    <r>
      <rPr>
        <sz val="10"/>
        <color theme="1"/>
        <rFont val="Calibri"/>
        <family val="2"/>
        <scheme val="minor"/>
      </rPr>
      <t>?</t>
    </r>
  </si>
  <si>
    <t>Es ist ein multidisziplinärer Prozess.</t>
  </si>
  <si>
    <t>Welches Land ist ein Beispiel für einen privatversicherungsbasierten Archetyp von Kostenträgersystemen?</t>
  </si>
  <si>
    <t>die USA</t>
  </si>
  <si>
    <t>das Vereinigte Königreich</t>
  </si>
  <si>
    <t>Indien</t>
  </si>
  <si>
    <t>Welches Land ist ein Beispiel für einen auf klinische Wirksamkeit ausgerichteten Archetyp von Kostenträgersystemen?</t>
  </si>
  <si>
    <t>Deutschland</t>
  </si>
  <si>
    <t>Südkorea</t>
  </si>
  <si>
    <t>Australien</t>
  </si>
  <si>
    <t>Schweden</t>
  </si>
  <si>
    <t>Welche Aussage zu den Kostenträgersystemen der folgenden Länder ist richtig?</t>
  </si>
  <si>
    <t>Teilen</t>
  </si>
  <si>
    <t>Wirksamkeit</t>
  </si>
  <si>
    <t>Welcher der drei Bausteine des HTA-Kernmodells® enthält eine umfassende Liste von Fragen, die von HTA zu behandeln sind?</t>
  </si>
  <si>
    <t>Ontologie</t>
  </si>
  <si>
    <t>methodische Anleitung</t>
  </si>
  <si>
    <t>Bewertung</t>
  </si>
  <si>
    <t>Welcher der folgenden Bereiche ist ein nicht-klinischer Bereich des HTA Core Model®?</t>
  </si>
  <si>
    <t>rechtliche Aspekte</t>
  </si>
  <si>
    <t>Sicherheit</t>
  </si>
  <si>
    <t>Beschreibung und technische Merkmale der Technologie</t>
  </si>
  <si>
    <t>klinische Wirksamkeit</t>
  </si>
  <si>
    <t>Die Entwicklung einer neuen Thrombozytenaggregationshemmer-Therapie (Clopidogrel) anstelle der Verwendung von Aspirin kann als Beispiel für ROI bei der Behandlung welcher Krankheit angeführt werden?</t>
  </si>
  <si>
    <t>Schlaganfall</t>
  </si>
  <si>
    <t>Brustkrebs</t>
  </si>
  <si>
    <t>Typ-2-Diabetes</t>
  </si>
  <si>
    <t>Herzinfarkt</t>
  </si>
  <si>
    <t>Welcher Teil des HTA konzentriert sich auf die Überprüfung der klinischen und wirtschaftlichen Evidenz in der Gesundheitstechnologie?</t>
  </si>
  <si>
    <t>Zulassung</t>
  </si>
  <si>
    <t>Schätzung</t>
  </si>
  <si>
    <t>Behörde</t>
  </si>
  <si>
    <t>Wie nennt man die Fähigkeit einer Technologie, eine gewünschte Wirkung zu erzielen, wenn sie unter idealen Bedingungen eingesetzt wird?</t>
  </si>
  <si>
    <t>Effizienz</t>
  </si>
  <si>
    <t>Effektologie</t>
  </si>
  <si>
    <t>Welche der folgenden Kennzahlen ist eine finanzielle Rentabilitätskennzahl und gibt die jährliche Rendite an, die von einer Investition zu erwarten ist?</t>
  </si>
  <si>
    <t>Welche der folgenden Analysen verwendet HTA, um die Kosten und Auswirkungen von zwei oder mehr Alternativen zu vergleichen, die dasselbe Ergebnis erzielen?</t>
  </si>
  <si>
    <t>Kosten-Nutzwert-Analyse</t>
  </si>
  <si>
    <t>Kosten-Nutzen-Analyse</t>
  </si>
  <si>
    <t>Kosten-Folgen-Analyse</t>
  </si>
  <si>
    <t>kardiovaskuläre Erkrankung</t>
  </si>
  <si>
    <t>Krebs</t>
  </si>
  <si>
    <t>Diabetes</t>
  </si>
  <si>
    <t>chronisch-obstruktive Lungenerkrankung</t>
  </si>
  <si>
    <t>Biologika</t>
  </si>
  <si>
    <t>2021 war mit acht Innovationen ein Rekordjahr für weltweite Neueinführungen. Wofür war das?</t>
  </si>
  <si>
    <t>Dermatologie</t>
  </si>
  <si>
    <t>Onkologie</t>
  </si>
  <si>
    <t>Neurologie</t>
  </si>
  <si>
    <t>Welcher Bereich ist unter verschiedenen Gesichtspunkten, z. B. der Anzahl der Pipeline-Projekte in Forschung und Entwicklung, der Anzahl der beteiligten Unternehmen und der Anzahl der neu auf den Markt gebrachten Medikamente, der führende Bereich der pharmazeutischen Innovation (IQVIA, 2022a)?</t>
  </si>
  <si>
    <t>ansteckende Krankheiten</t>
  </si>
  <si>
    <t>Entzündung</t>
  </si>
  <si>
    <t>Wofür kann die Mammographie bei Brustkrebs nicht verwendet werden?</t>
  </si>
  <si>
    <t>die Behandlung von Krebs</t>
  </si>
  <si>
    <t xml:space="preserve"> die Früherkennung von Krebs</t>
  </si>
  <si>
    <t>Identifizierung des Vorhandenseins von Krebs</t>
  </si>
  <si>
    <t>Bestimmung der Krebsart</t>
  </si>
  <si>
    <t>chirurgische Eingriffe</t>
  </si>
  <si>
    <t>medizinische Geräte</t>
  </si>
  <si>
    <t>Um wie viele Jahre ist die weltweite Lebenserwartung zwischen 1960 und 2019 gestiegen?</t>
  </si>
  <si>
    <t>Die Immunisierung (Impfung) gegen Infektionskrankheiten, wie COVID-19, wird als eine der folgenden Tätigkeiten angesehen?</t>
  </si>
  <si>
    <t>Primärprävention</t>
  </si>
  <si>
    <t>Sekundärprävention</t>
  </si>
  <si>
    <t>kausale Therapie</t>
  </si>
  <si>
    <t>symptomatische Therapie</t>
  </si>
  <si>
    <t>Der Test auf humane Papillomaviren (HPV) zur Beurteilung der Wahrscheinlichkeit, an Gebärmutterhalskrebs zu erkranken, ist ein diagnostischer Test für ...</t>
  </si>
  <si>
    <t>... die Früherkennung.</t>
  </si>
  <si>
    <t>... die Auswahl der Therapie der Wahl.</t>
  </si>
  <si>
    <t>Zustimmung nach Inkenntnissetzung</t>
  </si>
  <si>
    <t>die Wahrheit sagen</t>
  </si>
  <si>
    <t>Vertraulichkeit</t>
  </si>
  <si>
    <r>
      <t xml:space="preserve">Welcher der folgenden Bereiche gehört </t>
    </r>
    <r>
      <rPr>
        <b/>
        <sz val="10"/>
        <color theme="1"/>
        <rFont val="Calibri"/>
        <family val="2"/>
        <scheme val="minor"/>
      </rPr>
      <t xml:space="preserve">nicht </t>
    </r>
    <r>
      <rPr>
        <sz val="10"/>
        <color theme="1"/>
        <rFont val="Calibri"/>
        <family val="2"/>
        <scheme val="minor"/>
      </rPr>
      <t>zu den fünf wichtigsten Teilbereichen der ethischen Analyse, die im HTA verwendet werden?</t>
    </r>
  </si>
  <si>
    <t>Autonomie</t>
  </si>
  <si>
    <t>Achtung vor Personen</t>
  </si>
  <si>
    <t>Nutzen-Schaden-Gleichgewicht</t>
  </si>
  <si>
    <t>Wie wird die Forschungs- und Entwicklungsphase des modernen Innovationskonzepts auch genannt?</t>
  </si>
  <si>
    <t>kreative Phase</t>
  </si>
  <si>
    <t>Verwertungsphase</t>
  </si>
  <si>
    <t>Einführungsphase</t>
  </si>
  <si>
    <t>Kommerzialisierungsphase</t>
  </si>
  <si>
    <r>
      <t xml:space="preserve">Welches der folgenden Beispiele für HTA-Gremien und Standorte in Europa ist </t>
    </r>
    <r>
      <rPr>
        <b/>
        <sz val="10"/>
        <color theme="1"/>
        <rFont val="Calibri"/>
        <family val="2"/>
        <scheme val="minor"/>
      </rPr>
      <t xml:space="preserve">nicht </t>
    </r>
    <r>
      <rPr>
        <sz val="10"/>
        <color theme="1"/>
        <rFont val="Calibri"/>
        <family val="2"/>
        <scheme val="minor"/>
      </rPr>
      <t>richtig?</t>
    </r>
  </si>
  <si>
    <t>NICE, Frankreich</t>
  </si>
  <si>
    <t>ZIN, Niederlande</t>
  </si>
  <si>
    <t>AIFA, Italien</t>
  </si>
  <si>
    <t>IQWiG, Deutschland</t>
  </si>
  <si>
    <t>Welche der folgenden Aussagen über KI ist richtig?</t>
  </si>
  <si>
    <t>KI spielt im Gesundheitssektor keine Rolle.</t>
  </si>
  <si>
    <t>Welche der folgenden Funktionen ist keine Schlüsselfunktion der KI?</t>
  </si>
  <si>
    <t>die Erstellung großer Datensätze</t>
  </si>
  <si>
    <t>die Synthese des von der Umwelt erhaltenen Inputs</t>
  </si>
  <si>
    <t>die Generierung von aussagekräftigem Output</t>
  </si>
  <si>
    <t>die Lösung spezifischer, vorab festgelegter Probleme</t>
  </si>
  <si>
    <t>KI-Systeme werden auf welche der folgenden Arten trainiert?</t>
  </si>
  <si>
    <t>mit großen Datensätzen</t>
  </si>
  <si>
    <t>in der Werteethik</t>
  </si>
  <si>
    <t>manuell</t>
  </si>
  <si>
    <t>alle oben genannten Punkte</t>
  </si>
  <si>
    <t>Wann wurden die ersten einfachen Formen der KI-Technologien entwickelt?</t>
  </si>
  <si>
    <t>Was sind zwei Schlüsselfaktoren, die im 21. Jahrhundert zu Durchbrüchen in der KI-Entwicklung geführt haben?</t>
  </si>
  <si>
    <t>stabile wirtschaftliche Entwicklung und Fortschritte in der Quantenmechanik</t>
  </si>
  <si>
    <r>
      <t xml:space="preserve">Welche der folgenden Aussagen ist </t>
    </r>
    <r>
      <rPr>
        <b/>
        <sz val="10"/>
        <color theme="1"/>
        <rFont val="Calibri"/>
        <family val="2"/>
        <scheme val="minor"/>
      </rPr>
      <t xml:space="preserve">keine </t>
    </r>
    <r>
      <rPr>
        <sz val="10"/>
        <color theme="1"/>
        <rFont val="Calibri"/>
        <family val="2"/>
        <scheme val="minor"/>
      </rPr>
      <t>wichtige Einschränkung von KI-Systemen?</t>
    </r>
  </si>
  <si>
    <t>Lerndaten können verzerrt sein.</t>
  </si>
  <si>
    <t>Die Lerndaten können unvollständig sein.</t>
  </si>
  <si>
    <r>
      <t xml:space="preserve">Welcher der folgenden Begriffe ist </t>
    </r>
    <r>
      <rPr>
        <b/>
        <sz val="10"/>
        <color theme="1"/>
        <rFont val="Calibri"/>
        <family val="2"/>
        <scheme val="minor"/>
      </rPr>
      <t xml:space="preserve">kein </t>
    </r>
    <r>
      <rPr>
        <sz val="10"/>
        <color theme="1"/>
        <rFont val="Calibri"/>
        <family val="2"/>
        <scheme val="minor"/>
      </rPr>
      <t>Beispiel für einen frei zugänglichen Chemieraum?</t>
    </r>
  </si>
  <si>
    <r>
      <t xml:space="preserve">Was können KI-Tools im Vorfeld von klinischen Studien </t>
    </r>
    <r>
      <rPr>
        <b/>
        <sz val="10"/>
        <color theme="1"/>
        <rFont val="Calibri"/>
        <family val="2"/>
        <scheme val="minor"/>
      </rPr>
      <t xml:space="preserve">nicht </t>
    </r>
    <r>
      <rPr>
        <sz val="10"/>
        <color theme="1"/>
        <rFont val="Calibri"/>
        <family val="2"/>
        <scheme val="minor"/>
      </rPr>
      <t>vorhersagen?</t>
    </r>
  </si>
  <si>
    <t>soziohistorische Merkmale</t>
  </si>
  <si>
    <t>physiochemische Eigenschaften</t>
  </si>
  <si>
    <t>Eigenschaften der Bioaktivität</t>
  </si>
  <si>
    <t>die Biomarker, gegen die ein bestimmtes Arzneimittel gerichtet ist</t>
  </si>
  <si>
    <t>die spezifische Menge der Moleküle in einem vollständigen Arzneimittel</t>
  </si>
  <si>
    <t>der spezifische Wert, der in einer klinischen Arzneimittelprüfung angestrebt wird</t>
  </si>
  <si>
    <t>Verbindungen oder Moleküle, die das chemische Element Blei (Pb) enthalten</t>
  </si>
  <si>
    <t>Verbindungen oder Moleküle, die auf das chemische Element Blei (Pb) abzielen</t>
  </si>
  <si>
    <t>Verbindungen oder Moleküle, die den größten Gewinn versprechen</t>
  </si>
  <si>
    <t>Wie viel Prozent der klinischen Studien scheitern laut Fogel (2018) aufgrund von Patientenabbrüchen?</t>
  </si>
  <si>
    <t>Erweiterte und virtuelle Realität...</t>
  </si>
  <si>
    <t>... kann autonom ferngesteuerte Operationen durchführen.</t>
  </si>
  <si>
    <t>Ferngesteuerte robotergestützte Chirurgie...</t>
  </si>
  <si>
    <t>... ermöglicht Operationen in anatomischen Regionen, die für menschliche Hände sonst nicht zugänglich wären.</t>
  </si>
  <si>
    <t>... ist eine Science-Fiction-Sache und findet nicht im wirklichen Leben statt.</t>
  </si>
  <si>
    <t>... werden niemals in der Lage sein, die menschliche Leistung zu erreichen oder gar zu übertreffen.</t>
  </si>
  <si>
    <t>Welches der folgenden Merkmale ist ein grundlegendes Merkmal der Blockchain-Technologie?</t>
  </si>
  <si>
    <t>Unveränderlichkeit</t>
  </si>
  <si>
    <t>Umkehrbarkeit</t>
  </si>
  <si>
    <t>Flexibilität</t>
  </si>
  <si>
    <t>Opazität</t>
  </si>
  <si>
    <t>Welche der folgenden Aussagen ist nach der Europäischen Datenschutzgrundverordnung (DSGVO) richtig?</t>
  </si>
  <si>
    <t>Welche der folgenden Aussagen zur Blockchain-Technologie sind richtig?</t>
  </si>
  <si>
    <t>Die Blockchain-Technologie verspricht den Universitäten einen uneingeschränkten Zugang zu Patientendaten für Forschungszwecke.</t>
  </si>
  <si>
    <t>Was ist ein gängiger Begriff für 3D-Druck?</t>
  </si>
  <si>
    <t>additive Fertigung</t>
  </si>
  <si>
    <t>summative Fertigung</t>
  </si>
  <si>
    <t>trennende Fertigung</t>
  </si>
  <si>
    <r>
      <t xml:space="preserve">Welches der folgenden Verfahren ist </t>
    </r>
    <r>
      <rPr>
        <b/>
        <sz val="10"/>
        <color theme="1"/>
        <rFont val="Calibri"/>
        <family val="2"/>
        <scheme val="minor"/>
      </rPr>
      <t xml:space="preserve">keine </t>
    </r>
    <r>
      <rPr>
        <sz val="10"/>
        <color theme="1"/>
        <rFont val="Calibri"/>
        <family val="2"/>
        <scheme val="minor"/>
      </rPr>
      <t>Art des 3D-Drucks?</t>
    </r>
  </si>
  <si>
    <t>Kollagrafie</t>
  </si>
  <si>
    <t>Pulverbettfusion</t>
  </si>
  <si>
    <t>Tertiärprävention</t>
  </si>
  <si>
    <t>Die routinemäßige Krebsvorsorge ist ein Beispiel für was?</t>
  </si>
  <si>
    <t>Sie weist auf eine genetische Translokation an Chromosom 8 und 21 hin.</t>
  </si>
  <si>
    <t>Was ist ein Microarray im Zusammenhang mit der Hochdurchsatz-Sequenzierung?</t>
  </si>
  <si>
    <t>ein Instrument zum Nachweis der Expression von Tausenden von Genen</t>
  </si>
  <si>
    <t>eine Methode zur Identifizierung fehlender Proteinsequenzen</t>
  </si>
  <si>
    <t>ein Ansatz zur Zählung von Proteinmetaboliten</t>
  </si>
  <si>
    <t>Thomas R. Cech und Sidney Altman teilten sich 1989 den Nobelpreis für Chemie. Was haben sie entdeckt?</t>
  </si>
  <si>
    <t>RNA kann die Genexpression regulieren.</t>
  </si>
  <si>
    <t>RNA funktioniert als haptischer Katalysator.</t>
  </si>
  <si>
    <t>RNA kann Enzyme ersetzen.</t>
  </si>
  <si>
    <t>Welcher Ansatz wurde angewandt, um neue Krebsmedikamente für Dickdarm-, Brust-, Mastdarm-, Prostata- und Gehirnkrebs zu identifizieren?</t>
  </si>
  <si>
    <t>Onkoproteomik</t>
  </si>
  <si>
    <t>Wie nennt man einen mathematischen Computeralgorithmus, der die Leistung und Fähigkeiten durch kontinuierliche Datenexposition erhöht?</t>
  </si>
  <si>
    <t>maschinelles Lernen</t>
  </si>
  <si>
    <t>Trainingsset</t>
  </si>
  <si>
    <t>digitaler Zwilling</t>
  </si>
  <si>
    <t>fortgeschrittene Genomik</t>
  </si>
  <si>
    <t>Wie nennt man eine digitale Darstellung eines realen Objekts zur Verbesserung des Informationszugangs und der Entscheidungsfindung?</t>
  </si>
  <si>
    <t>tiefes neuronales Netzwerk</t>
  </si>
  <si>
    <t>Proteomik</t>
  </si>
  <si>
    <t>Epigenomik</t>
  </si>
  <si>
    <t>Was ist das Hauptziel der Europäischen Patientenakademie (EUPATHI)?</t>
  </si>
  <si>
    <t>Wie viele Patientenorganisationen vertritt die Europäische Patientenakademie (EUPATHI) ungefähr?</t>
  </si>
  <si>
    <t>biologische Simulation</t>
  </si>
  <si>
    <t>Phase I</t>
  </si>
  <si>
    <t>Phase II</t>
  </si>
  <si>
    <t>Phase III</t>
  </si>
  <si>
    <t>Phase IV</t>
  </si>
  <si>
    <t>das Metabolom</t>
  </si>
  <si>
    <t>das Metabotulium</t>
  </si>
  <si>
    <t>die Metapher</t>
  </si>
  <si>
    <t>Was ist ein anderer Begriff für small interfering RNA (siRNA)?</t>
  </si>
  <si>
    <t>ein Milliardstel</t>
  </si>
  <si>
    <t>ein Tausendstel</t>
  </si>
  <si>
    <t>ein Billionstel</t>
  </si>
  <si>
    <t>Was ist Nanotechnologie?</t>
  </si>
  <si>
    <t>die Fähigkeit, Materie im Nanometerbereich zu beobachten, zu messen, zu manipulieren, zusammenzusetzen, zu kontrollieren und herzustellen</t>
  </si>
  <si>
    <t>die Mittel zur Herstellung von Nanopharmazeutika im Maßstab 1...100nm</t>
  </si>
  <si>
    <t>Was ist Nanowissenschaft?</t>
  </si>
  <si>
    <t>eine Konvergenz von Physik, Materialwissenschaft und Biologie, die sich mit der Manipulation von Materialien auf atomarer und molekularer Ebene befasst</t>
  </si>
  <si>
    <t>die Schlüsseltechnologie des 21. Jahrhunderts</t>
  </si>
  <si>
    <t>die Entwicklung von Nanopartikeln für medizinische Anwendungen</t>
  </si>
  <si>
    <t>Worauf konzentriert sich die Forschung im Bereich der Nanomedizin?</t>
  </si>
  <si>
    <t>verschiedene Nanotransportsysteme, die der Verteilung von Wirkstoffen im Körper dienen</t>
  </si>
  <si>
    <t>die Manipulation von Materialien auf atomarer und molekularer Ebene</t>
  </si>
  <si>
    <t>die Synthese von Nanomedikamenten mit zahlreichen Anwendungsmöglichkeiten</t>
  </si>
  <si>
    <t>die Herstellung von Nanomaterialien zur Verwendung in Arzneimitteln</t>
  </si>
  <si>
    <t>Welche der folgenden Eigenschaften sind mit Nanofasern und Nanofilamenten verbunden?</t>
  </si>
  <si>
    <t>hohes Oberflächen-Volumen-Verhältnis und hohe Porosität</t>
  </si>
  <si>
    <t>hohes Dichte-Gewichts-Verhältnis und biologische Abbaubarkeit</t>
  </si>
  <si>
    <t>Bearbeitbarkeit und hohe Bioaktivitätsrate</t>
  </si>
  <si>
    <t>für eine bessere mechanische Struktur</t>
  </si>
  <si>
    <t>bessere Herstellungsmethode</t>
  </si>
  <si>
    <t>geringere Abstoßung durch den Wirt</t>
  </si>
  <si>
    <t>Tissue Engineering</t>
  </si>
  <si>
    <t>Kontrastmittel</t>
  </si>
  <si>
    <t>Was ist ausschlaggebend dafür, ob ein Wearable-Produkt ein Medizinprodukt im Sinne der Medizinprodukteverordnung (MDR) ist?</t>
  </si>
  <si>
    <t>der beabsichtigte Zweck</t>
  </si>
  <si>
    <t>der Preis</t>
  </si>
  <si>
    <t>Welches Problem besteht bei nicht-invasiven Blutzuckermessgeräten?</t>
  </si>
  <si>
    <t>Zugang zum Glukosegehalt der interstitiellen Flüssigkeit durch die Hautbarriere</t>
  </si>
  <si>
    <t>Zugang zum Blutzuckerspiegel durch die Hautbarriere</t>
  </si>
  <si>
    <t>Zugang zum Glukosegehalt der Zellen durch die Hautbarriere</t>
  </si>
  <si>
    <t>Zugang zum kapillaren Blutzuckerspiegel durch die Hautbarriere</t>
  </si>
  <si>
    <t>Was ist die größte Herausforderung im Zusammenhang mit dem Internet der medizinischen Dinge?</t>
  </si>
  <si>
    <t>Datensicherheit und Datenschutz</t>
  </si>
  <si>
    <t>Echtzeit-Datenübertragung</t>
  </si>
  <si>
    <t>Interoperabilität</t>
  </si>
  <si>
    <t>Welche der folgenden Ausdrücke über IoMT-Geräte sind falsch?</t>
  </si>
  <si>
    <t>Der Einsatz der IoMT-Technologie wird zu einem Anstieg der Gesundheitskosten führen.</t>
  </si>
  <si>
    <t>Krankenhäuser können ihre Prozesse durch die Verfolgung und zentrale Verwaltung ihrer Geräte optimieren.</t>
  </si>
  <si>
    <t>Der Einsatz von IoMT wird zu einer stärker personalisierten Medizin beitragen.</t>
  </si>
  <si>
    <t>Die Kommunikation im Internet der Dinge ist in Schichten aufgebaut. Was bietet die Middleware-Schicht?</t>
  </si>
  <si>
    <t>Netzwerkkonnektivität</t>
  </si>
  <si>
    <t>Objektidentifikation</t>
  </si>
  <si>
    <t>Aktive Implantate interagieren mit den natürlichen elektrischen Signalen des Körpers durch elektrische Stimulation von Körperstrukturen. Welche der angegebenen Strukturen werden NICHT verwendet?</t>
  </si>
  <si>
    <t>Muskeln</t>
  </si>
  <si>
    <t>Gehirn</t>
  </si>
  <si>
    <t>Vagusnerv</t>
  </si>
  <si>
    <t>Rückenmark</t>
  </si>
  <si>
    <t>Der Blutfluss ist pulsierend und lässt keine kontinuierliche Messung zu.</t>
  </si>
  <si>
    <t>Bei direkten Blutmessungen besteht die Gefahr von Infektionen.</t>
  </si>
  <si>
    <t>Die Entnahme von Blutproben ist eine schmerzhafte Erfahrung.</t>
  </si>
  <si>
    <t>Welche der folgenden Aussagen beschreibt die digitale Gesundheit am treffendsten?</t>
  </si>
  <si>
    <t>ein interdisziplinäres Gebiet, das Gesundheitsfürsorge, Technologie und Daten kombiniert, um die Gesundheitsergebnisse und die medizinische Versorgung zu verbessern</t>
  </si>
  <si>
    <t>ein Wissenschaftsbereich, der Medizin und Technologie kombiniert, um die Gesundheitsergebnisse zu verbessern</t>
  </si>
  <si>
    <t>Was sind digitale Therapeutika (DTx)?</t>
  </si>
  <si>
    <t>Medizin, die sich auf Computersimulationen und Modelle stützt, um das Verständnis, die Diagnose und die Behandlung von Krankheiten zu unterstützen</t>
  </si>
  <si>
    <t>Medizin, die sich ausschließlich auf Patientenakten und medizinische Bilder stützt</t>
  </si>
  <si>
    <t>Medizin, die natürliche Heilmittel und alternative Therapien zur Behandlung von Krankheiten einsetzt</t>
  </si>
  <si>
    <t>Medizin, die digitale Methoden zur Unterstützung von Operationen und Medikamenten bei der Behandlung von Krankheiten einsetzt</t>
  </si>
  <si>
    <t>Was ist das medizinische Konzept der digitalen Zwillinge?</t>
  </si>
  <si>
    <t>ein Konzept, das das Potenzial hat, die medizinische Praxis durch Telemedizin an entlegenen Orten zu verändern</t>
  </si>
  <si>
    <t>Was ist ein potenzieller Vorteil des Einsatzes digitaler Zwillinge in der Medizin?</t>
  </si>
  <si>
    <t>Optimierung der Behandlung bei begrenzter Verfügbarkeit von medizinischen Daten</t>
  </si>
  <si>
    <t>Entwicklung gezielter Maßnahmen zur Behandlung bestimmter Gesundheitsprobleme und zur Verbesserung der Gesundheit der Bevölkerung insgesamt</t>
  </si>
  <si>
    <t>Entwicklung individueller Behandlungspläne auf der Grundlage der Gesundheitsdaten der Bevölkerung, einschließlich genetischer Informationen, medizinischer Vorgeschichte und Lebensstilfaktoren</t>
  </si>
  <si>
    <t>Überwachung des Gesundheitszustands einer Bevölkerung zur Entwicklung von Plänen zur Gesundheitsvorsorge, um die Gesundheit der Bevölkerung insgesamt zu verbessern</t>
  </si>
  <si>
    <t>Warum kann eine Software in Form von SaD oder DTx eine therapeutische Wirkung entfalten?</t>
  </si>
  <si>
    <t>Sie löst einen evidenzbasierten Placebo-Effekt aus.</t>
  </si>
  <si>
    <t>Audiovisuelle Reize sind in der Lage, das vegetative Nervensystem umzuprogrammieren.</t>
  </si>
  <si>
    <t>Was ist das Ziel von bildgesteuerten Interventionen?</t>
  </si>
  <si>
    <t>ein chirurgischer Planungsansatz, der präoperative Bildgebung und andere Daten zur Entwicklung eines Plans nutzt</t>
  </si>
  <si>
    <t>ein chirurgischer Planungsansatz, der die Verwendung traditioneller chirurgischer Instrumente vorsieht</t>
  </si>
  <si>
    <t>ein chirurgischer Planungsansatz, der keine Bildgebungs- oder Überwachungstechnologien in Echtzeit vorsieht</t>
  </si>
  <si>
    <t>Was ist ein Vorteil des Einsatzes von Robotik, Navigation und Tracking-Technologien in der Chirurgie?</t>
  </si>
  <si>
    <t>weniger Trauma als bei der traditionellen offenen Chirurgie</t>
  </si>
  <si>
    <t>erhöhtes Risiko für chirurgische Komplikationen aufgrund von Fehlfunktionen</t>
  </si>
  <si>
    <t>erhöhter Zeitaufwand für die Operation aufgrund der Initialisierung der Systeme</t>
  </si>
  <si>
    <t>geringere Präzision und Genauigkeit bei chirurgischen Eingriffen</t>
  </si>
  <si>
    <t>indem sie komplexe Aufgaben mit größerer Geschwindigkeit und Genauigkeit als menschliche Hände ausführen</t>
  </si>
  <si>
    <t>durch die Bereitstellung von hochauflösenden Echtzeitbildern der Operationsstelle</t>
  </si>
  <si>
    <t>durch Verkürzung der für die Operation erforderlichen Zeit</t>
  </si>
  <si>
    <t>durch Erhöhung des Risikos chirurgischer Komplikationen</t>
  </si>
  <si>
    <t>Warum sorgt der Einsatz intelligenter chirurgischer Instrumente für mehr Sicherheit und Genauigkeit bei chirurgischen Eingriffen?</t>
  </si>
  <si>
    <t>Diese Systeme verwenden häufig fortschrittliche Algorithmen und Signalverarbeitungstechniken, um nützliche Informationen zu gewinnen.</t>
  </si>
  <si>
    <t>verbesserte Patientenresultate</t>
  </si>
  <si>
    <t>geringerer Einsatz fortschrittlicher Bildgebungstechnologien</t>
  </si>
  <si>
    <t>eingeschränkte Möglichkeiten zur Anpassung des Operationsplans während des Eingriffs</t>
  </si>
  <si>
    <t>präoperative Entwicklung eines Operationsplans auf der Grundlage von Echtzeit-Feedback</t>
  </si>
  <si>
    <t>Röntgenstrahlen</t>
  </si>
  <si>
    <t>Bluttests</t>
  </si>
  <si>
    <t>die Möglichkeit, den Operationsplan auf der Grundlage von Echtzeitinformationen zu optimieren</t>
  </si>
  <si>
    <t>der Bedarf an herkömmlichen chirurgischen Instrumenten zur Durchführung des Verfahrens</t>
  </si>
  <si>
    <t>die Unfähigkeit, den Operationsplan auf der Grundlage neuer Informationen, die während des Eingriffs verfügbar werden, anzupassen</t>
  </si>
  <si>
    <t>Was ist der Hauptvorteil der Lab-on-a-Chip-Methode?</t>
  </si>
  <si>
    <t>dezentralisierte Analyse von Proben</t>
  </si>
  <si>
    <t>Makrofluidik-Chip-Technologie</t>
  </si>
  <si>
    <t>Konsolidierung der Tests an einem zentralen Laborstandort</t>
  </si>
  <si>
    <t>... auf den  Markt gebracht wurde.</t>
  </si>
  <si>
    <t>... den Markt erweitert hat.</t>
  </si>
  <si>
    <t>... das untere Ende des Marktes erobert hat.</t>
  </si>
  <si>
    <t>... den Marktanteil des Unternehmens verbessert hat.</t>
  </si>
  <si>
    <t>„me too" (keine Innovation)</t>
  </si>
  <si>
    <t>Markteinführung</t>
  </si>
  <si>
    <t>Der erwartete Erfolg ist ein wesentlicher Treiber für Pharma- und Medizintechnikunternehmen, in Innovationen zu investieren. Dieser basiert in der Regel auf ...</t>
  </si>
  <si>
    <t>... erwarteten Umsatzerlösen und Gewinnen.</t>
  </si>
  <si>
    <t>... der Wahrscheinlichkeit, dass das Produkt zugelassen wird.</t>
  </si>
  <si>
    <t>... dem Preispotenzial.</t>
  </si>
  <si>
    <t>... dem Grad der Neuheit.</t>
  </si>
  <si>
    <t>Nach dem pharmazeutischen Preismodell setzen sich die R&amp;D-Kosten wie folgt zusammen?</t>
  </si>
  <si>
    <t>Entdeckung und Entwicklung sowie marktnahe klinische Studien</t>
  </si>
  <si>
    <t>Michael Porters Wertekonzept im Gesundheitswesen umfasst zwei Schlüsseldimensionen. Die eine ist die Verbesserung der Gesundheitsergebnisse im Verhältnis zu ...?</t>
  </si>
  <si>
    <t>… den vollen Kosten für das Erreichen dieses Ergebnisses</t>
  </si>
  <si>
    <t>… der Zeit, um dieses Ergebnis zu erreichen</t>
  </si>
  <si>
    <t>… den pharmazeutischen Kosten zur Erreichung dieses Ziels</t>
  </si>
  <si>
    <t>… der durch dieses Ergebnis erreichten Verlängerung der Gesundheitsspanne</t>
  </si>
  <si>
    <t>Nach der Klassifizierung von Gesundheitsergebnissen für eine Krankheit in drei Stufen ist welche der folgenden Maßnahmen ein Beispiel für ein Ergebnis, das in Stufe 2 erfasst wird (Porter et al., 2016)?</t>
  </si>
  <si>
    <t>Dauerhaftigkeit</t>
  </si>
  <si>
    <t>allgemein</t>
  </si>
  <si>
    <t>Next-in-Class</t>
  </si>
  <si>
    <t>Next-in-Class-Innovationen machen einen beträchtlichen Anteil der Zulassungen neuer Medikamente aus, haben aber oft Schwierigkeiten, die ehrgeizigen kommerziellen Ziele zu erreichen. Welche der folgenden Strategien wäre die beste, um dieses kommerzielle Risiko zu mindern?</t>
  </si>
  <si>
    <t>die Entwicklung des Medikaments für spezielle Untergruppen, die mehr als die Gesamtbevölkerung von einer Krankheit profitieren</t>
  </si>
  <si>
    <t>Pharmazeutische Innovationen mit einem Wirkstoff, der eine neue chemische Struktur aufweist, ...</t>
  </si>
  <si>
    <t>… können nur manchmal First-in-Class sein.</t>
  </si>
  <si>
    <t>… sind immer First-in-Class.</t>
  </si>
  <si>
    <t>… sind immer First-in-Disease.</t>
  </si>
  <si>
    <t>… sind immer First-in-Class und First-in-Disease.</t>
  </si>
  <si>
    <t>Stiftungen wie die Gates Foundation sind besonders wichtige Beteiligte bei der Förderung von Innovationen ...</t>
  </si>
  <si>
    <t>... zur Erhöhung der Verfügbarkeit von Generika, um die Erschwinglichkeit zu verbessern.</t>
  </si>
  <si>
    <t>Die verschreibenden Ärzt:innen sind die wichtigsten Beteiligten bei der Bestimmung der Innovationsnachfrage. Welcher der folgenden Faktoren ist für die verschreibenden Ärzt:innen der wichtigste zusätzliche treibende Nachfragefaktor?</t>
  </si>
  <si>
    <t>Fachgebiet des Arztes/der Ärztin</t>
  </si>
  <si>
    <t>Beteiligung des Arztes/der Ärztin an klinischen Studien</t>
  </si>
  <si>
    <t>Welche der folgenden Interessengruppen sind für pharmazeutische Innovationen in der Erfindungs- und Kommerzialisierungsphase wichtig?</t>
  </si>
  <si>
    <t>Key Opinion Leader</t>
  </si>
  <si>
    <t>Outsourcing-Anbieter:innen</t>
  </si>
  <si>
    <t>Die wichtigsten Interessengruppen des Gesundheitssystems haben unterschiedliche Erwartungen an die Eigenschaften, die den Wert einer Innovation ausmachen. Welches der folgenden Attribute ist ein typisches Merkmal, das von Patient:innen geschätzt wird, aber normalerweise nicht von Versicherungsunternehmen?</t>
  </si>
  <si>
    <t>Welches sind zwei wichtige externe Determinanten der Innovation in der Pharmaindustrie und Medizintechnik?</t>
  </si>
  <si>
    <t>Bei der Untersuchung der Innovationsdeterminanten muss was beachtet werden?</t>
  </si>
  <si>
    <t>der gesamte spezifische Branchenkontext</t>
  </si>
  <si>
    <t>ein allgemeines Marktmodell, das in verschiedenen Ländern anwendbar ist</t>
  </si>
  <si>
    <t>die Regulierung angrenzender Industriezweige</t>
  </si>
  <si>
    <t>die Besonderheiten des R&amp;D-Prozesses des Industriesektors</t>
  </si>
  <si>
    <t>Ein starker Portfolio-Fokus hat sich als zuverlässiger Faktor für den Innovationserfolg erwiesen. Dies bedeutet, dass sich die R&amp;D-Aktivitäten auf eine kleine Auswahl beschränken, und zwar von ...</t>
  </si>
  <si>
    <t>... weniger riskanten Projekten.</t>
  </si>
  <si>
    <t>... Projekten mit dem größten kommerziellen Potenzial.</t>
  </si>
  <si>
    <t>... Projekten mit den niedrigsten Entwicklungskosten.</t>
  </si>
  <si>
    <t>Einrichtung eines Risikokapitalfonds zum Aufbau eines Netzes externer Anbieter:innen.</t>
  </si>
  <si>
    <t>Einstellung neuer externer Expert:innen und Aufbau von Kapazitäten für künstliche Intelligenz.</t>
  </si>
  <si>
    <t>Investitionen in ein Einlizenzierungsprojekt mit hohem Potenzial, das sich bereits in der Entwicklung befindet.</t>
  </si>
  <si>
    <t>Die Sicherstellung des Zugangs zu Innovationen in den Bereichen Pharmaindustrie und Medizintechnik ist für Länder mit niedrigem Einkommen eine Herausforderung. Was ist das Hauptproblem im Zusammenhang mit dem Zugang zu Innovationen in diesen Ländern?</t>
  </si>
  <si>
    <t>fehlende Unterstützung durch lokale Key Opinion Leader</t>
  </si>
  <si>
    <t>Das Zeitfenster, in dem ein Pharmaunternehmen aus den R&amp;D-Investitionen für eine Innovation Kapital schlagen kann, ist in der Regel ...</t>
  </si>
  <si>
    <t>Eine formale Referenzpreisgestaltung ist nicht etabliert.</t>
  </si>
  <si>
    <t>Eine formale Referenzpreisgestaltung wird nur von öffentlichen Kostentragenden verwendet.</t>
  </si>
  <si>
    <t>Eine formale Referenzpreisgestaltung wird nur von kommerziellen Kostentragenden verwendet.</t>
  </si>
  <si>
    <t>Eine formale Referenzpreisgestaltung wird sowohl von öffentlichen als auch von kommerziellen Kostentragenden verwendet.</t>
  </si>
  <si>
    <t>Inwieweit wird in den Vereinigten Staaten eine formale Referenzpreisgestaltung verwendet, um die Preise für pharmazeutische Innovationen zu regulieren?</t>
  </si>
  <si>
    <t>Eine wichtige Kennzahl, die die Einzigartigkeit des R&amp;D-Prozesses in der Pharmaindustrie verdeutlicht, ist die R&amp;D-Intensität, die wie hoch ist?</t>
  </si>
  <si>
    <t>der prozentuale Anteil der R&amp;D-Ausgaben an den Nettoeinnahmen; das durchschnittliche Niveau lag 2018 bei 25 % (USA)</t>
  </si>
  <si>
    <t>der prozentuale Anteil der R&amp;D-Ausgaben am Netto-Cashflow; das durchschnittliche Niveau lag 2018 bei 35 % (USA)</t>
  </si>
  <si>
    <t>der prozentuale Anteil der R&amp;D-Ausgaben an den Nettoeinnahmen; das durchschnittliche Niveau lag 2018 bei 2 % (USA)</t>
  </si>
  <si>
    <t>der prozentuale Anteil der R&amp;D-Ausgaben am Spitzenumsatz; das durchschnittliche Niveau lag 2018 lag bei 15 % (USA)</t>
  </si>
  <si>
    <t>Der Nachweis eines zusätzlichen Nutzens gegenüber der Standardversorgung ist ein wichtiger Faktor für die Höhe der Preise für eine pharmazeutische Innovation. Was könnte der Behandlungsstandard für eine pharmazeutische Innovation sein?</t>
  </si>
  <si>
    <t>nur ein Medikament oder eine Mischung von Medikamenten</t>
  </si>
  <si>
    <t>Einführung einer direkten Verbraucher:innen-Werbekampagne, um mehr Einheiten zu verkaufen.</t>
  </si>
  <si>
    <t>Im spieltheoretischen Rahmen „PARTS" steht P für welche der folgenden Eigenschaften?</t>
  </si>
  <si>
    <t>Player (Spieler)</t>
  </si>
  <si>
    <t>People (Menschen)</t>
  </si>
  <si>
    <t>Progress (Fortschritt)</t>
  </si>
  <si>
    <t>Power (Macht)</t>
  </si>
  <si>
    <t>das Orangenmodell</t>
  </si>
  <si>
    <t>Alle Instrumente, die zur Vermeidung des Moral Hazards (des moralischen Problems) eingesetzt werden, führen zu welchem der folgenden Ergebnisse?</t>
  </si>
  <si>
    <t>eine Interessenangleichung der Vertragspartner:innen</t>
  </si>
  <si>
    <t>eine Kapitalerhöhung für beide Vertragspartner:innen</t>
  </si>
  <si>
    <t>eine Risikoerhöhung für die besser informierte Partei</t>
  </si>
  <si>
    <t>Marktmacht der Wettbewerber:innen</t>
  </si>
  <si>
    <t>Produktakzeptanz bei Angehörigen der Gesundheitsberufe und Patient:innen</t>
  </si>
  <si>
    <t>Wofür steht das Akronym „R&amp;D"?</t>
  </si>
  <si>
    <t>Research and Development (Forschung und Entwicklung)</t>
  </si>
  <si>
    <t>Retail and Delivery (Einzelhandel und Lieferung)</t>
  </si>
  <si>
    <t>Regulation and Dominance (Regulierung und Marktbeherrschung)</t>
  </si>
  <si>
    <t>Results and Design (Ergebnisse und Design)</t>
  </si>
  <si>
    <t>Was ist die Aufgabe des/der Regulierungsbeauftragten?</t>
  </si>
  <si>
    <t>Was ist der Hauptzweck des geistigen Eigentumssystems?</t>
  </si>
  <si>
    <t>die Arbeit von Erfinder:innen zu schützen</t>
  </si>
  <si>
    <t>Anreize für private Investor:innen zu schaffen</t>
  </si>
  <si>
    <t>Urheberrecht</t>
  </si>
  <si>
    <t>Eingetragene Designs</t>
  </si>
  <si>
    <t>das Farbschema einer App zur Unterstützung klinischer Entscheidungen</t>
  </si>
  <si>
    <t>Ein diagnosebezogenes Gruppensystem (Diagnosis-Related Group system, DRG system) definiert eine Gruppe von Patient:innen, deren Behandlung ...</t>
  </si>
  <si>
    <t>... mit einem vergleichbaren Aufwand an Ressourcen verbunden ist.</t>
  </si>
  <si>
    <t>... vergleichbare chirurgische Instrumente erfordert.</t>
  </si>
  <si>
    <t>... durch vergleichbare Versicherungssysteme abgedeckt ist.</t>
  </si>
  <si>
    <t>... sich über einen vergleichbaren Zeitrahmen erstreckt.</t>
  </si>
  <si>
    <t>Bewertung der Produktleistung durch „First-in-Human"-Studien</t>
  </si>
  <si>
    <t>China ist auf Out-of-Pocket ausgerichtet.</t>
  </si>
  <si>
    <t>Kanada ist auf Privatversicherungen ausgerichtet.</t>
  </si>
  <si>
    <t>Italien ist auf die Kostenwirksamkeit ausgerichtet.</t>
  </si>
  <si>
    <t>Das Vereinigte Königreich ist auf klinische Wirksamkeit ausgerichtet.</t>
  </si>
  <si>
    <t>Nutzwert</t>
  </si>
  <si>
    <t>Nutzen</t>
  </si>
  <si>
    <t>Struktur der Berichterstattung</t>
  </si>
  <si>
    <t>Der Rahmen für die gesamteuropäische Zusammenarbeit hat die Liste der Regulierungsbereiche bekannt gegeben, die bis 2025 behandelt werden sollen. Einer davon ist das „Horizon Scanning", das auf Folgendes abzielt:</t>
  </si>
  <si>
    <t>die Zusammenarbeit bei der Identifizierung neuer Technologien</t>
  </si>
  <si>
    <t>wissenschaftliche Konsultationen zwischen HTA-Stellen und Unternehmen</t>
  </si>
  <si>
    <t>die gemeinsame klinische Bewertung neuer Gesundheitstechnologien und Erstellung von klinischen Bewertungsberichten</t>
  </si>
  <si>
    <t>die Berücksichtigung ethischer Belange des HTA</t>
  </si>
  <si>
    <t>Es wird nur in der Phase vor der Markteinführung verwendet.</t>
  </si>
  <si>
    <t>Es zielt auf die Förderung eines gerechten und effizienten Gesundheitssystems ab.</t>
  </si>
  <si>
    <t>Es nutzt wissenschaftliche Methoden und Datenquellen.</t>
  </si>
  <si>
    <t>Füllen Sie die Lücke: „Kosten-....-Analyse" gehört nicht zu den fünf Hauptarten der wirtschaftlichen Bewertung, die zum HTA beitragen können.</t>
  </si>
  <si>
    <t>Effektivität</t>
  </si>
  <si>
    <t>Was bedeutet „IRR" im Zusammenhang mit Investitionen und Finanzierungen?</t>
  </si>
  <si>
    <t>Internal Rate of Return (Interner Zinsfuß)</t>
  </si>
  <si>
    <t>Institutional Reward Relation (Institutionelles Belohnungsverhältnis)</t>
  </si>
  <si>
    <t>Investment Rationale Reports (Berichte über Investitionsbegründungen)</t>
  </si>
  <si>
    <t>Increase and Reduction Ration (Steigerungs- und Kürzungsrate)</t>
  </si>
  <si>
    <r>
      <t>Kosten-</t>
    </r>
    <r>
      <rPr>
        <sz val="10"/>
        <color rgb="FFFF0000"/>
        <rFont val="Calibri (Body)"/>
      </rPr>
      <t>Effektivitäts</t>
    </r>
    <r>
      <rPr>
        <sz val="10"/>
        <color theme="1"/>
        <rFont val="Calibri"/>
        <family val="2"/>
        <scheme val="minor"/>
      </rPr>
      <t>-Analyse</t>
    </r>
  </si>
  <si>
    <t>Effektivitäts</t>
  </si>
  <si>
    <t>Welche Erkrankung steht laut WHO mit den damit assoziierten lebensbedrohlichen Komplikationen immer noch an erster Stelle der Weltrangliste der tödlichen Krankheiten?</t>
  </si>
  <si>
    <r>
      <t xml:space="preserve">Welcher der folgenden Stoffe ist eine chemische oder biologische Entität, die </t>
    </r>
    <r>
      <rPr>
        <b/>
        <sz val="10"/>
        <color theme="1"/>
        <rFont val="Calibri"/>
        <family val="2"/>
        <scheme val="minor"/>
      </rPr>
      <t xml:space="preserve">nicht </t>
    </r>
    <r>
      <rPr>
        <sz val="10"/>
        <color theme="1"/>
        <rFont val="Calibri"/>
        <family val="2"/>
        <scheme val="minor"/>
      </rPr>
      <t>in einem anderen Arzneimittel verwendet wurde und für die eine Zulassung erteilt wurde?</t>
    </r>
  </si>
  <si>
    <t>neue aktive Substanz</t>
  </si>
  <si>
    <t>Medikament</t>
  </si>
  <si>
    <t>Welche wirtschaftliche Bewertung für HTA verwendet ICER, um seine Ergebnisse auszudrücken?</t>
  </si>
  <si>
    <t>Kosten-Minimierungs-Analyse</t>
  </si>
  <si>
    <t>In einer repräsentativen Umfrage wurden mehr als 100 Ärzt:innen gebeten, anzugeben, welche Technologie ihrer Meinung nach am meisten zur Verringerung der Sterblichkeit in den letzten 20 Jahren beigetragen hat (Wamble et al., 2019).  Wie lautete die Antwort auf die Umfrage?</t>
  </si>
  <si>
    <t>Diagnosen</t>
  </si>
  <si>
    <t>... die Bildgebung.</t>
  </si>
  <si>
    <t>... die Risikobewertung.</t>
  </si>
  <si>
    <r>
      <t xml:space="preserve">Welcher der folgenden Punkte zählt </t>
    </r>
    <r>
      <rPr>
        <b/>
        <sz val="10"/>
        <color theme="1"/>
        <rFont val="Calibri"/>
        <family val="2"/>
        <scheme val="minor"/>
      </rPr>
      <t xml:space="preserve">nicht </t>
    </r>
    <r>
      <rPr>
        <sz val="10"/>
        <color theme="1"/>
        <rFont val="Calibri"/>
        <family val="2"/>
        <scheme val="minor"/>
      </rPr>
      <t>zu den drei Komponenten der Achtung der Autonomie in der Gesundheitsversorgung?</t>
    </r>
  </si>
  <si>
    <t>Gerechtigkeit</t>
  </si>
  <si>
    <t>Zugang zu Daten</t>
  </si>
  <si>
    <t>Welcher Grundsatz der biomedizinischen Ethik zielt darauf ab, zum Wohl und Nutzen der Patient:innen beizutragen?</t>
  </si>
  <si>
    <t>Patientenwohl</t>
  </si>
  <si>
    <t>Gleichheit</t>
  </si>
  <si>
    <t>KI könnte sich als disruptive Innovation im Gesundheitssektor erweisen.</t>
  </si>
  <si>
    <t>KI wird garantiert eine disruptive Innovation im Gesundheitssektor sein.</t>
  </si>
  <si>
    <t>KI wird nie eine disruptive Innovation im Gesundheitssektor sein.</t>
  </si>
  <si>
    <t>Die KI analysiert den Input ohne Berücksichtigung möglicher Konsequenzen und führt automatisch die für ein vorgegebenes Ziel am besten geeigneten Aktionen aus.</t>
  </si>
  <si>
    <t>Die KI analysiert den Input und die Konsequenzen möglicher Outputs und führt autonom die für ein vordefiniertes Ziel am besten geeignete Aktion aus.</t>
  </si>
  <si>
    <t>Die KI analysiert den Input und die Konsequenzen der tatsächlichen Outputs und führt automatisch vordefinierte Aktionen aus, um ein bestimmtes Ziel zu erreichen.</t>
  </si>
  <si>
    <t>Die KI definiert Ziele und generiert Input und Output, um Aktionen zu synthetisieren, die vordefinierte Konsequenzen haben.</t>
  </si>
  <si>
    <t>1940er und 50er Jahre</t>
  </si>
  <si>
    <t>1920er und 30er Jahre</t>
  </si>
  <si>
    <t>1960er und 70er Jahre</t>
  </si>
  <si>
    <t>1980er und 90er Jahre</t>
  </si>
  <si>
    <t>erhöhte Rechenleistung und die Verfügbarkeit von Big-Data-Trainingsset</t>
  </si>
  <si>
    <t>eine bessere Ausbildung der Entwickler:innen und die Verfügbarkeit von billigen seltenen Erdelementen</t>
  </si>
  <si>
    <t>Die Verarbeitung von Input-Daten zu einem Output-Wert ist abhängig von Algorithmen.</t>
  </si>
  <si>
    <t>Die Verarbeitung von Input-Daten zu einem Output-Wert ist lediglich eine Vorhersage.</t>
  </si>
  <si>
    <t>Toxizitätseigenschaften</t>
  </si>
  <si>
    <t>die spezifischen Medikamente, auf die die Entwickler:innen abzielen</t>
  </si>
  <si>
    <t>Wofür steht das Akronym „DTBA"?</t>
  </si>
  <si>
    <t>Drug Target Binding Affinity (Bindungsaffinität des Arzneimittelziels)</t>
  </si>
  <si>
    <t>Worauf beziehen sich „Drug Targets (Zielmoleküle)"?</t>
  </si>
  <si>
    <t>Discovery Test Branding Activity (Entdeckungstest Branding-Aktivität)</t>
  </si>
  <si>
    <t>Dosage Toxicity Blend Assay (Dosis-Toxizitäts-Mischungs-Assay)</t>
  </si>
  <si>
    <t>Development Trial Booster Agent (Entwicklungsstudie Booster-Agent)</t>
  </si>
  <si>
    <t>Was sind „Leitverbindungen"?</t>
  </si>
  <si>
    <t>Verbindungen oder Moleküle, die für klinische Studien vielversprechend sind</t>
  </si>
  <si>
    <t>Wofür steht das Akronym „PAT"?</t>
  </si>
  <si>
    <t>Productivity Activity Target (Ziel der Produktaktivität)</t>
  </si>
  <si>
    <t>Pharmaceutical Agent Trial (Pharmazeutische Wirkstoffprüfung)</t>
  </si>
  <si>
    <t>Parameter Alteration Tool (Parameteränderungstool)</t>
  </si>
  <si>
    <t>... kann während Operationen als Navigationssystem dienen.</t>
  </si>
  <si>
    <t>... ist eine lustige Technologie, die verhindert, dass Chirurg:innen bei Operationen einschlafen.</t>
  </si>
  <si>
    <t>Process Analytical Technology (Prozessanalyse-Technologie)</t>
  </si>
  <si>
    <t>... ermöglicht es Medizinstudent:innen, komplizierte Operationen am schlagenden Herzen durchzuführen.</t>
  </si>
  <si>
    <t>... wird menschliche Chirurg:innen bald ganz ersetzen, da sie von KI-Agenten gesteuert werden können.</t>
  </si>
  <si>
    <t>Änderungen der Datenschutzverordnung (DSGVO) und erhöhte politische Aufmerksamkeit</t>
  </si>
  <si>
    <t>Sensible personenbezogene Daten können nur mit ausdrücklicher Zustimmung des Patienten/der Patientin verarbeitet werden.</t>
  </si>
  <si>
    <t>Die Interessengruppen des Gesundheitswesens haben das Recht, personenbezogene Daten weiterzugeben, wenn dies dem Patienten/der Patientin zugute kommt.</t>
  </si>
  <si>
    <t>Die personenbezogenen Daten eines Patienten/einer Patientin dürfen nur dann an die Interessengruppen des Gesundheitswesens weitergegeben werden, wenn der Patient/die Patientin verstorben ist.</t>
  </si>
  <si>
    <t xml:space="preserve">Die Verarbeitung sensibler personenbezogener Daten ist auf Interessengrupen des Gesundheitswesens im Heimatland des Patienten/der Patientin beschränkt. </t>
  </si>
  <si>
    <t>Die Blockchain-Technologie verspricht, Patient:innen die Kontrolle über ihre eigenen Daten zu ermöglichen.</t>
  </si>
  <si>
    <t>Die Blockchain-Technologie verspricht, den Datenaustausch zwischen den Interessengruppen des Gesundheitswesens ohne Zustimmung des Patienten/der Patientin zu ermöglichen.</t>
  </si>
  <si>
    <t>Die Blockchain-Technologie verspricht, Forscher:innen zu ermöglichen, ungünstige klinische Forschungsergebnisse auszuschließen.</t>
  </si>
  <si>
    <t>multiplikatorische Fertigung</t>
  </si>
  <si>
    <t>Stereolithografie</t>
  </si>
  <si>
    <t>Fused Filament Fabrication</t>
  </si>
  <si>
    <t>Wie lässt sich Präzisionsmedizin am besten umschreiben?</t>
  </si>
  <si>
    <t>genaues Profil, genaue Therapie, genaue Reaktion</t>
  </si>
  <si>
    <t>spezifisches Molekül, spezifische Population, spezifische Partitition</t>
  </si>
  <si>
    <t>neue Methode, neue Verordnung, neue Dosierung</t>
  </si>
  <si>
    <t>Quartärprävention</t>
  </si>
  <si>
    <t>Die Aufklärung über gesunde Ernährung ist ein Beispiel für was?</t>
  </si>
  <si>
    <t>Patientenunterstützungsprogramme sind ein Beispiel für was?</t>
  </si>
  <si>
    <t>Welcher der folgenden Begriffe gehört im Zusammenhang mit der Pharmakokinetik zu „ADME"?</t>
  </si>
  <si>
    <t>Metabolism (Stoffwechsel)</t>
  </si>
  <si>
    <t>Accuracy (Genauigkeit)</t>
  </si>
  <si>
    <t>Dosage (Dosierung)</t>
  </si>
  <si>
    <t>Efficacy (Wirksamkeit)</t>
  </si>
  <si>
    <t>Was sagt es uns, wenn eine Next Generation Sequencing (NGS)-Analyse eine Probe eines Patienten/einer Patientin mit akuter myeloischer Leukämie untersucht und „t(8;21)" feststellt.</t>
  </si>
  <si>
    <t>Sie weist auf eine phänotypische Anomalie im RUNX-Chromosom hin.</t>
  </si>
  <si>
    <t>Sie weist auf ein Konfidenzintervall von 13 (=21-8) hin.</t>
  </si>
  <si>
    <r>
      <t xml:space="preserve">Sie weist auf 8 </t>
    </r>
    <r>
      <rPr>
        <i/>
        <sz val="10"/>
        <color theme="1"/>
        <rFont val="Calibri"/>
        <family val="2"/>
        <scheme val="minor"/>
      </rPr>
      <t>FLT-3</t>
    </r>
    <r>
      <rPr>
        <sz val="10"/>
        <color theme="1"/>
        <rFont val="Calibri"/>
        <family val="2"/>
        <scheme val="minor"/>
      </rPr>
      <t xml:space="preserve">-Mutationen und 21 </t>
    </r>
    <r>
      <rPr>
        <i/>
        <sz val="10"/>
        <color theme="1"/>
        <rFont val="Calibri"/>
        <family val="2"/>
        <scheme val="minor"/>
      </rPr>
      <t>CML</t>
    </r>
    <r>
      <rPr>
        <sz val="10"/>
        <color theme="1"/>
        <rFont val="Calibri"/>
        <family val="2"/>
        <scheme val="minor"/>
      </rPr>
      <t>-Mutationen hin.</t>
    </r>
  </si>
  <si>
    <t>ein Weg zur Manipulation genetischer Expressionen</t>
  </si>
  <si>
    <t>RNA ändert die Anweisungen von DNA.</t>
  </si>
  <si>
    <t>Onkoepigenomik</t>
  </si>
  <si>
    <t>Onkoparatomik</t>
  </si>
  <si>
    <t>Oncotrekriptomik</t>
  </si>
  <si>
    <t>Was sind PROs im Zusammenhang mit der Einbeziehung von Patient:innen in die Arzneimittelentwicklung?</t>
  </si>
  <si>
    <t>Public Resonance Office (Büro für öffentliche Resonanz)</t>
  </si>
  <si>
    <t>Predictive Results Offering (Angebot an prädiktiven Ergebnissen)</t>
  </si>
  <si>
    <t>Proactive Reasoning Organization (Proaktive Organisation des Denkens)</t>
  </si>
  <si>
    <t>Patient-Reported Outcomes (von Patient:innen berichtete Ergebnisse)</t>
  </si>
  <si>
    <t>den Patient:innen ein besseres Verständnis für den Prozess der Arzneimittelentwicklung zu vermitteln</t>
  </si>
  <si>
    <t>die Pharmaunternehmen in der Einbeziehung von Patient:innen in klinische Studien zu schulen</t>
  </si>
  <si>
    <t xml:space="preserve"> Vorschriften für die Zusammenarbeit mit Patient:innen bei der Arzneimittelentwicklung auszuarbeiten</t>
  </si>
  <si>
    <t>Patientenvertreter:innen in die Beiräte der Herstellenden zu entsenden</t>
  </si>
  <si>
    <t>Welches der folgenden Modelle ist ein Computermodell, das die menschliche Leberbiologie nachahmt, um die Effekte und die Toxizität von Medikamenten vorherzusagen?</t>
  </si>
  <si>
    <t>Organ-on-Chip</t>
  </si>
  <si>
    <t>Liver-in-silico</t>
  </si>
  <si>
    <t>in-vitro-Sicherheit</t>
  </si>
  <si>
    <t>In welcher Phase des klinischen Entwicklungsprozesses werden gesunde Proband:innen eingesetzt?</t>
  </si>
  <si>
    <t>Welcher der folgenden Begriffe wurde als die qualitative und quantitative Sammlung aller in der Zelle vorhandenen niedermolekularen Moleküle definiert, die an allgemeinen Stoffwechselreaktionen beteiligt sind und für die Aufrechterhaltung, das Wachstum und die normale Funktion einer Zelle erforderlich sind?</t>
  </si>
  <si>
    <t>der Metabolismus</t>
  </si>
  <si>
    <t>silencing RNA</t>
  </si>
  <si>
    <t>silico RNA</t>
  </si>
  <si>
    <t>sequencing RNA</t>
  </si>
  <si>
    <t>stratified RNA</t>
  </si>
  <si>
    <t>Was bedeutet der Begriff „Nano" in der Sprache der Wissenschaft?</t>
  </si>
  <si>
    <t>ein Millionstel</t>
  </si>
  <si>
    <t>die Fähigkeit, Strukturen zu verkleinern, die 80.000-mal kleiner sind als der Durchmesser eines menschlichen Haares</t>
  </si>
  <si>
    <t>die Entwicklung von Nanorobotern für die Arzneimittelabgabe</t>
  </si>
  <si>
    <t>hohes Volumen-Oberflächen-Verhältnis</t>
  </si>
  <si>
    <t>Warum ist die Entwicklung von Fasermaterialien für das Tissue Engineering so wichtig?</t>
  </si>
  <si>
    <t>für eine bessere Zellmigration</t>
  </si>
  <si>
    <r>
      <t xml:space="preserve">Welche der folgenden Anwendungen gehört </t>
    </r>
    <r>
      <rPr>
        <b/>
        <sz val="10"/>
        <color theme="1"/>
        <rFont val="Calibri"/>
        <family val="2"/>
        <scheme val="minor"/>
      </rPr>
      <t xml:space="preserve">nicht </t>
    </r>
    <r>
      <rPr>
        <sz val="10"/>
        <color theme="1"/>
        <rFont val="Calibri"/>
        <family val="2"/>
        <scheme val="minor"/>
      </rPr>
      <t>zu Nanopartikel-Anwendungen?</t>
    </r>
  </si>
  <si>
    <t>Arzneimittelabgabe</t>
  </si>
  <si>
    <t>thermische Ablation</t>
  </si>
  <si>
    <t>der medizinische Anwendungsbereich</t>
  </si>
  <si>
    <t>die Nutzung durch Ärzt:innen</t>
  </si>
  <si>
    <t>Aktualisierung der Gerätesoftware</t>
  </si>
  <si>
    <t>Der Einsatz von IoMT wird die Eigenverantwortung der Patient:innen stärken.</t>
  </si>
  <si>
    <t>Service</t>
  </si>
  <si>
    <t>Warum verwenden nadelfreie, nicht-invasive Glukosemessgeräte die interstitielle Flüssigkeit und nicht direkt das Blut?</t>
  </si>
  <si>
    <t>Es ist leichter zugänglich und die Messwerte entsprechen den Blutzuckerwerten.</t>
  </si>
  <si>
    <t>eine Technologie, die es Gesundheitsdienstleistenden ermöglicht, mit Patient:innen über virtuelle Realität zu kommunizieren</t>
  </si>
  <si>
    <t>ein System der Gesundheitsversorgung, bei dem Roboter oder virtuelle Realität zur Erbringung medizinischer Dienstleistungen eingesetzt werden</t>
  </si>
  <si>
    <t>softwaregestützte Interventionen, die auf der Evidenzgrundlage zur Verbesserung der Gesundheitsergebnisse von Patient:innen entwickelt werden</t>
  </si>
  <si>
    <t>Apps, die den Zugang zu Gesundheitsdiensten ermöglichen und medizinisches Fachpersonal bei der Diagnose und Datenanalyse unterstützen</t>
  </si>
  <si>
    <t>digitale Begleiter, die Patient:innen bei der Bewältigung ihrer Symptome helfen, indem sie sie emotional unterstützen</t>
  </si>
  <si>
    <t>eine Technologie, die es Patient:innen ermöglicht, mit ihren Ärzt:innen durch virtuelle Realität zu kommunizieren</t>
  </si>
  <si>
    <r>
      <t xml:space="preserve">Was ist </t>
    </r>
    <r>
      <rPr>
        <i/>
        <sz val="10"/>
        <color theme="1"/>
        <rFont val="Calibri"/>
        <family val="2"/>
        <scheme val="minor"/>
      </rPr>
      <t>in silico</t>
    </r>
    <r>
      <rPr>
        <sz val="10"/>
        <color theme="1"/>
        <rFont val="Calibri"/>
        <family val="2"/>
        <scheme val="minor"/>
      </rPr>
      <t>-Medizin?</t>
    </r>
  </si>
  <si>
    <t>ein digitales Modell eines realen, quantifizierten Patienten bzw. Patientin, an dem verschiedene Behandlungen durchgeführt und die simulierten Ergebnisse verglichen werden</t>
  </si>
  <si>
    <t>ein digitales visuelles Modell des Körpers eines Patienten bzw. einer Patientin, um Operationen zu planen und zu trainieren</t>
  </si>
  <si>
    <t>eine virtuelle, computergenerierte Nachbildung des Körpers eines Patienten bzw. einer Patientin oder bestimmter Organe für die medizinische Ausbildung</t>
  </si>
  <si>
    <t>Ermittlung der besten Behandlungsoption</t>
  </si>
  <si>
    <t>Reduktion der Genauigkeit von Behandlungsplänen</t>
  </si>
  <si>
    <t>Zeit- und Kostenersparnis bei klinischen Studien</t>
  </si>
  <si>
    <t>Was ist das Konzept des Bevölkerungsgesundheitsmanagements?</t>
  </si>
  <si>
    <t>Entwicklung von Plänen zur Gesundheitsversorgung, um prognostizierte Ausbrüche proaktiv durch Maßnahmen zu verhindern</t>
  </si>
  <si>
    <t>Sie löst das audiovisuelle System aus und führt zu physiologischen oder Verhaltensänderungen.</t>
  </si>
  <si>
    <t>Die Patient:innen lernen, ihre Medikamente genauer einzunehmen.</t>
  </si>
  <si>
    <t>Ziel der bildgesteuerten Interventionen ist es, die Genauigkeit und Sicherheit chirurgischer Eingriffe zu verbessern, indem den Chirurg:innen Echtzeit-Bildgebungsfeedback gegeben wird.</t>
  </si>
  <si>
    <t>Ziel der bildgesteuerten Interventionen ist es, die Sichtbarkeit bei minimalinvasiven Operationen zu verbessern.</t>
  </si>
  <si>
    <t>Ziel der bildgesteuerten Interventionen ist es, die Chirurg:innen anhand von Karten und Orientierungspunkten in Bildern bei der Durchführung eines Eingriffs zu unterstützen.</t>
  </si>
  <si>
    <t>Ziel der bildgesteuerten Interventionen ist es, die Bilder durch das Hinzufügen von Filtern und Spezialeffekten zu verschönern.</t>
  </si>
  <si>
    <t>Was ist eine Closed-Loop-Operationsplanung?</t>
  </si>
  <si>
    <t>ein chirurgischer Planungsansatz, der es den Chirurg:innen ermöglicht, die Reaktion des Patienten/der Patientin auf den Eingriff kontinuierlich zu überwachen und in Echtzeit</t>
  </si>
  <si>
    <t>Wie können Navigations- und Tracking-Technologien den Chirurgen/die Chirurgin während eines Eingriffs unterstützen?</t>
  </si>
  <si>
    <t>Der Chirurg/die Chirurgin hat genauere Informationen über die Operationsstelle und die Position des Instruments.</t>
  </si>
  <si>
    <t>Intelligente Instrumente sind ergonomischer gestaltet, sodass der Eingriff für den Chirurgen/die Chirurgin weniger ermüdend und angenehmer ist.</t>
  </si>
  <si>
    <t>Intelligente chirurgische Instrumente können genauere und präzisere Schnitte ermöglichen, sodass die Patient:innen schneller genesen und weniger Zeit im Krankenhaus verbringen müssen.</t>
  </si>
  <si>
    <t>Welcher der folgenden Punkte ist ein Vorteil der Closed-Loop-Operationsplanung?</t>
  </si>
  <si>
    <t>Welche der folgenden Methoden wird typischerweise bei der Closed-Loop-Operationsplanung verwendet, um Echtzeit-Feedback über die Operationsstelle zu erhalten?</t>
  </si>
  <si>
    <t>MRT, CT oder Ultraschall</t>
  </si>
  <si>
    <t>körperliche Untersuchung des Patienten/der Patientin</t>
  </si>
  <si>
    <t>erhöhtes Risiko von Komplikationen und schlechtere Ergebnisse für die Patient:innen</t>
  </si>
  <si>
    <t>flexibler Probenumfang</t>
  </si>
  <si>
    <t>Ende 2020 erhielten Pfizer und BioNTech die Marktzulassung für ihren mRNA-basierten COVID-19 Impfstoff. Definieren Sie die inhaltliche Dimension (wie von Hauschild &amp; Gemünden [2017] vorgeschlagen). Beschreiben Sie die Intensitätsdimension und ihre vier Unterdimensionen. Nennen Sie jede Unterdimension für die obige Innovation von Pfizer/BioNTech.</t>
  </si>
  <si>
    <t>1. Die etablierten Unternehmen lassen Marktsegmente unterversorgt, in denen die Kund:innen mit weniger anspruchsvollen und billigeren Produkten zufrieden sein könnten (2 Punkte). 
2. Disruptive Markteinsteiger nehmen diese vernachlässigten Segmente zuerst mit Produkten ins Visier, die „gut genug" sind, und etablieren einen ersten Fußabdruck (2 Punkte).
3. Im Laufe der Zeit erschließt der Disruptor den Marktraum des etablierten Unternehmens, wobei der ursprüngliche Zugangsbereich erhalten bleibt (2 Punkte).</t>
  </si>
  <si>
    <t>Die inhaltliche Dimension beschreibt „Was ist neu?" (2 Punkte). Gemäß der OECD-Definition sind Produkte und Prozesse die beiden Hauptsubstrate, auf denen Innovation stattfindet. Sie betreffen technische, organisatorische, geschäftliche oder gesellschaftliche Funktionalitäten (2 Punkte). 
Die Dimension der Intensität beschreibt die Neuheit einer Innovation (2 Punkte). Sie wird in folgende Unterkategorien eingeteilt: 
 1) Marktdimension (1,5 Punkte): Sehr große kommerzielle Chancen aufgrund der weltweiten pandemiebedingten Nachfrage, hohe Investitionen zur Gewährleistung einer raschen Marktakzeptanz und Nachhaltigkeit (2 Punkte) 
2) Technologiedimension (1,5 Punkte): Bahnbrechender technologischer Fortschritt durch neue mRNA-Technologie und schnelle Entwicklung (2 Punkte) 
3) Organisationsdimension (1,5 Punkte): Die Partnerschaft zwischen BioNTEch und Pfizer erforderte ein neues Geschäftsmodell mit Auswirkungen auf Strategie, Strukturen, Prozesse, Kultur und Anreizsysteme auf beiden Seiten (2 Punkte) 
4) Umfelddimension (1,5 Punkte): Umwälzende Auswirkungen auf die Bekämpfung der Krise im Gesundheitswesen einschließlich politischer, wirtschaftlicher und ethischer Implikationen (2 Punkte)</t>
  </si>
  <si>
    <t>Definieren Sie radikale Innovation im Kontext von Pharmaindustrie und Medizintechnik. 
Nennen Sie zwei Beispiele für radikale Innovation. Nennen Sie zwei Hauptgründe, warum die Messung radikaler Innovationen in der Pharmaindustrie und der Medizintechnik aus methodischer Sicht schwierig ist.</t>
  </si>
  <si>
    <t>Definition: Radikale Arzneimittelinnovationen haben einen hohen Wert (2 Punkte), da sie die Gesundheit der Patient:innen verbessern (2 Punkte) und einen ungedeckten Bedarf (2 Punkte) im Vergleich zu bestehenden therapeutischen Optionen in einem bisher nicht erreichten Umfang decken. Sie bieten lebensverlängernde oder sogar heilende Wirkungen bei lebensbedrohlichen Krankheiten (2 Punkte) oder ermöglichen wirksame Behandlungen bei Krankheiten, für die es noch keine Therapien gibt (2 Punkte). 
Beispiele: Penicillin/Fleming - erstes Antibiotikum, mRNA-basierter COVID-19-Impfstoff von Pfizer/BioNtech, Moderna (2 Punkte für jedes geeignete Beispiel, weitere Beispiele möglich, maximal 4 Punkte). 
1. Generell erfordert die Messung von (radikaler) Innovation eine eindeutige Definition, die hier fehlt - radikale Arzneimittelinnovation wird in der Literatur mit einer großen Bandbreite unterschiedlicher Definitionen assoziiert (2 Punkte)
2. Die Messung der (radikalen) Innovation erfordert eine Bewertung des Erfolgs und der Auswirkungen auf den Markt. Dies impliziert einen Prozess, der sich über einen beträchtlichen Zeitraum erstrecken kann (2 Punkte)</t>
  </si>
  <si>
    <t>Kostenerstattung: vollständige oder teilweise Übernahme der Kosten von Arzneimitteln und medizinischen Technologien durch einen Drittzahler (2 Punkte) 
Drittzahler (2 Punkte für jede richtige Antwort, andere Antworten möglich, maximal 4 Punkte:
(1) Staatliche und lokale Behörden 
(2) Versicherungsgesellschaften 
Alternative Antworten könnten Arbeitgebergruppen sein, die eine Selbstversicherung oder eine teilweise Selbstversicherung für medizinische Leistungen anbieten, das Entschädigungsprogramm der Arbeitnehmenden usw.</t>
  </si>
  <si>
    <t>1. Krankheitsspezifisch, da die Gesundheitsergebnisse von Krankheit zu Krankheit unterschiedlich sind (2 Punkte)
2. Multidimensional, da die Versorgung in der Regel mehrere medizinische Disziplinen und verschiedene Arten von Interventionen umfasst (2 Punkte) 
3. Longitudinal, da die Zeit des Genesungsprozesses, neue Gesundheitsprobleme, Komplikationen, Rückfälle usw. erfasst werden müssen (2 Punkte)</t>
  </si>
  <si>
    <t>1. Direkte Kosten können direkt mit den Kosten für die Erbringung von Gesundheitsdienstleistungen für die Patient:innen in Verbindung gebracht werden (1 Punkt)
2.Indirekte Kosten stehen immer noch im Zusammenhang mit der Erbringung von Gesundheitsdienstleistungen für die Patient:innen, sind aber möglicherweise nicht auf der Ebene des einzelnen Patient:innen identifizierbar (1 Punkt)
3.Allgemeinkosten sind die Kosten für den Betrieb von Unterstützungsdiensten, die für eine effektive Leistungserbringung erforderlich sind ( 1 Punkt) 
Kosten für Patiententransport und Verpflegung: indirekte Kosten (3 Punkte)</t>
  </si>
  <si>
    <t>Nennen und erläutern Sie die drei Kostenkategorien der Gesundheitsversorgung. Ordnen Sie „Patiententransport und Verpflegung" der richtigen Kostenkategorie zu.</t>
  </si>
  <si>
    <t>Mortalität (1 Punkt): erfasst Todesfällen (2 Punkte) 
Morbidität (1 Punkt): bezieht sich auf Anzeichen und Symptome einer Krankheit (2 Punkte) 
Unerwünschte gesundheitliche Auswirkungen (1 Punkt): unerwartete medizinische Probleme im Zusammenhang mit der Anwendung eines Arzneimittels oder einer Medizintechnik, unabhängig davon, ob ein kausaler Zusammenhang mit der Intervention besteht (2 Punkte) 
Lebensqualitätsvariablen (1 Punkt): umfassen Aspekte wie körperliche, soziale oder kognitive Funktion, Angst und Stress, Schmerzen, Schlafqualität, Energie- oder Müdigkeitsniveau und allgemeines Gesundheitsempfinden (2 Punkte) 
Funktionsstatus (1 Punkt): die Fähigkeit eines Patienten/einer Patientin, tägliche Aktivitäten durchzuführen und Gesundheit und Wohlbefinden zu erhalten (2 Punkte) 
Patientenzufriedenheit (1 Punkt): befasst sich damit, ob die Erwartungen des Patienten/der Patientin an eine Gesundheitsleistung erfüllt werden (2 Punkte)</t>
  </si>
  <si>
    <t xml:space="preserve">Stellen Sie sich eine pharmazeutische Innovation vor, die die Sauerstoffsättigung und die Schlafdauer von Patient:innen erhöht, die unter Schlafstörungen leiden. Wählen Sie drei der sechs Variablen für die Messung des Wertes einer Gesundheitstechnologie aus und beschreiben Sie, wie jede dieser Variablen für diese Innovation gemessen werden könnte. </t>
  </si>
  <si>
    <t>1) Morbidität (1 Punkt): Eine erhöhte Sauerstoffsättigung kann die Gesundheit von Gehirn und Herz verbessern (1 Punkt) 
2) Lebensqualität (1 Punkt): Eine bessere Schlafqualität kann Ängste und Sorgen verringern (1 Punkt) 
3) Funktionsstatus (1 Punkt): Ausgeschlafene Patient:innen sind besser in der Lage, ein unabhängiges und gesundes Leben zu führen (1 Punkt) 
[alle sechs Variablen, einschließlich der Mortailität, der unerwünschten gesundheitlichen Auswirkungen und der Patientenzufriedenheit, können richtig sein, wenn sie mit einem angemessenen Beispiel belegt werden].</t>
  </si>
  <si>
    <t>Nennen Sie die beiden Ebenen des Stakeholder-Ökosystems (Modell der am Innovationsökosystem Beteiligten) in der Erfindungsphase von pharmazeutischen und medizinischen Innovationen und erläutern Sie ihre Rolle.</t>
  </si>
  <si>
    <t>Ebene 1: Primäre Stakeholder sind Unternehmen, Gremien und Einrichtungen, die direkt am Kernprozess der Erfindung beteiligt sind, z. B. Entscheidungen treffen, Regeln und Leitungsstrukturen festlegen und sich wissenschaftlich und finanziell einbringen (3 Punkte)
Ebene 2: Unterstützende Stakeholder beeinflussen das Kernökosystem der Erfindung durch vielfältige Interaktionen wie Finanzierung, Interessenvertretung und Unterstützungsdienste (3 Punkte)</t>
  </si>
  <si>
    <t>Eine First-in-Class und eine First-in-Disease pharmazeutische Innovation hat die Marktzulassung erhalten und die Kommerzialisierungsphase steht kurz bevor. Nennen Sie die Interessengruppe, die für die erfolgreiche Einführung dieser Art von Innovationen besonders wichtig ist und begründen Sie Ihre Wahl ausführlich.</t>
  </si>
  <si>
    <t>Key Opinion Leaders (KOLs) sind führende Forscher:innen und Kliniker:innen auf dem jeweiligen Gebiet (2 Punkte). 
Sie sind in der Regel in akademischen Einrichtungen, Universitätskliniken oder Forschungsorganisationen tätig (2 Punkte) und waren häufig an der Erfindungsphase einschließlich der klinischen Studien beteiligt (2 Punkte). 
Auf der Grundlage ihres Fachwissens beteiligen sie sich an der wissenschaftlichen Information und Aufklärung von Verschreibenden (1 Punkt) und Leistungserbringenden (1 Punkt) in Bezug auf das Verständnis von Krankheiten (2 Punkte), Forschungs- und Entwicklungsrichtungen (2 Punkte) und Produktkenntnis (2 Punkte), wie z. B. die Wirkungsweise (1 Punkt), Wirksamkeit ( 1 Punkt), Gesamtqualität ( 1 Punkt) und Sicherheit ( 1 Punkt) des neuen Arzneimittels. Daher kann ihr Einfluss auf die Akzeptanz und die Marktausweitung von Innovationen sehr groß sein.</t>
  </si>
  <si>
    <t>Nennen und beschreiben Sie die beiden Schlüsselphasen des modernen Innovationskonzepts. 
Beschreiben Sie für jede dieser beiden Phasen eine typische Methode der Zusammenarbeit zwischen einem pharmazeutischen Start-up-Unternehmen und einem großen, etablierten Global Player der Pharmaindustrie. Geben Sie an, in welcher der Phasen die meisten pharmazeutischen R&amp;D-Pipeline-Projekte scheitern.</t>
  </si>
  <si>
    <t>Kreativer Teil (2 Punkte): die Kreationsphase, Forschung und Entwicklung (1,5 Punkte) 
Kommerzieller Teil (2 Punkte): Die Verwertungsphase: Markteinführung und Kommerzialisierung (1,52 Punkte)
1. Der kreative Teil („Erfindung"): Start-up-Unternehmen spezialisieren sich oft auf bahnbrechende wissenschaftliche Fortschritte und Know-how, das bei den großen Pharmakonzernen nicht vorhanden ist. Beispiele sind Molekulargenetik, Immunologie oder Proteinchemie (2 Punkte). Andererseits fehlt es ihnen oft an Infrastruktur, Finanzmitteln und Kompetenzen, um den gesamten Entwicklungsprozess durchzuführen, was eine wesentliche Stärke der großen Pharmaunternehmen ist. Das Win-Win-Modell sind daher Allianzen und Partnerschaften zur Schaffung von Synergien entlang des R&amp;D-Prozesses mit Schwerpunkt auf der Entwicklung, Auswahl, klinischen Prüfung und Zulassung von Medikamenten (2 Punkte) 2. Der kommerzielle Teil: Start-up-Unternehmen verfügen ebenfalls nicht über einen globalen Marktzugang und eine Marketing- und Vertriebsinfrastruktur, um ihre Innovationen zu vermarkten (2 Punkte). Auch hier sind die großen Pharmakonzerne gut positioniert, um auf der Grundlage von Lizenz- oder sogar Übernahmevereinbarungen mit Start-up-Unternehmen einzugreifen (2 Punkte). Die meisten R&amp;D-Pipeline-Projekte scheitern aus technischen Gründen, bevor sie die kommerzielle Phase erreichen (3 Punkte).</t>
  </si>
  <si>
    <t>1. Rechtliche Rahmenbedingungen, Marktzugang und Preisgestaltung (1 Punkt) - relevant für die Marktzulassung und Produkteinführung (0,5 Punkte) 
2. Patentrecht und Rechte an geistigem Eigentum (1 Punkt) - relevant von der Arzneimittelforschung bis zum Verlust der Exklusivität (0,5 Punkte) 
3. Entwicklung von Arzneimitteln und Durchführung klinischer Studien (1 Punkt) - relevant für den R&amp;D-Prozess (0,5 Punkte) 
4. Rechtliche Rahmenbedingungen für Werbung und Vermarktung (1 Punkt) - relevant für Marketing und Vertrieb (0,5 Punkte)</t>
  </si>
  <si>
    <t>1) Verschreibender Arzt/verschreibende Ärztin (1 Punkt): wählt das Arzneimittel und die Technologien aus, die für den spezifischen Gesundheitszustand des Patienten/der Patientin am besten geeignet sind (1 Punkt) 
2) Versicherer/Zahler (1 Punkt): übernimmt die Kosten für die Erbringung von Gesundheitsdienstleistungen einschließlich Arzneimitteln und Medizintechnologien ganz oder teilweise (1 Punkt) 
3) (Einzelhandels-) Apotheker:in (1 Punkt): füllt das Rezept aus, stellt zusätzliche Informationen zur Verfügung und muss überprüfen, ob das Rezept und das Arzneimittel oder Gerät angemessen sind (1 Punkt)</t>
  </si>
  <si>
    <t>Erklären Sie, was unter „Open Innovation" zu verstehen ist, und nennen Sie zwei Beispiele für Initiativen, die sich an diesem Konzept orientieren.</t>
  </si>
  <si>
    <t>Ein Managementansatz, der darauf abzielt, systematisch ein Netz von externen Innovationsbeteiligten, die die firmeninternen Fähigkeiten ergänzen und darüber hinausgehen, aufzubauen und zu nutzen (2 Punkte) 
Beispiele (2 Punkte für jedes geeignete Beispiel, maximal 4 Punkte, weitere Beispiele möglich): 
1) Finanzierung: Beschaffung von Risikokapital für frühe Entdeckungen und vielversprechende Forschungsprojekte 
2) Spezialwissen: Aufbau von Partnerschaften und Netzwerken mit erstklassigen akademischen Einrichtungen und Start-up-Unternehmen</t>
  </si>
  <si>
    <t>Eine pharmazeutische Innovation hat die klinischen Versuche der Phase 2 in der Entwicklung erfolgreich durchlaufen. Nun muss das Unternehmen über die Investition in Phase 3 entscheiden. Beschreiben Sie in diesem Zusammenhang das „R&amp;D-Portfoliomanagement". Erläutern Sie die drei typischen Bausteine des R&amp;D-Portfoliomanagements und wie sie diese Entscheidung beeinflussen können.</t>
  </si>
  <si>
    <t xml:space="preserve">R&amp;D-Portfoliomanagement: Die Unternehmen wenden strenge Projektmanagementkonzepte und -instrumente an (3 Punkte), um sicherzustellen, dass sie die verfügbaren Ressourcen auf die vielversprechendsten Innovationsprojekte konzentrieren (3 Punkte) 
Bausteine und Anwendung: 
1. Systematische Kontrollpunkte/Meilensteine (2 Punkte) unter Verwendung vordefinierter Go/No-Go-Kriterien, um zu bewerten, ob die Fortsetzung der Entwicklung aus technischer Sicht gerechtfertigt ist (2 Punkte)
2. Durch technische und kommerzielle Bewertung (2 Punkte), um das gesamte Potenzial und die Risiken des Projekts zu verstehen (2 Punkte)       
3. Regelmäßige Überprüfung des gesamten Portfolios (2 Punkte), um die Priorität des betreffenden Projekts im Vergleich zu anderen Projekten, die um Mittel konkurrieren, zu verstehen (2 Punkte) </t>
  </si>
  <si>
    <t>Ein pharmazeutisches Unternehmen möchte sich in Zukunft auf radikale Innovationen in der Krebstherapie konzentrieren. Nennen und beschreiben Sie die drei Bausteine der Innovationsdeterminanten auf der Ebene des einzelnen Unternehmens, die dieses Ziel beeinflussen können. Erläutern Sie in diesem Zusammenhang die beiden für die Innovation wichtigen Eigenschaften von Unternehmensleiter:innen.</t>
  </si>
  <si>
    <t>Die Determinanten auf Unternehmensebene sind:                                                                                                                        1.Führung, die sich auf die Ebene von Einzelpersonen oder Gruppen bezieht (3 Punkte)
2.Managementhebel, der sich auf die Organisationsebene konzentriert (3 Punkte) 
3.Geschäftsprozesse, die die Prozessebene abdecken (3 Punkte)                                                                                                             Es gibt zwei spezifische relevante Eigenschaften:
1. Berufliche Erfahrung und Ausbildung, die Spitzenkräfte zur Innovation befähigen (2 Punkte): Das Treffen der richtigen Entscheidungen, insbesondere in den frühen Phasen des Innovationsprozesses, z. B. bei der Auswahl der vielversprechendsten Arzneimittelkandidaten und der Ressourcenzuweisung, ist für den Innovationsprozess von entscheidender Bedeutung (3 Punkte).
2. Sicherstellung einer innovations- und leistungsorientierten Kultur (2 Punkte): Eine Kultur der Vielfalt, des intensiven Wissensaustausches, der Zielsetzung und der Belohnung fördert die Innovationskultur und den Output. Führungspersönlichkeiten schaffen die Voraussetzungen für die Unternehmenskultur (3 Punkte).</t>
  </si>
  <si>
    <t>Beschreiben Sie die beiden Komponenten, die einen „fairen" Preis für eine pharmazeutische Innovation ausmachen. Nennen Sie drei Vorteile, die ein solcher fairer Preis bieten kann.</t>
  </si>
  <si>
    <t>Zwei Komponenten: 
1. Gewährleistung der Erschwinglichkeit für die Kostentragenden (und Gesundheitssysteme) (3 Punkte)
2. Deckung der Kosten des Herstellenden (3 Punkte) und Angebot einer angemessenen Gewinnspanne (3 Punkte)                  
Voteile:  
1. fördert den Zugang der Patient:innen zu neuen Arzneimitteln (3 Punkte)
2. trägt zur Bewältigung der steigenden Gesundheitskosten bei (3 Punkte)
3. gewährleistet die Langlebigkeit des Geschäftsmodells des Unternehmens (3 Punkte)</t>
  </si>
  <si>
    <t>Nennen Sie die vier Hauptaspekte des Designs klinischer Studien für Arzneimittel, die berücksichtigt werden sollten, um die  Datenakzeptanz sowohl durch die Zulassungsbehörden als auch durch HTA/Zahler zu erreichen. Beschreiben Sie das Ziel dieses Ansatzes und was erforderlich ist, um dieses Ziel zu erreichen.</t>
  </si>
  <si>
    <t>1. Fokussierung auf Krankheiten oder Patientenuntergruppen mit hohem medizinischen Bedarf (3 Punkte) 
2. Auswahl der richtigen Ergebnisgrößen (3 Punkte) 
3. Auswahl der richtigen Vergleichstherapie (3 Punkte) 
4. Nachweis einer bedeutsamen Größenordnung des Effekts (3 Punkte) 
Ziel: Mit diesem Ansatz wird versucht, einen bedeutsamen Zusatznutzen für die für die Patient:innen wichtigen Gesundheitsergebnisse im Verhältnis zu den Kosten für die Erreichung dieser Ergebnisse im Vergleich zur bestehenden Standardversorgung nachzuweisen (3 Punkte). 
Erfordernis: Die Expert:innen für Forschung und Entwicklung und für Marktzugang/Preisgestaltung müssen bereits in einem frühen Stadium des R&amp;D-Prozesses eng zusammenarbeiten, um sicherzustellen, dass die Grundlagen für einen fairen Preis geschaffen werden (3 Punkte).</t>
  </si>
  <si>
    <t>Erläutern Sie kurz, was unter „Informationsasymmetrie" zu verstehen ist, und nennen Sie eine Möglichkeit, wie diese Asymmetrie überwunden werden kann.</t>
  </si>
  <si>
    <t xml:space="preserve">Wenn zwei Parteien über einen unterschiedlichen Informationsstand zu einem bestimmten Thema verfügen, liegt eine Informationsasymmetrie vor (3 Punkte). Transparenz ist ein Mittel zur Überwindung von Informationsasymmetrien (3 Punkte). </t>
  </si>
  <si>
    <t xml:space="preserve">Positiv: geschäftliche Erkenntnisse, die Ihnen einen Vorteil gegenüber Ihren Konkurrenten verschaffen und zu wirtschaftlichem Erfolg führen (3 Punkte). Negativ: Informationsmangel bei Diskussionen über das Für und Wider von z. B. Impfungen kann die öffentliche Meinung spalten (3 Punkte). </t>
  </si>
  <si>
    <t>1. Entdeckung/Ideenfindung 2. Erfindung/Prototyping 3. präklinisch 4. klinisch 5. Zulassungsentscheidung 6. Markteinführung (je 1 Punkt).</t>
  </si>
  <si>
    <t>Sie haben eine gewerblich anwendbare technische Erfindung gemacht. Wie gehen Sie vor, damit Konkurrent:innen das Produkt nicht herstellen und verkaufen können?</t>
  </si>
  <si>
    <t xml:space="preserve">Sie haben Ihre Innovation patentieren lassen (2 Punkte). Zunächst müssen Sie recherchieren, ob es bereits ein ähnliches Produkt gibt, denn Neuheit ist eine Voraussetzung für die Erteilung eines Patents (3 Punkte). Sie müssen auch sicherstellen, dass Ihre Erfindung nicht unter die Ausschlussgründe des EPÜ fällt, z. B. Erfindungen, deren gewerbliche Verwertung sittenwidrig wäre (2 Punkte). Sie müssen auch die Handlungsfreiheit (Freedom to Operate, FTO) bestimmen (2 Punkte). Anschließend müssen Sie eine Patentanmeldung einreichen (1 Punkt). Sie können entweder den Schutz auf nationaler Ebene beanspruchen oder getrennte Anmeldungen für mehrere Regionen gleichzeitig einreichen, z. B. über den Vertrag über das Patent Corporation Treaty (3 Punkte). Es kann sinnvoll sein, zunächst einen minimalen, z. B. vorläufigen Anspruch anzumelden und die Anmeldung weiter zu verfeinern, sobald ein erster Anmeldetag erreicht ist (2 Punkte). Ein Patent hindert Konkurrent:innen daran, Ihre Erfindung kommerziell zu verwerten, und schützt somit Ihre geistigen Rechte (3 Punkte). </t>
  </si>
  <si>
    <t>Das System der diagnosebezogenen Fallgruppen (1 Punkt) (DRG) ist ein Klassifizierungssystem, das von Leistungserbringenden im Gesundheitswesen verwendet wird, um Patient:innen auf der Grundlage ihrer Diagnosen und Behandlungen in Gruppen einzuteilen (3 Punkte). Eine DRG definiert eine Gruppe von Patient:innen mit ähnlichen klinischen Merkmalen, deren Behandlung mit einem vergleichbaren Ressourcenaufwand verbunden ist (2 Punkte). Die Höhe der Kostenerstattung für eine bestimmte Gruppe richtet sich nach den individuellen Patientendaten (Alter, Aufnahmegewicht, Dauer der Beatmung, Geschlecht usw.), der Hauptdiagnose, der Nebendiagnose und den angewandten Verfahren (2 Punkte). Die meisten Länder wenden zwei verschiedene Vergütungssysteme an, wobei zwischen ambulanter und stationärer Pflege unterschieden wird (3 Punkte). Allgemeine Kritik von Seiten der Pflegenden und der Leistungserbringenden entsteht durch die Erstattung von Festbeträgen auf der Grundlage von durchschnittlichen Diagnosen und Behandlungsverfahren (1 Punkt). Infrastruktur und Personal sind konstante Kostenstellen, unabhängig von der aktuellen Patientenzahl, was dazu führt, dass viele Krankenhäuser am Ende keine ausreichenden Finanzmittel haben (3 Punkte; alternativer Nachteil: Anreize zu Billigbehandlungen). Diesem Nachteil könnte durch die Gewährung von Zuschlägen zur Deckung konstanter Kostenstellen begegnet werden (3 Punkte).</t>
  </si>
  <si>
    <t>Die Rechtspolitik ist von Land zu Land unterschiedlich (1 Punkt). In den meisten Regulierungssystemen werden Medizinprodukte nach dem Risiko eingestuft, das sie durch die festgelegte Zweckbestimmung für eine Person darstellen (2 Punkte). Die Risikoklassen sind von I bis III durchnummeriert (1 Punkt). I ist das geringste Risiko (d. h. eine Fehlfunktion des Produkts führt nicht zu schweren Schäden oder zum Tod) (2 Punkte), während Risikoklasse III Produkte wie Herzschrittmacher umfasst, die bei einer Fehlfunktion zum Tod führen können (2 Punkte). Das Verfahren für die Marktzulassung hängt von der Risikoklasse ab und ist gesetzlich festgelegt (1 Punkt). Es basiert auf der Dokumentation der angewandten Normen (1 Punkt), der Verfahren zur Qualitätskontrolle (1 Punkt), der Verfahren für Forschung, Design und Produktion (1 Punkt) sowie der Verifizierung und Validierung durch klinische Bewertung (2 Punkte). Die Hersteller:innen müssen alle Unterlagen vorlegen, die für einen bestimmten Markt erforderlich sind, um die Zulassung zu erhalten (2 Punkte), und die Unterlagen stets auf dem neuesten Stand der aktualisierten Vorschriften und jederzeit konsistent halten, da sonst die Marktzulassung verloren gehen kann (2 Punkte).</t>
  </si>
  <si>
    <t>Beschreiben Sie, welcher Bedarf die Entwicklung von HTA auf der ganzen Welt angetrieben hat. Beschreiben Sie, was ein HTA-Gremium in diesem Zusammenhang ist. Nennen Sie zwei Beispiele für HTA-Stellen in Europa.</t>
  </si>
  <si>
    <t>Die Notwendigkeit, die begrenzten Ressourcen des Gesundheitswesens möglichst effizient einzusetzen (1 Punkt) und gleichzeitig die Qualität der Versorgung kontinuierlich zu verbessern (1 Punkt), hat die Entwicklung der Bewertung von Gesundheitstechnologien (HTA) weltweit vorangetrieben.  
In vielen Ländern gibt es HTA-Gremien, entweder formell als autonome Regierungsinstitutionen (1 Punkt) oder informell, die eine Art von HTA anwenden (1 Punkt). 
Beispiele: Frankreich (HAS/CEESP); Deutschland (IQWiG); England (NICE), Schweden (TLV); Italien (AIFA); Niederlande (ZIN) (jeweils 1 Punkt, maximal 2 Punkte)</t>
  </si>
  <si>
    <t>Definieren Sie den internen Zinsfuß (Internal Rate of Return, IRR). Beschreiben Sie, wie er berechnet wird und welche Erkenntnisse wir aus ihm gewinnen können. Erläutern Sie, warum Pharmaunternehmen auf den IRR ihrer R&amp;D-Projekte achten müssen. Beschreiben Sie vier Maßnahmen zur Steigerung des IRR bei pharmazeutischen Innovationen.</t>
  </si>
  <si>
    <t>Definition: Der IRR ist eine finanzielle Rentabilitätskennzahl und gibt die jährliche Rendite an, die von einer Investition zu erwarten ist (2 Punkte) 
Berechnung: Er nutzt die Methode der Kapitalwertberechnung, um den Zeitwert des Geldes zu berücksichtigen (2 Punkte) 
Erkenntnis: Ein IRR, der über den Kapitalkosten des Unternehmens liegt, ist ein rentables Projekt (2 Punkte) 
Grund für die Beachtung des IRR: Der IRR ist eine Möglichkeit, die Rentabilität (2 Punkte) von pharmazeutischen Innovationen zu messen. Unternehmen benötigen ausreichende finanzielle Erträge/Profitabilität für ihre Investitionen, um die Langlebigkeit des Geschäftsmodells aufrechtzuerhalten (2 Punkte) 
 Maßnahmen zur Steigerung der IRR (2 Punkte pro Punkt, weitere Beispiele/Beschreibungen möglich) 
- KOSTEN: Kosten reduzieren, z.B. COGS um 15% senken 
- ZEIT: Verkürzung der Zeit bis zur Markteinführung, z.B. um 12 Monate 
- ERFOLG: Erhöhung der Erfolgswahrscheinlichkeit in Phase 3, z. B. durch Studiendesign, Patientenrekrutierung 
- SHIFT: Umschichtung (Neuausrichtung) von Ressourcen, z. B. Verlagerung von 4 % aller Mittel auf das Segment des Portfolios mit den höchsten Renditeerwartungen</t>
  </si>
  <si>
    <t>Nennen und beschreiben Sie die beiden Teile der HTA-Evaluierung von Gesundheitstechnologien. Geben Sie an, welcher der beiden Teile in der Reihenfolge der HTA-Evaluierung zuerst kommt.</t>
  </si>
  <si>
    <t xml:space="preserve"> - Die Bewertung (1 Punkt) konzentriert sich auf die Überprüfung der klinischen und ökonomischen Evidenz (1 Punkt)
 - Die Beurteilung (1 Punkt) berücksichtigt den lokalen Kontext und gibt Empfehlungen (oder Entscheidungen, je nach HTA-Mandat) (1 Punkt) 
Die Bewertung steht in der Reihenfolge an erster Stelle (2 Punkte). Die Beurteilung ist ein weiterer Schritt, der die Evaluierung abschließt.</t>
  </si>
  <si>
    <t>2 Modelle und ihr Ansatz für HTA; Beispiele 
1.Kosteneffizienz-orientierte Länder (2 Punkte): Schwerpunkt auf gesundheitsökonomischer Analyse (2 Punkte), Länderbeispiele: Großbritannien, Australien, Kanada, Schweden, Südkorea (1 Punkt pro richtiger Antwort, maximal 2 Punkte) 
2.An der klinischen Wirksamkeit orientierte Länder (2 Punkte): Schwerpunkt auf dem klinischen Nutzen im Vergleich zu einem geeigneten Komparator (2 Punkte); Länderbeispiele: Deutschland, Frankreich, Italien, Japan, Spanien (1 Punkt pro richtiger Antwort, maximal 2 Punkte)
6 Schlüsseldimensionen: 
1) Finanzierung (1 Punkt) 
2) Versicherungsschutz (1 Punkt) 
3) Nachfrage- und Angebotsmechanismen (1 Punkt)
4) Wahl des Leistungserbringenden (1 Punkt) 
5) Leistungserbringung (1 Punkt) 
6) Bezahlung der Leistungen (1 Punkt)</t>
  </si>
  <si>
    <t>Eine aktuelle Analyse von acht europäischen Ländern (Angelis et al., 2018) gibt Einblicke in die Gemeinsamkeiten der praktischen Umsetzung von HTA in diesen Ländern. 
Beschreiben Sie diese Gemeinsamkeiten in den Bereichen Themenauswahl, HTA-Verfahren, methodische Anleitung und wichtige Datenquellen.</t>
  </si>
  <si>
    <t>Gründe: Im Zusammenhang mit der Einführung einer kosteneffektiven Gesundheitstechnologie (2 Punkte) in einem Gesundheitssystem müssen die Entscheidungstragenden auch die gesamten finanziellen (2 Punkte) und organisatorischen Konsequenzen (2 Punkte) der Einführung dieser Technologie verstehen. Die BIA ist besonders relevant für Entscheidungstragende, die die Erschwinglichkeit (2 Punkte) neuer Gesundheitsmaßnahmen bewerten müssen.
 Vier Aspekte der BIA 
- Merkmale des Gesundheitssystems im Geltungsbereich (2 Punkte) 
- Voraussichtliche Nutzung (1,5 Punkte) und Auswirkungen (1,5 Punkte) der neuen Technologie 
- Größe der Zielpopulation (2 Punkte) 
- zu erwartende Veränderungen in der Behandlungslandschaft (1,5 Punkte) und ihre Auswirkungen auf die Versorgungskosten (1,5 Punkte), einschließlich allgemeiner krankheitsbezogener Kosten</t>
  </si>
  <si>
    <t>(2 Punkte für jede der 9 Antworten)                                                                                                                                                                      1. CUR: Gesundheitsproblem und derzeitige Nutzung der Technologie (1 Punkt) fasst wesentliche Hintergrundinformationen zusammen (1 Punkt), z. B. Zielpopulation, Krankheitsmerkmale, derzeitige Behandlung und geplante Nutzung 
2. TEC: Beschreibung und technische Merkmale der Technologie (1 Punkt) analysieren relevante Technologiemerkmale, um die Techonologie von den Vergleichsprodukten zu unterscheiden (1 Punkt), einschließlich der erforderlichen Investitionen, Tools, Schulungen und Informationen, die für die Nutzung erforderlich sind 
3. SAF: Sicherheit (1 Punkt) untersucht unbeabsichtigte oder schädliche Auswirkungen auf Patient:innen und Umwelt (1 Punkt) sowie das Risikomanagement 
4. EFF: Klinische Wirksamkeit (1 Punkt) analysiert die Wirksamkeit und Effektivität der neuen Technologie, einschließlich des Ausmaßes des gesundheitlichen Nutzens und Schadens auf der Grundlage von Gesundheitsergebnissen (1 Punkt) wie Mortalität, Morbidität, funktionelle Aspekte und Zufriedenheit der Patient:innen sowie gesundheitsbezogene Lebensqualität
5. ECO: Kosten- und Wirtschaftlichkeitsbewertung (1 Punkt) liefert Vergleiche alternativer Maßnahmen hinsichtlich Kosten, Gesundheitsergebnisse und wirtschaftlicher Effizienz (1 Punkt) 
6. ETH: Ethische Analyse (1 Punkt) berücksichtigt soziale und moralische Aspekte, die mit der betreffenden Technologie verbunden sind (1 Punkt), wie z. B. Gerechtigkeit und Gleichberechtigung, Respekt für Personen und ethische Konsequenzen der HTA-Bewertung selbst 
7. ORG: Organisatorische Aspekte (1 Punkt) analysieren verschiedene Aspekte in Bezug auf Ressourcen, Prozesse, Management und Erbringung der Pflegeleistung unter Verwendung der neuen Technologie auf der Ebene der Patient:innen, der Leistungserbringung und des Gesundheitssystems (1 Punkt) 
8. SOC: Patienten- und Sozialaspekte (1 Punkt) erfassen die Sichtweisen von Patient:innen, Leistungserbringenden und gesellschaftlichen Gruppen in Bezug auf die Krankheitsbelastung, die Erfahrungen mit der Standardversorgung und die Erwartungen an die neue Technologie sowie den spezifischen Informations- und Kommunikationsbedarf (1 Punkt) 
9. LEG: Rechtliche Aspekte (1 Punkt) befassen sich mit Regeln und Vorschriften, die bei der Einführung der neuen Technologie zu berücksichtigen sind (1 Punkt), z. B. Autonomie und Datenschutzrechte der Patient:innen, Gleichberechtigung beim Zugang, Haftung und Marktregulierung</t>
  </si>
  <si>
    <t>Die Eigenkapitalrendite (Return-on-Equity, ROE) und die Nettogewinnmarge sind zwei wichtige Finanzindikatoren für die Pharmaindustrie. Definieren Sie jeden dieser Indikatoren.</t>
  </si>
  <si>
    <t>Die Eigenkapitalrendite (ROE) ist eine finanzielle Rentabilitätskennzahl und wird berechnet, indem der Gesamtnettogewinn durch das Eigenkapital geteilt wird (3 Punkte). 
Die Nettogewinnmarge ist ein Indikator für das Ausmaß der Gewinnerzielung aus den Verkäufen nach Berücksichtigung der Betriebskosten und der allgemeinen Kosten (3 Punkte)</t>
  </si>
  <si>
    <t>Beitrag zur globalen Gesundheit (2 Punkte): Innovationen in der Pharmaindustrie und Medizintechnik, die den Patient:innen ein längeres, gesünderes und produktiveres Leben ermöglichen (1 Punkt)
Beitrag zu weltweitem Wirtschaftswachstum und Handel (2 Punkte): Die pharmazeutische und medizintechnische Industrie schafft wirtschaftlichen Wert durch Beschäftigung, Investitionen in Forschung und Entwicklung sowie Kommerzialisierung und Handel von Arzneimitteln (1 Punkt)</t>
  </si>
  <si>
    <t>Ansätze: Prävention (2 Punkte) und Behandlung (2 Punkte). 
 1. Prävention zielt darauf ab, den Ausbruch einer bestimmten Krankheit zu verhindern (1 Punkt) 
- Primärprävention (1 Punkt) zielt darauf ab, eine Krankheit zu verhindern, bevor sie überhaupt auftritt (1 Punkt) 
Beispiel: Immunisierung (Impfung) gegen Infektionskrankheiten wie COVID-19 (1 Punkt, andere Beispiele möglich)
 - Sekundärprävention (1 Punkt) zielt darauf ab, das Fortschreiten einer bereits aufgetretenen Krankheit aufzuhalten oder zu verlangsamen (1 Punkt)
Beispiel: Tägliche Einnahme einer Mischung aus Medikamenten wie niedrig dosiertem Aspirin, Betablockern, Diuretika und Statinen zur Vorbeugung schwerer Komplikationen einer ischämischen Herzerkrankung (1 Punkt, andere Beispiele möglich)
 2. Die Behandlung zielt darauf ab, eine aufgetretene Krankheit positiv zu beeinflussen (1 Punkt) 
- Die kausale Therapie (1 Punkt) zielt darauf ab, die Ursache der Krankheit zu beseitigen (1 Punkt) 
Beispiel: Behandlung einer bakteriellen Infektion mit keimempfindlichen Antibiotika (1 Punkt, weitere Beispiele möglich)
 - Symptomatische Therapie (1 Punkt): Linderung der Anzeichen und Symptome einer bestehenden Krankheit, ohne die Ursache selbst zu beeinflussen (1 Punkt) 
Beispiel: Einnahme von Nitroglycerin-Kapseln zur Schmerzlinderung bei einem Herzinfarkt aufgrund einer ischämischen Herzerkrankung (1 Punkt, weitere Beispiele möglich)</t>
  </si>
  <si>
    <t>1) Der medizinische Bedarf: steigende Zahl der (diagnostizierten) Fälle, hohe Sterblichkeitsraten (2 Punkte)  
2) (Erfindungsphase der Innovation) Wissenschaftliche Durchbrüche in der Molekularbiologie und Gentechnik ermöglichen neue Therapien (2 Punkte) 
3) (Annahme- und Umsetzungsphase der Innovation): Hohe kommerzielle Attraktivität des Onkologiemarktes aufgrund der hohen Nachfrage, die mit hohen Preisen verbunden ist (2 Punkte).</t>
  </si>
  <si>
    <t>Das durchschnittliche Sterbealter einer Person, die in einem bestimmten Jahr geboren wurde (2 Punkte)  
Die Kennzahl ist ein Ausdruck für die Gesamtmortalität in einer bestimmten Bevölkerung (2 Punkte) 
Beitrag von Arzneimitteln zur Erhöhung der Lebenserwartung: 73 % (2 Punkte) gegenüber 27 % andere Faktoren</t>
  </si>
  <si>
    <t>1) Schadensvermeidung 
2) (Patienten-) Autonomie 
3) Gerechtigkeit</t>
  </si>
  <si>
    <t xml:space="preserve">Geben Sie an, welcher Grundsatz der biomedizinischen Ethik die folgenden Punkte am besten erklärt:
 1) Die Gesundheitsversorgung geht darüber hinaus, den Patient:innen nicht zu schaden.
 2) Die Patient:innen können frei wählen, welche medizinische Behandlung sie wünschen. 
 3) Die Ressourcen für die Bereitstellung von Gesundheitsdiensten werden gerecht verteilt. </t>
  </si>
  <si>
    <t>In der Forschungs- und Entwicklungsphase der pharmazeutischen Innovation müssen eine Reihe von ethischen Fragen berücksichtigt werden. Beschreiben Sie acht dieser ethischen Fragen und ordnen Sie sie dem/den anwendbaren Prinzip(en) der biomedizinischen Ethik zu.</t>
  </si>
  <si>
    <t>Ethische Fragen = a)-h); 2 Punkte, wenn die Frage richtig gestellt UND dem richtigen Prinzip der biomedizinischen Ethik zugeordnet wird. 1 Punkt, wenn die richtige Zuordnung fehlt.                           
1) Patientenwohl (0,5 Punkte) &amp; Schadensvermeidung (0,5 Punkte):
a) Voreingenommenheit bei der Abwägung von Risiko und Nutzen vor Beginn von Versuchen am Menschen (2 Punkte).
b) Nichteinhaltung von Studienprotokollen oder Überwachungsanforderungen zum bestmöglichen Schutz der an einer Studie teilnehmenden Proband:innen und zur Gewährleistung der Integrität und Zuverlässigkeit der Daten (2 Punkte).
c) Voreingenommenheit bei der Interpretation und Veröffentlichung von Daten zur Wirksamkeit und Sicherheit und zur angemessenen Nutzung von Innovationen (2 Punkte).
2) Autonomie (0,5 Punkte):
d) Versäumnis, die Studienteilnehmer:innen vollständig über alle potenziellen Folgen zu informieren, einschließlich des Risikos einer Schädigung und des Erhalts einer unwirksamen Therapie (Placebo) als Teil der Studienpopulation, und eine wirklich informierte und freiwillige (freie) Zustimmung zu erteilen (2 Punkte).
e) Verletzung der Privatsphäre der Patient:innen durch Nichtwahrung der Vertraulichkeit von Diagnose, Datenerhebung und Studienteilnahme (2 Punkte). 
3) Gerechtigkeit (0,5 Punkte):
f) Interessenkonflikte mit akademischen Forscher:innen und Expert:innen für klinische Studien in Bezug auf Vertraulichkeit, Finanzierung, Veröffentlichung, Studiendesign und Dateninterpretation (2 Punkte).
g) Voreingenommenheit bei der Auswahl von Arzneimitteln für die Entwicklung, wobei kommerzielle Aspekte gegenüber dem medizinischen Bedarf bevorzugt werden (2 Punkte).
h) Unfaire oder fehlende Entschädigung für Verletzungen, die in klinischen Forschungseinrichtungen erlitten wurden, und unangemessene Nachbetreuung von Patient:innen nach Abschluss der Studie (2 Punkte).</t>
  </si>
  <si>
    <t>Eine etablierte HTA-Infrastruktur besteht insbesondere im Vereinigten Königreich (3 Punkte), in Kanada (3 Punkte), Australien (3 Punkte), Japan (3 Punkte) oder der Europäischen Union (zusätzliche Punkte). Aufstrebend in Amerika (3 Punkte), Osteuropa oder im pazifischen Asien (3 Punkte).</t>
  </si>
  <si>
    <t>Erläutern Sie, warum Disruption im Gesundheitswesen in der Regel nicht so schnell erfolgt wie in anderen Branchen, und erläutern Sie den Prozess.</t>
  </si>
  <si>
    <t xml:space="preserve">Innovationen im Gesundheitswesen müssen einer gründlichen klinischen Bewertung unterzogen werden (1 Punkt), z. B. durch randomisierte kontrollierte Studien (RCTs) (2 Punkte). Bei RCTs werden die Teilnehmer:innen nach dem Zufallsprinzip einer von zwei Gruppen zugeteilt (2 Punkte): der Versuchsgruppe, die mit dem neuen Produkt/Verfahren behandelt wird, und einer Kontrollgruppe, die auf herkömmliche Weise behandelt wird (3 Punkte). Da die Teilnehmer:innen den Gruppen nach dem Zufallsprinzip zugewiesen werden, ist jeder Unterschied im Ergebnis zwischen den Gruppen auf den Unterschied zwischen der herkömmlichen und der neuen Behandlung zurückzuführen (2 Punkte). Auf diese Weise können die Vorteile der neuen gegenüber den etablierten Verfahren und Technologien nachgewiesen werden (2 Punkte), was den Grundsätzen der evidenzbasierten Medizin entspricht (1 Punkt). Im Gesundheitssektor muss dies geschehen, bevor Innovationen auf den Markt gebracht werden können (2 Punkte). Da RCTs sehr zeitintensiv sind, dauert die Zeit von der Konzeption bis zur Umsetzung von Innovationen im Gesundheitssektor länger als in anderen Branchen (3 Punkte). </t>
  </si>
  <si>
    <t>1. Computer Vision zur Unterstützung von Chirurg:innen (2 Punkte). 2. Auswahl geeigneter Moleküle für weitere Tests im Rahmen der Arzneimittelforschung (2 Punkte). 3. Qualitätskontrolle während des Herstellungsprozesses (2 Punkte). (Beispiele können variieren)</t>
  </si>
  <si>
    <t>Erläutern Sie den Prozess der Arzneimittelforschung, benennen Sie die einzelnen Phasen und erklären Sie, in welcher Phase die KI helfen kann, die Zahl der Tierversuche in der Arzneimittelentwicklung zu reduzieren.</t>
  </si>
  <si>
    <t>Die Phasen der Arzneimittelforschung sind: 1. Vorhersage der Zielstruktur (1 Punkt). 2. Wechselwirkung zwischen dem Wirkstoff und Proteinen (1 Punkt). 3. Design von Wirkstoffmolekülen (1 Punkt). 4. Vorhersage einer neuen therapeutischen Anwendung (1 Punkt). 5. Identifizierung des therapeutischen Ziels (1 Punkt) 6. Vorhersage der Toxizität (1 Punkt). 7. Vorhersage der Bioaktivität (1 Punkt) 8. Physiochemische Vorhersage (1 Punkt). KI kann die physiochemischen Profile von Leitverbindungen (3 Punkte) durch virtuelles Screening (2 Punkte) analysieren und so Vorhersagen über die Bioaktivität und Toxizität (Phasen 6 und 7) machen (2 Punkte). Durch die Vorhersage der Toxizität einer Verbindung wird vermieden, dass ihre Toxizität in Tierversuchen bestimmt werden muss (3 Punkte).</t>
  </si>
  <si>
    <t>Eine genaue Überwachung der Patient:innen (1 Punkt) und ihre Unterstützung bei der Einhaltung des gewünschten klinischen Studienprotokolls (2 Punkte) kann verhindern, dass Patient:innen die Studie vor dem Ende abbrechen (1 Punkt). KI kann dabei helfen, z. B. durch eine mobile Software, die verfolgt, wann die Patient:innen die verschriebenen Medikamente einnehmen (1 Punkt), was wiederum die Einhaltung des klinischen Studienprotokolls durch die Patient:innen erhöhen kann (1 Punkt). (Beispiel kann variieren)</t>
  </si>
  <si>
    <t>Erklären Sie, welche Faktoren bei chirurgischen Entscheidungen berücksichtigt werden müssen und wie KI Chirurg:innen dabei unterstützen kann.</t>
  </si>
  <si>
    <t>Die chirurgische Entscheidungsfindung ist ein komplexer Prozess, bei dem eine Reihe von Faktoren berücksichtigt werden müssen (1 Punkt). Zu den individuellen Risikofaktoren gehören das Alter, die Anatomie und die Krankheitsgeschichte des Patienten/der Patientin (2 Punkte). Aber auch die Werte und Präferenzen des Patienten/der Patientin müssen berücksichtigt werden (2 Punkte). Darüber hinaus müssen finanzielle Erwägungen wie die Kosteneffizienz des Eingriffs sowie die Ressourcen und die Infrastruktur des Krankenhauses berücksichtigt werden (2 Punkte). Die Berücksichtigung dieser Faktoren ermöglicht es den Chirurg:innen, genauere Vorhersagen über die Ergebnisse ihrer Entscheidungen zu treffen (2 Punkte). KI kann chirurgische Entscheidungen unterstützen, indem sie dem Chirurgen/der Chirurgin Patientendaten zur Verfügung stellt (2 Punkte), den Eingriff unter Berücksichtigung individueller Patientenmerkmale wie Anamnese und Laborergebnisse analysiert (3 Punkte) und auf der Grundlage dieser Informationen Vorhersagen über die Ergebnisse des Eingriffs macht (2 Punkte). KI kann auch bei der Entscheidungsfindung während der Operation helfen, indem sie Echtzeitdaten liefert (2 Punkte).</t>
  </si>
  <si>
    <t>AR steht für Augmented Reality (erweiterte Realität) (1 Punkt). Sie bereichert die physische reale Welt um zusätzliche audio-visuell aufbereitete Informationen (2 Punkte). VR steht für Virtual Reality (virtuelle Realität) (1 Punkt) und ist vollständig immersiv (2 Punkte).</t>
  </si>
  <si>
    <t>Erklären Sie zwei Möglichkeiten, wie VR-/AR-basierte Technologien Chirurg:innen helfen können. Nennen Sie die Tools, die die Technologien bieten, und beschreiben Sie, welche Vorteile VR-/AR-basierte Technologien gegenüber herkömmlichen chirurgischen Verfahren bieten können.</t>
  </si>
  <si>
    <t>VR-Technologien wie computergestützte Chirurgiesysteme und chirurgische Simulationen (2 Punkte) können Chirurg:innen sowohl bei der präoperativen Planung als auch während der Operation helfen (2 Punkte). In der Planungsphase bieten VR-Systeme den Chirurg:innen zwei Arten von interaktiven Werkzeugen: Manipulatoren und Selektoren (2 Punkte). Manipulatoren sind interaktive Tools wie (virtuelle) Skalpelle, Hammer, Stifte und andere (2 Punkte). Selektoren sind Interaktionstools, die auswählbare Optionen anzeigen und Statusangaben machen (2 Punkte). MRT oder Computertomografie liefern dem Chirurgen/der Chirurgin individuelle Patientendaten (2 Punkte), die es ihm/ihr ermöglichen, in einer risikofreien Umgebung (1 Punkt) entsprechend den Bedürfnissen des jeweiligen Patienten/der jeweiligen Patientin zu planen und zu üben (2 Punkte). Während der Operation können VR oder AR den Chirurgen/die Chirurgin unterstützen, indem sie ihn/sie leiten und wichtige Informationen im Sichtfeld des Chirurgen/der Chirurgin bereitstellen (3 Punkte).</t>
  </si>
  <si>
    <t xml:space="preserve">Die so genannte Cyber-Sickness (1 Punkt), die der Reisekrankheit/Bewegungskrankheit (1 Punkt) ähnelt, kann ein limitierender Faktor für VR im Gesundheitswesen sein. Das Erleben von Übelkeit und Unbehagen (2 Punkte) wird durch eine Diskrepanz zwischen der tatsächlichen Bewegung des Kopfes, die vom Innenohr aufgenommen wird (1 Punkt), und der wahrgenommenen Bewegung, die vom Auge aufgenommen wird (1 Punkt), verursacht. </t>
  </si>
  <si>
    <t>Herstellung von patientenspezifischen Prothesen (2 Punkte), Modelle von Pathologien für die chirurgische Planung (2 Punkte), Metallimplantate für zahnmedizinische Anwendungen (2 Punkte). (Beispiele können variieren)</t>
  </si>
  <si>
    <t>Patientenspezifische Gestaltung unter Berücksichtigung von Normen (2 Punkte); Software-Workflow: Übermittlung der 3D-Datei des Schichtdesigns an den Drucker (2 Punkte); Nennung eines der vier wichtigsten additiven Fertigungsverfahren (Stereolithografie, Fused Filament Fabrication, Pulverbettfusion oder flüssigkeitsbasierte Extrusion) (2 Punkte); Materialkontrolle zur Gewährleistung der Spezifikationseinhaltung (2 Punkte); Drucken: Übertragung eines digitalen Objekts durch ein additives Verfahren in einen physischen Prozess (2 Punkte); Nachbearbeitung: Nennung von mindestens zwei der folgenden Verfahren: kontrolliertes Abkühlen, Reinigung, Polieren, Sterilisieren (2 Punkte); Qualitätskontrolle/Prüfung: einfach bei geometrischen Formen (1 Punkt), schwierig bei Tests, die das Objekt zu beschädigen könnten, z. B.z. B. mechanische Festigkeit (2 Punkte); 3 Punkte für die Verwendung eines Beispiels zur Veranschaulichung des Verfahrens</t>
  </si>
  <si>
    <t>Bisherige medizinische Behandlungsstrategien konzentrierten sich auf große Patientenpopulationen (2) und waren darauf ausgelegt, die Krankheit mit einem breiten, allumfassenden Ansatz zu behandeln. Obwohl diese Methode bei einer großen Anzahl von Patient:innen erfolgreich sein kann, ist sie nicht für jeden geeignet (2), und bei einigen Patient:innen können infolge des „einheitlichen" Ansatzes schwere Nebenwirkungen auftreten (2), z. B. Schmerzen, Leberschäden oder neurologische Nebenwirkungen.</t>
  </si>
  <si>
    <t xml:space="preserve">Die Präzisionsmedizin ist eine moderne Methode, die darauf abzielt, das Auftreten (2) von Krankheiten zu verhindern und Behandlungen (2) auf der Grundlage des genetischen oder proteomischen Profils der Krankheit selbst zu entwickeln. Die PM basiert auf der Anwendung wissenschaftlicher Forschung (2), einschließlich genetischer Informationen, um die zugrunde liegenden molekularen Defekte zu beheben. 
Personalisierte Medizin ist die Behandlung (3) einer bestimmten Krankheit, die auf das individuelle Profil des Patienten/der Patientin (3) zugeschnitten ist, was Präzisionsmedizin beinhalten kann, aber auch patientenspezifische Faktoren berücksichtigt.
Beispiel: HER-2-positive (3) Brustkrebspatientinnen erhalten zusätzlich zur Chemotherapie (3) Trastuzumab (einen HER-2-Antikörper), um den zugrunde liegenden molekularen Defekt zu beheben (weitere Beispiele sind möglich). </t>
  </si>
  <si>
    <t>Die moderne Medizin entwickelt sich hin zu einem stärker auf den Patienten/die Patientin ausgerichteten Ansatz, der durch die vier Paradigmen der „4Ps" beschrieben wird. Nennen Sie jedes der „4Ps" und beschreiben Sie es kurz.</t>
  </si>
  <si>
    <t>Prädiktiv (1) - konzentriert sich auf die rechtzeitige Erkennung möglicher Krankheitsparameter (0,5) 
Präventiv (1) - beabsichtige die gezielte Vorbeugung von Krankheiten auf der Grundlage berechneter Prognosen (0,5) 
Personalisiert (1) - berücksichtigt die besonderen individuellen Patientenmerkmale bei Diagnose und Therapie (0,5) 
Partizipativ (1) - betont, dass das Individuum für die Pflege und Kontrolle seiner eigenen Gesundheit verantwortlich ist (0,5)</t>
  </si>
  <si>
    <t>Primärprävention (1): Konzentriert sich darauf, einen Gesundheitszustand oder eine Krankheit zu verhindern, bevor sie auftritt (1) 
Sekundärprävention (1): Zielt darauf ab, weitere Ereignisse zu verhindern, wenn eine Krankheit oder eine Verletzung bereits aufgetreten ist; daher ist die Früherkennung von größter Bedeutung (1)
Tertiärprävention (1): Hat das Ziel, die Krankheit nach der Diagnose in den Griff zu bekommen, indem das Fortschreiten verlangsamt und die Auswirkungen der Behandlung minimiert werden, um die Lebensqualität der betroffenen Person zu verbessern (1)</t>
  </si>
  <si>
    <t xml:space="preserve">Biomarker: Ein Biomarker ist ein Molekül oder eine Verbindung (1), das/die mit einem biologischen Zustand oder einer Krankheit (1) assoziiert ist und zur Diagnose des Zustands verwendet werden kann (1). Er kann auch einen therapeutischen Wert haben, indem er den Gesundheitszustand (1) oder das Ansprechen der Patient:innen auf die Behandlung (2) vorhersagt. Biomarker sind eine vielfältige Gruppe von Molekülen (2) und können von Proteinen, Genen, Genexpressionsmarkern bis zu Metaboliten reichen. 
PD-L1 in der Präzisionsmedizin: PD-L1 kommt bei vielen verschiedenen Krebsarten wie Melanom, kolorektalem, nicht-kleinzelligem Lungen- und Magenkrebs vor (2). Die Tumore der Patient:innen können auf das Vorhandensein dieses Biomarkers untersucht werden (3), und wenn er einen bestimmten Schwellenwert überschreitet, können die Patient:innen eine Immuntherapie (3) in Form von PD-1- (1) (wie Nivolumab oder Pembrolizumab) oder PD-L1- (1) (wie Avelumab oder Atezolizumab) Inhibitoren erhalten. </t>
  </si>
  <si>
    <t>Nennen Sie drei neue Ansätze der „Omics"-Technologien. Geben Sie an, welche der drei Technologien Informationen darüber liefert, wie die Gene auf Umweltveränderungen reagieren.</t>
  </si>
  <si>
    <t>Drei Technologien: Phenomik (1,5), Radiomik (1,5) und Pharmakogenomik (1,5). 
Phänomik liefert Informationen darüber, wie Gene auf Umweltveränderungen reagieren (1.5)</t>
  </si>
  <si>
    <r>
      <t>Eine Technik, die bei „</t>
    </r>
    <r>
      <rPr>
        <i/>
        <sz val="10"/>
        <color theme="1"/>
        <rFont val="Calibri"/>
        <family val="2"/>
        <scheme val="minor"/>
      </rPr>
      <t>in silico</t>
    </r>
    <r>
      <rPr>
        <sz val="10"/>
        <color theme="1"/>
        <rFont val="Calibri"/>
        <family val="2"/>
        <scheme val="minor"/>
      </rPr>
      <t>"-Studien eingesetzt wird, ist die agentenbasierte Modellierung (ABM). Beschreiben Sie zwei Anwendungen von ABM im Zusammenhang mit klinischen Studien. Nennen Sie ein ABM-Beispiel Ihrer Wahl für eine dieser Anwendungen. Beschreiben Sie den größten Nachteil von ABM.</t>
    </r>
  </si>
  <si>
    <t>Anwendung 1: Es kann virtuelle Patient:innen simulieren (3) und berechnen, wie viele Patient:innen erforderlich sind (3), damit die Studie statistische Signifikanz erreicht. 
Anwendung 2: Sie kann die Wirkungen von Arzneimitteln (3) in Bevölkerungsgruppen vorhersagen, die normalerweise von klinischen Studien ausgeschlossen sind (3) (z. B. ältere Menschen oder Kinder). 
Beispiel (3): Optimale Antibiotikadosen und -zeitpläne für eine Tuberkulosebehandlung könnten mit Hilfe eines hybriden Rechenmodells aus ABM, pharmakokinetischen/pharmakodynamischen Modellen und einem mathematischen Optimierungsansatz ermittelt werden (weitere Beispiele möglich).
Nachteil: Die enorme Computerleistung (3), die für die Durchführung dieser Berechnungen erforderlich ist.</t>
  </si>
  <si>
    <t>Big Data werden zunehmend im Gesundheitswesen eingesetzt. Nennen Sie die drei „Vs" von Big Data. Beschreiben Sie kurz zwei Beispiele dafür, wie Big Data aus elektronischen Gesundheitsdatensätzen (EHR) genutzt werden können, um die Patientenversorgung patientenzentrierter auszurichten.</t>
  </si>
  <si>
    <t>Drei Vs: Volume (Volumen)  (1), Velocity (Geschwindigkeit) (1), Variability (Variabilität) (1) 
Beispiel 1: Aufdeckung von Mustern in einer Patientenpopulation hinsichtlich des Ansprechens auf eine Behandlung (1,5) 
Beispiel 2: Echtzeit-Überwachung von Patient:innen (1,5)
(weitere Beispiele möglich)</t>
  </si>
  <si>
    <t>Die pharmazeutische Industrie steht vor der Herausforderung, bereits in einem frühen Stadium der Arzneimittelentwicklung mit den Patient:innen zusammenzuarbeiten. Beschreiben Sie, welche wertvollen Informationen diese frühe Einbindung liefern kann.</t>
  </si>
  <si>
    <t>Beschreiben Sie sechs Möglichkeiten, wie Patient:innen den Prozess der Arzneimittelentwicklung unterstützen können.</t>
  </si>
  <si>
    <t xml:space="preserve">„Die Heterogenität der Patient:innen beeinflusst die Pharmakokinetik" ist eine Aussage, die im Zusammenhang mit der personalisierten Medizin verwendet wird. 
Beschreiben Sie, wie die Heterogenität von Patient:innen die Wirkung eines Arzneimittels beeinflussen kann. 
Die Pharmakokinetik untersucht vier Faktoren einer Behandlung, die oft als ADME abgekürzt werden. Nennen Sie diese vier Faktoren. 
Die Pharmakokinetik wird von vielen Faktoren beeinflusst, von denen einer der Phänotyp ist. Erläutern Sie, was der Phänotyp ist und wie er geformt wird. Geben Sie in Ihrer Erklärung drei Aspekte an, die zum Phänotyp einer Person beitragen. </t>
  </si>
  <si>
    <t xml:space="preserve">Viele Angehörige der Gesundheitsberufe sind der Ansicht, dass es von Vorteil ist, Patient:innen in die frühe Arzneimittelentwicklung einzubeziehen. Allerdings gibt es in diesem Zusammenhang einige Herausforderungen bei der Einbeziehung von Patient:innen. Beschreiben Sie kurz fünf solcher Herausforderungen. Begründen Sie kurz, ob Sie die Einbeziehung von Patient:innen in die Arzneimittelentwicklung für sinnvoll halten oder nicht. </t>
  </si>
  <si>
    <r>
      <t xml:space="preserve">Budget- und Zeitbeschränkungen: Die Einbeziehung von Patient:innen kann mehr Ressourcen als der Standardprozess in Anspruch nehmen (3) 
Unklare Rendite der Investition: Patientenfeedback kann zusätzliche Forschungs- und Entwicklungsarbeit erforderlich machen oder die Marktfähigkeit einschränken (3) 
Geschwindigkeit mit der Entwicklungen voranschreiten: Der rasche Entwicklungsprozess kann durch die Einbeziehung von Patient:innen verlangsamt werden (3) 
Bedenken hinsichtlich der Einhaltung </t>
    </r>
    <r>
      <rPr>
        <sz val="10"/>
        <color rgb="FFFF0000"/>
        <rFont val="Calibri (Body)"/>
      </rPr>
      <t>von Vorschriften</t>
    </r>
    <r>
      <rPr>
        <sz val="10"/>
        <color theme="1"/>
        <rFont val="Calibri"/>
        <family val="2"/>
        <scheme val="minor"/>
      </rPr>
      <t>: Die Einbeziehung von Patient:innen kann Bedenken hinsichtlich der Einhaltung von Vorschriften und des Datenschutzes im Zusammenhang mit sensiblen medizinischen Daten aufwerfen (3) 
Keine formellen Regelungen zur Patientenbeteiligung: Fehlende Regelungen erhöhen das Risiko einer unbeabsichtigten Haftung oder eines Verstoßes gegen ethische Grundsätze (3) 
Forscher:innen und Angehörige der Gesundheitsberufe stehen der Patientenbeteiligung nicht immer offen gegenüber: Vorbehalte können den Zugang zur Patientenbeteiligung einschränken (3) 
Unzureichende wissenschaftliche Kenntnisse über Patient:innen, um komplexe Prozesse zu verstehen: Mangelndes Fachwissen kann zu unnötigen Vorbehalten führen (3) 
(weitere Beispiele möglich, je 3 Punkte bis max. 15) 
Die Studierenden können für oder gegen die Patientenbeteiligung argumentieren und z.B. darlegen (dafür:), dass es gerade in Zeiten, in denen die Eigenverantwortung der Patient:innen zunimmt und die Behandlungen differenzierter werden, für das Pharmaunternehmen von Vorteil ist, Patient:innen frühzeitig in die Arzneimittelentwicklung einzubeziehen (3).</t>
    </r>
  </si>
  <si>
    <t xml:space="preserve">Beschreibung der Methode: Das Lab-on-a-Chip benötigt einen mikrofluidischen Chip (2 Punkte), der mit einer Pumpe (1 Punkt) und einem Sensor (1 Punkt) verbunden ist, sowie die entsprechende Software (1 Punkt), die die Ergebnisse auswertet. Die Pumpe pipettiert Proben im Nanoliterbereich (1 Punkt), der Sensor erfasst den zu analysierenden Parameter (1 Punkt) und die Software wertet aus (1 Punkt).
Vorteile (weitere Vorteile möglich - je 2 Punkte): 
- Kleinste Probenmengen reichen aus (2 Punkte) 
- Dezentrale Analyse ist möglich (2 Punkte) 
- Zeitersparnis: Schnellere Ergebnisse führen zu einer schnelleren Diagnose und der Möglichkeit, früher mit der Behandlung zu beginnen (2 Punkte)
Beispiele: (2 Punkte für das Beispiel, 2 Punkte für die Begründung, maximal 4 Punkte; andere Beispiele möglich; Krankheiten, die ständige, patientennahe Untersuchungen erfordern, oder Bereiche, in denen es schwierig ist, größere Probenmengen zu gewinnen, sind besonders geeignet für Lab-on-a-Chip-Tests) 
- Diabetes-Überwachung (häufige Überwachung), 
- Sepsis-Überwachung (schnell wechselnde Situation, häufige Aktualisierungen erforderlich) 
- Vitalzeichen-Überwachung von Säuglingen (kleine Probenmengen) </t>
  </si>
  <si>
    <t>Die kontinuierliche Glukoseüberwachung (CGM) ist eine Innovation in der Diabetesversorgung. Erläutern Sie die Funktionsmerkmale von CGM. Beschreiben Sie zwei Vorteile von CGM im Vergleich zur herkömmlichen Glukosemessung. Nennen Sie ein vermarktetes oder in der Entwicklung befindliches CGM-Gerät. CGM wird zunehmend auch von Menschen genutzt, die nicht an Diabetes leiden. Beschreiben Sie einen möglichen Anwendungsbereich und die Gründe für den Einsatz von CGM bei Patient:innen ohne Diabetes.</t>
  </si>
  <si>
    <t xml:space="preserve">Funktionsmerkmale: CGM ist eine nicht-invasive Methode zur Glukoseüberwachung (3 Punkte). CGM misst die interstitielle Flüssigkeit (ISF) anstelle der traditionellen kapillaren Blutzuckermessung (CBG) (2 Punkte). Die interstitielle Flüssigkeit transportiert eine Vielzahl von Substanzen, darunter auch Glukose, aus dem Blut in die Zellen (1 Punkt). Der Blutzuckerspiegel und die Glukosekonzentration in der ISF korrlieren positiv (2 Punkte). Diese Korrelation ermöglicht eine nicht-invasive Glukoseüberwachung mit ISF (1 Punkt). 
Vorteile (weitere Vorteile möglich, je 2 Punkte):  
- weniger Schmerzen, da nicht-invasiv 
- weniger Unannehmlichkeiten (bequemer), da der Patient/die Patientin keine Nadeln und kein Gerät mit sich führen muss 
- zuverlässigere Tests, da der Test nicht vom Patienten/von der Patientin initiiert werden muss
Gerätenamen (2 Punkte für ein richtig benanntes Gerät) 
Freestyle Libre (Abbot), G6 (Dexcom), Eversense (Senseonics4)
Nicht-diabetische Anwendung (andere Anwendungsbereiche möglich, 3 Punkte): Biohacker und Fitness-/Gesundheitsenthusiast:innen verwenden CGM-Geräte, um stabile Blutzuckerwerte zu erreichen und so Spitzen- und Absturzwerte zu vermeiden. Stabile Blutzuckerwerte werden mit verschiedenen positiven Gesundheitsergebnissen in Verbindung gebracht. </t>
  </si>
  <si>
    <t xml:space="preserve">Beschreiben Sie das Ziel der Nutzung von Big Data in der digitalen Gesundheit. Nennen Sie drei Beispiele für Big-Data-Quellen. Prädiktive Analytik, personalisierte Medizin, Echtzeitüberwachung und Gesundheitsmanagement der Bevölkerung sind vier Anwendungsbereiche für Big Data im Gesundheitswesen. Beschreiben Sie jeden dieser Bereiche und erläutern Sie, wie er einen Nutzen für die Patient:innen schaffen kann. </t>
  </si>
  <si>
    <t xml:space="preserve">Ziel: Bereitstellung wertvoller Erkenntnisse und Informationen für Entscheidungen im Gesundheitswesen (1 Punkt) durch die Sammlung, Analyse und Interpretation großer Mengen gesundheitsbezogener Daten (1 Punkt). 
Prädiktive Analytik: 
Beschreibung: Big-Data-Analysen können helfen, Krankheitsausbrüche vorherzusagen, Risikopatient:innen zu identifizieren und den Bedarf an Gesundheitsressourcen vorherzusehen (2 Punkte). 
Patientennutzen: Proaktive Entwicklung von Maßnahmen und Vorbeugung potenzieller Gesundheitsprobleme (2 Punkte). 
Personalisierte Medizin: 
Beschreibung: Mithilfe von Big Data können personalisierte Behandlungspläne auf der Grundlage der individuellen Gesundheitsdaten eines Patienten/einer Patientin entwickelt werden, einschließlich genetischer Informationen, Krankengeschichte und Lebensstilfaktoren (2 Punkte). 
Patientennutzen: Bessere Behandlungsergebnisse, geringere Nebenwirkungen und niedrigere Gesundheitskosten (2 Punkte). 
Überwachung in Echtzeit: 
Beschreibung: Mit Hilfe von Big Data lässt sich der Gesundheitszustand von Patient:innen in Echtzeit verfolgen und überwachen. Tragbare Sensoren, mobile Apps und andere digitale Gesundheitstools können kontinuierliche Daten zu Vitalwerten, körperlicher Aktivität und anderen Gesundheitsdaten liefern (2 Punkte).
Patientennutzen: Kliniker:innen können fundierte Entscheidungen über die Patientenversorgung treffen, was ein frühzeitiges Eingreifen und eine präventive Versorgung ermöglicht (2 Punkte). 
Gesundheitsmanagement der Bevölkerung: 
Beschreibung: Big Data kann Gesundheitsdienstleistenden dabei helfen, die Gesundheit ganzer Bevölkerungsgruppen zu verwalten, indem sie Trends und Muster in Gesundheitsdaten erkennen (2 Punkte). 
Patientennutzen: Entwicklung gezielter Maßnahmen zur Behandlung bestimmter Gesundheitsprobleme und zur Verbesserung der Gesundheit der Bevölkerung insgesamt (2 Punkte). </t>
  </si>
  <si>
    <t>Warum gelten die Nanotechnologien als „Schlüsseltechnologien des 21. Jahrhunderts"?</t>
  </si>
  <si>
    <t>Nennen Sie ein allgemeines Problem der Arzneimittelabgabe.</t>
  </si>
  <si>
    <t xml:space="preserve">Bei der Arzneimittelabgabe besteht im Allgemeinen das Problem, dass Medikamente von den Nieren schnell aus dem Blutkreislauf ausgeschwemmt werden (3 Punkte), bevor sie das Zielgewebe erreichen und freigesetzt werden (3 Punkte). </t>
  </si>
  <si>
    <t>Ziele und Ansatz: Regenerative Medizin ist ein Bereich der Medizin, der darauf abzielt, beschädigtes, krankes oder fehlendes Gewebe durch gesundes Gewebe zu ersetzen oder zu regenerieren (3 Punkte). Dies wird in der Regel durch den Einsatz von Stammzellen, Tissue Engineering oder anderen Techniken erreicht, die die natürlichen Heilungsprozesse des Körpers anregen (3 Punkte). 
Unterscheidung: Das Ziel der regenerativen Medizin besteht darin, die normale Funktion des betroffenen Gewebes oder Organs wiederherzustellen (3 Punkte), anstatt nur Symptome zu behandeln (3 Punkte). 
Sie hat das Potenzial, die Art und Weise, wie wir eine Vielzahl von Krankheiten und Verletzungen behandeln, zu verändern. Beispiele: Herzerkrankungen, Diabetes, Rückenmarksverletzungen, Verbrennungen (2 Punkte pro richtiges Beispiel, maximal 6 Punkte).</t>
  </si>
  <si>
    <t>Nennen Sie drei Vorteile der Verwendung von Polymeren in der Nanomedizin-Forschung.</t>
  </si>
  <si>
    <t xml:space="preserve">IoT-Geräte bestehen aus einem Mikrocontroller, Sensoren und Aktoren. Was ist der Unterschied zwischen Sensoren und Aktoren? Nennen Sie zwei Sensoren und zwei Aktoren.
Erklären Sie die Begriffe „Sensor" und „Aktor" in diesem Zusammenhang. Beschreiben Sie die Rolle eines Sensors im Kontext von IoT-Geräten. Nennen Sie drei Beispiele für Sensoren, die üblicherweise in IoT-Geräten verwendet werden. 
Beschreiben Sie die Rolle eines Aktors im Zusammenhang mit IoT-Geräten. Nennen Sie drei Beispiele für Aktoren, die üblicherweise in IoT-Geräten verwendet werden. </t>
  </si>
  <si>
    <t>Sensor: Ein Gerät, das physikalische Phänomene (3 Punkte) wie z. B. Temperatur, Druck, Licht, Schall und Bewegung erkennt und misst. 
Die Rolle des Sensors im IoT: Sensoren liefern Input-Daten an den Mikrocontroller eines IoT-Geräts (3 Punkte). 
Beispiele: Temperatursensor, Drucksensor, Lichtsensor, Feuchtigkeitssensor, Näherungssensor, Beschleunigungssensor (1 Punkt pro Beispiel, maximal 3 Punkte). 
Aktor: Dient zur Steuerung und Manipulation der Umgebung (3 Punkte) als Reaktion auf Eingaben von Sensoren 
Rolle des Aktors im IoT: Wandelt digitale Signale vom Mikrocontroller eines IoT-Geräts in physische Aktionen um (3 Punkte). 
Beispiele: Motoren, Magnete, Relais, Servomotoren, LED-Leuchten, Buzzer (1 Punkt pro Beispiel, maximal 3 Punkte)</t>
  </si>
  <si>
    <t xml:space="preserve">Das IoMT bietet viele Vorteile und Herausforderungen für Patient:innen und Gesundheitsdienstleistende. Erläutern Sie einen Hauptnutzen und eine Hauptherausforderung der „personalisierten präzisen Diagnosen und Therapien" in diesem Zusammenhang. </t>
  </si>
  <si>
    <t>Hauptvorteil: Kliniker:innen können eine präzisere Diagnose stellen und einen individuellen und wirksamen Behandlungsplan aufstellen (3 Punkte, andere sinnvolle Beispiele möglich) - z. B. durch die Erfassung einer umfangreichen Reihe von Blutdruck- und Pulsmessungen über einen Monat hinweg. Es wurden Geräte für das Internet der medizinischen Dinge entwickelt, mit denen sich komplexe Details der Vitalparameter eines Patienten/einer Patientin erfassen lassen, was bei einer kurzen Konsultation in einer medizinischen Einrichtung unpraktisch wäre; 
Hauptproblem: Der Einsatz von IoMT (3 Punkte, andere sinnvolle Beispiele sind möglich), da er eine Reihe komplexer Probleme mit sich bringt, wie Datenschutz und Sicherheit - z. B. müssen Dienstleistende angesichts der strengen Regulierung medizinischer Daten, z. B. durch den Health Insurance Portability and Accountability Act (HIPAA), proaktive Maßnahmen ergreifen, um mögliche Datenschutzverletzungen zu verhindern. IoMT führt auch ein erhebliches Volumen an neuen Datenübertragungen zwischen Patient:innen und Leistungserbringenden ein, was zu potenziellen Risiken führt, die angegangen werden müssen.</t>
  </si>
  <si>
    <t xml:space="preserve">Heute gibt es mehrere Ansätze. 
Beispiel 1: Das Unternehmen Diamontech (1 Punkt) bietet eine nicht-invasive Technologie an, die auf der photothermischen Detektion (2 Punkte) als Kombination von Spektroskopie und angewandter Temperaturänderung der Glukosemoleküle in der Haut durch eine Lichtquelle beruht. 
Beispiel 2: GlucoTrack (1 Punkt) ist ein Gerät, das elektromagnetische, thermische und Ultraschallwellen nutzt, um den Blutzuckerspiegel über einen Sensor zu messen, der am Ohr befestigt wird (2 Punkte). 
(weitere Beispiele möglich: 1 Punkt für die Nennung des Herstellers/Geräts, 2 Punkte für die Beschreibung der Technologie) </t>
  </si>
  <si>
    <t>[1 Punkt für die Benennung der Schicht - max. 3 Punkte, 1 Punkt für die Beschreibung der Schicht - max. 3 Punkte]
1 Wahrnehmungsschicht: Diese Schicht besteht aus verschiedenen Sensoren und Aktoren, die Daten aus der physischen Umgebung sammeln und mit ihnen interagieren. 
2 Netzwerkschicht: Diese Schicht sorgt für die Konnektivität und Kommunikation zwischen den verschiedenen Geräten im IoT-Netzwerk. Sie umfasst Protokolle wie Bluetooth, ZigBee, Wi-Fi und zellulare Netzwerke.
3 Middleware-Schicht: Diese Schicht bietet eine Plattform für die Datenverarbeitung, -speicherung und -analyse. Sie umfasst Datenverwaltungssysteme, Datenintegrationstools und Analysemaschinen.
4 Anwendungsschicht: Diese Schicht ist die Schnittstelle zwischen dem IoT-Netzwerk und den Endnutzer:innen. Sie umfasst verschiedene Anwendungen und Dienste, die die von den IoT-Geräten gesammelten Daten nutzen. Beispiele hierfür sind Smart-Home-Anwendungen, Gesundheitsüberwachungsdienste und industrielle Automatisierungssysteme.
5 Geschäftsschicht</t>
  </si>
  <si>
    <t>Beschreiben Sie einer Laienperson die Funktion, den Nutzen und die Risiken eines aktiven Implantats.</t>
  </si>
  <si>
    <t>Ein aktives Implantat ist ein medizinisches Gerät, das chirurgisch in den Körper eingepflanzt wird (2 Punkte) und durch elektrische Stimulation einen therapeutischen Nutzen bietet (3 Punkte). Das Gerät enthält einen kleinen Generator, der elektrische Impulse erzeugt, die über Drähte an bestimmte Körperregionen abgegeben werden, um Symptome zu kontrollieren und die Lebensqualität zu verbessern (3 Punkte). 
Der Nutzen eines aktiven Implantats kann für Menschen mit chronischen Erkrankungen wie chronischen Schmerzen, Parkinson, Epilepsie und Harninkontinenz erheblich sein (3 Punkte). Das Gerät kann dazu beitragen, Symptome zu lindern, die mit herkömmlichen Behandlungen nur schwer in den Griff zu bekommen sind, die Mobilität und Funktion zu verbessern und die Lebensqualität insgesamt zu erhöhen (3 Punkte).
Mit einem aktiven Implantat sind auch potenzielle Risiken verbunden (1 Punkt). Dazu gehören Infektionen, Blutungen, Nervenschäden, Fehlfunktionen des Geräts und Komplikationen beim chirurgischen Eingriff (3 Punkte für 3 richtige Beispiele).</t>
  </si>
  <si>
    <t>Beschreiben Sie kurz digitale Gesundheit. Beschreiben Sie zwei Möglichkeiten, wie digitale Gesundheit die Erbringung von Gesundheitsdienstleistungen verbessern soll.</t>
  </si>
  <si>
    <t>Digital Health ist ein interdisziplinärer Bereich, der Gesundheitswesen, Technologie und Daten kombiniert, um die Gesundheitsergebnisse und die Gesundheitsversorgung zu verbessern (2 Punkte).  
Verbesserung der Erbringung von Gesundheitsdienstleistungen (2 Punkte für jede richtige Antwort, maximal 4 Punkte, weitere geeignete Beispiele möglich): 
1) Nutzung von Technologie und Daten zur Erleichterung einer besseren Kommunikation zwischen Patient:innen und Gesundheitsdienstleistenden, 
2) Verbesserung des Zugangs zur Gesundheitsversorgung, 
3) Verbesserung der Effizienz und Effektivität der Gesundheitsversorgung durch Fernüberwachung von Patient:innen, personalisierte Behandlungspläne 
4) Nutzung von Big Data und künstlicher Intelligenz zur Ermittlung von Mustern und Trends im Gesundheitswesen</t>
  </si>
  <si>
    <t>Überwachung: z. B. Typ-II-Diabetes, Bluthochdruck, chronische Atemwegserkrankungen, Fettleibigkeit, Schlaflosigkeit, Alzheimer-Krankheit, verschiedene Arten von Demenz oder Sucht (Rauchen, Alkohol, Drogen) 
Kognitive Verhaltenstherapie (CBT): z. B. VR-Setting zur Konfrontation mit und Bewältigung von Angst 
Gamification: z. B. Focal Ambient Visual Acuity Stimulation (FAVAS) 
(1 Punkt für jeden Bereich, 1 Punkt für jedes geeignete Beispiel)</t>
  </si>
  <si>
    <r>
      <t xml:space="preserve">Beschreiben Sie das Grundkonzept der </t>
    </r>
    <r>
      <rPr>
        <i/>
        <sz val="10"/>
        <color theme="1"/>
        <rFont val="Calibri"/>
        <family val="2"/>
        <scheme val="minor"/>
      </rPr>
      <t>in silico</t>
    </r>
    <r>
      <rPr>
        <sz val="10"/>
        <color theme="1"/>
        <rFont val="Calibri"/>
        <family val="2"/>
        <scheme val="minor"/>
      </rPr>
      <t xml:space="preserve">-Medizin. Nennen Sie drei Anwendungsbereiche der </t>
    </r>
    <r>
      <rPr>
        <i/>
        <sz val="10"/>
        <color theme="1"/>
        <rFont val="Calibri"/>
        <family val="2"/>
        <scheme val="minor"/>
      </rPr>
      <t>in silico-</t>
    </r>
    <r>
      <rPr>
        <sz val="10"/>
        <color theme="1"/>
        <rFont val="Calibri"/>
        <family val="2"/>
        <scheme val="minor"/>
      </rPr>
      <t>Medizin und erläutern Sie diese kurz.</t>
    </r>
  </si>
  <si>
    <r>
      <t xml:space="preserve">Beschreibung_ 
1 Computermodellierung und -simulation (CM&amp;S): Die </t>
    </r>
    <r>
      <rPr>
        <i/>
        <sz val="10"/>
        <color theme="1"/>
        <rFont val="Calibri"/>
        <family val="2"/>
        <scheme val="minor"/>
      </rPr>
      <t>in silico</t>
    </r>
    <r>
      <rPr>
        <sz val="10"/>
        <color theme="1"/>
        <rFont val="Calibri"/>
        <family val="2"/>
        <scheme val="minor"/>
      </rPr>
      <t xml:space="preserve">-Medizin nutzt Computersimulationen, um den Krankheitsverlauf und die Auswirkungen von Behandlungen auf den Körper besser zu verstehen. Dies kann zu wirksameren Behandlungen führen.
2 Big Data: Die </t>
    </r>
    <r>
      <rPr>
        <i/>
        <sz val="10"/>
        <color theme="1"/>
        <rFont val="Calibri"/>
        <family val="2"/>
        <scheme val="minor"/>
      </rPr>
      <t>in silico</t>
    </r>
    <r>
      <rPr>
        <sz val="10"/>
        <color theme="1"/>
        <rFont val="Calibri"/>
        <family val="2"/>
        <scheme val="minor"/>
      </rPr>
      <t xml:space="preserve">-Medizin benötigt große Mengen medizinischer Daten, die mithilfe von maschinellem Lernen und Datenanalyse analysiert werden, um Muster zu erkennen und Behandlungsentscheidungen zu treffen.
Anwendungsgebiete: 
3 Personalisierte Medizin: Die </t>
    </r>
    <r>
      <rPr>
        <i/>
        <sz val="10"/>
        <color theme="1"/>
        <rFont val="Calibri"/>
        <family val="2"/>
        <scheme val="minor"/>
      </rPr>
      <t>in silico</t>
    </r>
    <r>
      <rPr>
        <sz val="10"/>
        <color theme="1"/>
        <rFont val="Calibri"/>
        <family val="2"/>
        <scheme val="minor"/>
      </rPr>
      <t>-Medizin schneidet Behandlungen auf die individuellen Bedürfnisse einzelner Patient:innen zu, verbessert die Ergebnisse und reduziert Nebenwirkungen.
4 Arzneimittelforschung: Die</t>
    </r>
    <r>
      <rPr>
        <i/>
        <sz val="10"/>
        <color theme="1"/>
        <rFont val="Calibri"/>
        <family val="2"/>
        <scheme val="minor"/>
      </rPr>
      <t xml:space="preserve"> in silico</t>
    </r>
    <r>
      <rPr>
        <sz val="10"/>
        <color theme="1"/>
        <rFont val="Calibri"/>
        <family val="2"/>
        <scheme val="minor"/>
      </rPr>
      <t xml:space="preserve">-Medizin beschleunigt den Prozess der Arzneimittelforschung, indem sie mit Hilfe von Computersimulationen die Wirksamkeit und Sicherheit potenzieller Arzneimittel vor klinischen Studien vorhersagt.
5 Virtuelle klinische Studien (VCT): Die </t>
    </r>
    <r>
      <rPr>
        <i/>
        <sz val="10"/>
        <color theme="1"/>
        <rFont val="Calibri"/>
        <family val="2"/>
        <scheme val="minor"/>
      </rPr>
      <t>in silico</t>
    </r>
    <r>
      <rPr>
        <sz val="10"/>
        <color theme="1"/>
        <rFont val="Calibri"/>
        <family val="2"/>
        <scheme val="minor"/>
      </rPr>
      <t>-Medizin führt virtuelle klinische Studien mit Hilfe von Computersimulationen durch, um die Sicherheit und Wirksamkeit neuer Behandlungen zu testen, das Risiko für die Patient:innen zu verringern und die Entwicklung zu beschleunigen. (1 Punkt für die Nennung, je 1 Punkt für die Erläuterung = max. 2 pro Beispiel = max. 6 insgesamt)</t>
    </r>
  </si>
  <si>
    <r>
      <t xml:space="preserve">Sortieren Sie die folgenden sechs Begriffe der „digitalen Gesundheit" nach Hierarchie, indem Sie Zahlen wie 1, 1.1, 1.1.1. verwenden; beschreiben Sie jeden Begriff kurz: 
digitale Medizin 
digitale Therapeutika 
Internet der medizinischen Dinge 
</t>
    </r>
    <r>
      <rPr>
        <i/>
        <sz val="10"/>
        <color theme="1"/>
        <rFont val="Calibri"/>
        <family val="2"/>
        <scheme val="minor"/>
      </rPr>
      <t>in silico</t>
    </r>
    <r>
      <rPr>
        <sz val="10"/>
        <color theme="1"/>
        <rFont val="Calibri"/>
        <family val="2"/>
        <scheme val="minor"/>
      </rPr>
      <t>-Medizin 
digitale Zwillinge 
Big Data</t>
    </r>
  </si>
  <si>
    <r>
      <t xml:space="preserve">1 Digitale Gesundheit (0,5 Punkte für die korrekte Hierarchie der sechs Punkte, 0,5 Punkte für jede korrekte Beschreibung) 
1.1 Digitale Medizin beschreibt die Verwendung von eigenständiger Software oder von Hard- und Softwareprodukten, die als Medizinprodukte eingestuft werden.
1.1.1 Digitale Therapeutika sind ein Teilbereich, der sich ausschließlich auf Software als Medizinprodukt konzentriert, das eine therapeutische Wirkung hat.
1.2 Io(M)T ist eine technologiebasierte Sichtweise auf digitale Gesundheitsanwendungen mit Schwerpunkt auf Prozessen, Kommunikation und Geräten.
1.3 </t>
    </r>
    <r>
      <rPr>
        <i/>
        <sz val="10"/>
        <color theme="1"/>
        <rFont val="Calibri"/>
        <family val="2"/>
        <scheme val="minor"/>
      </rPr>
      <t>In silico</t>
    </r>
    <r>
      <rPr>
        <sz val="10"/>
        <color theme="1"/>
        <rFont val="Calibri"/>
        <family val="2"/>
        <scheme val="minor"/>
      </rPr>
      <t>-Medizin ist ein Ansatz zur Simulation und Modellierung von Patientenkrankheiten und deren Behandlung: 
1.3.1 Digitale Zwillinge sind digitale Instanzen von Individuen, die in der</t>
    </r>
    <r>
      <rPr>
        <i/>
        <sz val="10"/>
        <color theme="1"/>
        <rFont val="Calibri"/>
        <family val="2"/>
        <scheme val="minor"/>
      </rPr>
      <t xml:space="preserve"> in silico</t>
    </r>
    <r>
      <rPr>
        <sz val="10"/>
        <color theme="1"/>
        <rFont val="Calibri"/>
        <family val="2"/>
        <scheme val="minor"/>
      </rPr>
      <t xml:space="preserve">-Medizin verwendet werden, um z.B. Behandlungsergebnisse zu simulieren.
1.4 Big Data liefert Erkenntnisse über das Gesundheitswesen durch die Nutzung großer Datenmengen mit Berechnungsmethoden der Informationstechnologie. </t>
    </r>
  </si>
  <si>
    <t xml:space="preserve">Was: Medizinische digitale Zwillinge sind virtuelle Abbilder einzelner Patient:innen (3 Punkte), die anhand medizinischer Bildgebung und anderer patientenspezifischer Daten (3 Punkte) erstellt werden. 
Basierend auf: Die Idee, dass jeder Patient/jede Patientin einzigartig ist (3 Punkte) und dass eine personalisierte Versorgung die Ergebnisse der Patient:innen verbessern kann (3 Punkte).
Anwendung (wo und warum): Digitale Zwillinge können verwendet werden, um medizinische Verfahren, Behandlungen und Eingriffe zu simulieren und zu testen, bevor sie am tatsächlichen Patienten/an einer tatsächlichen Patientin durchgeführt werden (3 Punkte), wodurch Gesundheitsdienstleistende die Versorgung optimieren und personalisieren können (3 Punkte). </t>
  </si>
  <si>
    <t>Beschreiben Sie das Ziel des medizinischen Bereichs der bildgesteuerten Intervention. Nennen Sie drei Technologien, die bei bildgesteuerten Interventionen zum Einsatz kommen.</t>
  </si>
  <si>
    <t xml:space="preserve">Beschreibung: Die bildgesteuerte Intervention (IGI) ist ein medizinischer Bereich mit dem Ziel, die Genauigkeit und Sicherheit von chirurgischen Eingriffen zu verbessern, indem dem Chirurg:innen in Echtzeit bildgebende Informationen zur Verfügung gestellt werden (3 Punkte).
Technologien: Medizinische Bildgebungstechnologien wie Röntgen, Ultraschall und MRT zur Steuerung minimalinvasiver chirurgischer Verfahren (3 Punkte), </t>
  </si>
  <si>
    <t>1. höhere Präzision (1,5 Punkte), 
2. Echtzeit-Feedback (1,5 Punkte), 
3. weniger Gewebeschäden (1,5 Punkte), 
4. verbesserte Ergonomie (1,5 Punkte)</t>
  </si>
  <si>
    <t>(1 Punkt für die richtige Nennung eines Vorteils, maximal 3 Punkte; 
1 Punkt für die richtige Beschreibung jedes der genannten Vorteile, maximal 3 Punkte) 
1. Präzision: Diese Technologien können die Präzision und Genauigkeit bei Operationen verbessern. Operationsroboter bieten beispielsweise einen präzisen, minimalinvasiven Zugang zu schwer zugänglichen Regionen, während Navigations- und Tracking-Systeme die Instrumente des Chirurgen/der Chirurgin genau an die Operationsstelle führen können, um eine hohe Präzision zu gewährleisten.
2. Geringeres Risiko: Die größere Präzision und Genauigkeit, die Robotik, Navigation und Tracking-Technologien bieten, können das Risiko von Komplikationen während der Operation verringern und die Ergebnisse für den Patient:innen verbessern. Diese Technologien können die Schädigung des umliegenden Gewebes verringern, den Blutverlust minimieren und das Infektionsrisiko senken.
3. Verbesserte Visualisierung: Navigations- und Tracking-Technologien bieten eine hochauflösende Echtzeit-Bildgebung der Operationsstelle, sodass der Chirurg/die Chirurgin den zu operierenden Bereich genau sehen kann. Dies verbessert die Entscheidungsfindung während des Eingriffs und verringert das Risiko von Fehlern.
4. Gesteigerte Effizienz: Robotik, Navigation und Tracking-Technologien können dazu beitragen, chirurgische Verfahren zu optimieren und die für die Operation benötigte Zeit zu verkürzen. Chirurgische Roboter können komplexe Aufgaben schneller und präziser erledigen als menschliche Hände, während Navigations- und Tracking-Systeme den Chirurgen/die Chirurgin dabei unterstützen können, den Operationsort schneller und effizienter zu finden.
5. Geringeres Trauma: Die durch diese Technologien ermöglichte minimalinvasive Chirurgie kann dazu beitragen, das mit der herkömmlichen offenen Chirurgie verbundene Trauma zu verringern, was zu weniger Schmerzen, Narbenbildung und einer kürzeren Erholungszeit für den Patienten/die Patientin führt.</t>
  </si>
  <si>
    <t>Beschreiben Sie kurz drei potenzielle Einschränkungen oder Herausforderungen, die mit der Implementierung der Closed-Loop-Operationsplanung verbunden sind.
Beschreiben Sie kurz drei Möglichkeiten, wie diese Herausforderungen angegangen werden können, um die erfolgreiche Integration dieses Ansatzes in die chirurgische Praxis zu gewährleisten.</t>
  </si>
  <si>
    <t>Die Implementierung der Closed-Loop-Operationsplanung für die Chirurgie kann auch Herausforderungen mit sich bringen, wie 
1) die Notwendigkeit fortschrittlicher Bildgebungs- und Überwachungstechnologien (1 Punkt), 
2) die Kosten und die Verfügbarkeit dieser Technologien (1 Punkt) und 
3) die Notwendigkeit von Schulungen und Fachkenntnissen für deren effektive Nutzung (1 Punkt). 
Diese Herausforderungen können angegangen werden, indem 
1) chirurgische Teams geschult und unterstützt werden (1 Punkt),
2) in die Forschung investiert wird, um Technologien für die Closed-Loop-Operationsplanung im geschlossenen Kreislauf zu entwickeln und zu verfeinern (1 Punkt) und
3) darauf hingearbeitet wird, dass diese Technologien für alle Patient:innen, die davon profitieren könnten, zugänglich und erschwinglich sind (1 Punkt).</t>
  </si>
  <si>
    <t xml:space="preserve">Wie unterscheidet sich die Closed-Loop-Operationsplanung von der herkömmlichen chirurgischen Planung, und welche Vorteile bietet die Closed-Loop-Operationsplanung in Bezug auf die Patientenergebnisse und die Risikominderung? 
- Erläutern Sie die Closed-Loop-Operationsplanung im Vergleich zur traditionellen chirurgischen Planung 
- Beschreiben Sie die Art der Technologie, die typischerweise für die Closed-Loop-Operationsplanung verwendet wird. Nennen Sie ein Beispiel für eine solche Technologie. 
- Beschreiben Sie den Hauptvorteil der Closed-Loop-Operationsplanung im Vergleich zur traditionellen Chirurgieplanung. 
- Nennen Sie zwei Beispiele für chirurgische Anpassungen, die durch die Closed-Loop-Operationsplanung ermöglicht werden. </t>
  </si>
  <si>
    <t>Erläuterung: Die Closed-Loop-Operationsplanung unterscheidet sich von der herkömmlichen Operationsplanung dadurch, dass sie dem Chirurgen/der Chirurgin die Möglichkeit gibt, die Reaktion des Patienten/der Patientin auf die Operation kontinuierlich zu überwachen (2 Punkte) und den Plan bei Bedarf in Echtzeit anzupassen (2 Punkte), während die herkömmliche Operationsplanung auf präoperativen Bildgebungs- und anderen Daten basiert (2 Punkte) und nur begrenzt die Möglichkeit bietet, den Plan aufgrund neuer Informationen, die während des Eingriffs verfügbar werden, anzupassen (2 Punkte). 
Bei der Closed-Loop-Operationsplanung werden in der Regel fortschrittliche Bildgebungs- und Überwachungstechnologien (2 Punkte) eingesetzt, z. B. MRT/CT/Ultraschall (1 Punkt für die Nennung einer der beiden Möglichkeiten).
Vorteil: Möglichkeit, den Operationsplan auf der Grundlage von Echtzeitinformationen zu optimieren, wodurch das Risiko von Komplikationen verringert und das Ergebnis für den Patienten/die Patientin verbessert wird (3 Punkte). 
ODER: Durch die Schaffung eines geschlossenen Kreislaufs zwischen dem Operationsplan und der Reaktion des Patienten/der Patientin auf die Operation kann der Chirurg/die Chirurgin sicherstellen, dass das Verfahren auf die spezifischen Bedürfnisse des Patienten/der Patientin zugeschnitten ist und bei Bedarf angepasst wird, um das bestmögliche Ergebnis zu erzielen (3 Punkte).
Beispiele (je 2 Punkte, maximal 4 Punkte, weitere Beispiele möglich):  
- der Chirurg/die Chirurgin kann die Lage oder den Winkel eines Schnittes ändern, 
- die Position der chirurgischen Instrumente ändern oder
- die Tiefe eines chirurgischen Schnittes auf der Grundlage von Echtzeit-Feedback aus den Bildgebungs- und Überwachungstechnologien ändern.</t>
  </si>
  <si>
    <t>Versicherungspaket, das für die vom Arzt/von der Ärztin behandelten Patient:innen relevant ist</t>
  </si>
  <si>
    <t>Ein Pharmaunternehmen ist bereit, 500 Millionen $ zu investieren, um den Mangel an kreativen Ideen in der frühen Arzneimittelforschung zu beheben. Die Investition soll den Zugang zu neuen, bahnbrechenden Technologien auf risikomindernde und effiziente Weise ermöglichen. Welches ist der bevorzugte Ansatz für den Zugang zu externem Wissen und externen Ressourcen?</t>
  </si>
  <si>
    <t>individuelle Präferenzen der Privatanleger:innen</t>
  </si>
  <si>
    <t>ca. 460 Milliarden $</t>
  </si>
  <si>
    <t>ca. 76 Milliarden $</t>
  </si>
  <si>
    <t>ca. 14 Milliarden $</t>
  </si>
  <si>
    <t>ca. 1,2 Milliarden $</t>
  </si>
  <si>
    <t>Richtige Behandlung, richtige:r Patient:in, richtiger Zeitpunkt</t>
  </si>
  <si>
    <t>Im Gegensatz zu den meisten anderen Gütern wird die Nachfrage nach Arzneimitteln und Medizintechnik nicht in erster Linie durch direkte Kund:innen bestimmt. Stattdessen gibt es drei Arten von „Gatekeepern", die die Nachfrage bestimmen. Nennen Sie diese drei Gatekeeper und beschreiben Sie kurz, wie sich jeder von ihnen auf die Nachfrage auswirkt.</t>
  </si>
  <si>
    <t xml:space="preserve">Das System des geistigen Eigentums dient dem Schutz der geistigen Arbeit von Erfinder:innen (2 Punkte). Es gibt Erfinder:innen das Eigentum an ihrer Arbeit (2 Punkte). Andere, d. h. Wettbewerber:innen, haben nicht das Recht, das Produkt herzustellen oder zu verkaufen (2 Punkte). Geistiges Eigentum macht Produktinnovationen rentabel, denn ohne es könnte jeder das Produkt herstellen und verkaufen, was seinen Marktwert senkt (3 Punkte). Auch wenn es den Anschein hat, dass Wettbewerber:innen dadurch benachteiligt werden, so gleicht es doch nur die Wettbewerbsbedingungen aus (2 Punkte), da Erfinder:innen viel Zeit und Geld in Forschung und Entwicklung (2 Punkte) sowie in die Organisation von Marktaktivitäten und Marketing (2 Punkte) investieren müssen. Ohne geistiges Eigentum könnten die Wettbewerber:innen die Kreativität und harte Arbeit der Erfinder:innen ausnutzen und sie sogar aus dem Geschäft drängen (3 Punkte). </t>
  </si>
  <si>
    <t>1.HTA mit hauptsächlich beratender Funktion (2 Punkte) für Regierungen und Kostentragende auf der Grundlage der von ihnen erstellten Bewertungsberichte (1 Punkt) 
2.HTA mit regulatorischer Funktion (2 Punkte), die von der jeweiligen Regierung mit der Entscheidungsfindung und der Festlegung von Prioritäten in den Bereichen Preisgestaltung und Kostenerstattung beauftragt werden (1 Punkt)</t>
  </si>
  <si>
    <t>1.Kosteneffizienz-orientierte Länder (2 Punkte) 
2.An der klinischen Wirksamkeit orientierte Länder (2 Punkte) 
3.Privatversicherungsorientierte Länder (2 Punkte) 
4.Out-of-Pocket-orientierte Länder (2 Punkte) 
Relevanz der Archetypen:  
Die Segmentierung ist hilfreich, um zu verstehen, wie Innovationen bewertet werden (2 Punkte). 
Archetypen beeinflussen, wie Finanzierungs- und Kostenübernahmesentscheidungen für neue Gesundheitstechnologien getroffen werden, wie Ressourcen zugewiesen werden (2 Punkte) 
und welche Gesundheitsleistungen erbracht werden (2 Punkte), 
welcher HTA-Ansatz bzw. welche HTA-Ansätze vorherrschend ist/sind (2 Punkte). 
Verschiedene Kostenträgersysteme, die verschiedene HTA-Kundensegmente widerspiegeln, können abgeleitet werden (2 Punkte)</t>
  </si>
  <si>
    <t>Themenauswahl: Die meisten Bewertungen befassen sich mit neuen Technologien, die eine hohe Kostenbelastung für das Gesundheitssystem mit sich bringen (1,5 Punkte) und/oder bei denen noch Unklarheiten über den tatsächlichen Nutzen bestehen (1,5 Punkte) 
Verfahren: In der Regel führt eine technische Gruppe die Erstbewertung durch (1,5 Punkte), gefolgt von einem Sachverständigenausschuss, der Empfehlungen für die endgültige Entscheidung über Kostendeckung, Kostenerstattung und Preisgestaltung ausspricht (1,5 Punkte) 
Methodische Anleitung: Die meisten Länder verwenden länderspezifische Leitfäden, um gute HTA-Praktiken festzulegen (2 Punkte) 
Wichtige Datenquellen: Die Länder nutzen die gleichen Arten von Datenquellen, um die Größe der Patientenpopulationen (1 Punkt), den klinischen Nutzen (1 Punkt) und die Kosten (1 Punkt) zu bewerten:
Wissenschaftliche Studien (klinische Studien, Beobachtungsstudien), nationale Statistiken, klinische Praxis, Leitlinien, Registerdaten, Umfragenn, Expertenmeinungen (1 Punkt für jede Quelle, maximal 7 Punkte).</t>
  </si>
  <si>
    <t>Erläutern Sie anhand eines Beispiels, wie KI dazu beitragen kann, dass es zu weniger Patientabbrüchen im Rahmen von klinischen Studien kommt.</t>
  </si>
  <si>
    <t>1. Gestaltung klinischer Studien: Patient:innen können bei der Gestaltung von Protokollen mitwirken und konstruktives Feedback geben, wenn sie an Studien teilnehmen (1) 
2. Information über die Produktstrategie: Patient:innen oder Patientenvertretungen können in den gesamten Entwicklungsprozess einbezogen werden (1) 
3. Patientenberichtete Ergebnisse: Patient:innen können sich aktiv an der Forschung beteiligen, indem sie befragt werden oder an einer Studie teilnehmen (1) 
4. Beweiserbringung: Klinische Studien oder reale Daten können helfen, krankheits- und behandlungsbezogene Informationen zu liefern (1) 
5. Treffen mit Unternehmen: Patient:innen können sich mit Mitarbeiter:innen eines Pharmaunternehmens treffen, um Einblicke in ihre Krankheit und/oder ihren Behandlungsverlauf zu geben (1) 
6. Treffen mit Zulassungsbehörden: Zunehmend beziehen Regulierungsbehörden oder Entscheidungstragende des Gesundheitswesens Patient:innen mit ein, um vor der Zulassung eines Medikaments Einblicke in die Patientenperspektive zu erhalten (1)</t>
  </si>
  <si>
    <t>Heterogenität und Arzneimittelwirkungen: Jede:r Patient:in hat ein einzigartiges genetisches und molekulares Profil (2), und keine zwei Personen sind gleich (1). Die Heterogenität der Patient:innen bestimmt, wie sie auf eine bestimmte Behandlung oder ein bestimmtes Arzneimittel ansprechen (2).  
ADME = Absorption (1), Distribution (Verteilung) (1), Metabolismus (Stoffwechsel) (1) und Elimination (Ausscheidung) (1) 
Phänotyp = die beobachtbaren Merkmale von Individuen (2), die durch ihre genomische Ausstattung (2) bestimmt, aber auch durch Umweltfaktoren beeinflusst werden (2) 
Aspekte des Phänotyps einer Person: Größe, Augenfarbe, Blutgruppe, Gewicht, Körperoberfläche, Alter, ethnische Zugehörigkeit, Geschlecht, Mikrobiom (je 1 Punkt, maximal 3 Punkte für drei Aspekte)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</si>
</sst>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1"/>
      <name val="Calibri"/>
      <family val="2"/>
      <scheme val="minor"/>
    </font>
    <font>
      <b/>
      <sz val="10"/>
      <color rgb="FFFF0000"/>
      <name val="Calibri"/>
      <family val="2"/>
      <scheme val="minor"/>
    </font>
    <font>
      <sz val="10"/>
      <color rgb="FF000000"/>
      <name val="Calibri"/>
      <family val="2"/>
      <scheme val="minor"/>
    </font>
    <font>
      <b/>
      <sz val="9"/>
      <color rgb="FF000000"/>
      <name val="Segoe UI"/>
      <family val="2"/>
      <charset val="1"/>
    </font>
    <font>
      <sz val="9"/>
      <color rgb="FF000000"/>
      <name val="Segoe UI"/>
      <family val="2"/>
      <charset val="1"/>
    </font>
    <font>
      <sz val="10"/>
      <color rgb="FFFF0000"/>
      <name val="Calibri (Body)"/>
    </font>
    <font>
      <i/>
      <sz val="10"/>
      <color theme="1"/>
      <name val="Calibri"/>
      <family val="2"/>
      <scheme val="minor"/>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0"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5"/>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style="hair">
        <color auto="1"/>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right style="hair">
        <color auto="1"/>
      </right>
      <top style="hair">
        <color auto="1"/>
      </top>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6" fillId="2" borderId="10" xfId="0"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0" fontId="4" fillId="0" borderId="0" xfId="0" applyFont="1" applyAlignment="1">
      <alignment vertical="center"/>
    </xf>
    <xf numFmtId="0" fontId="2" fillId="0" borderId="0" xfId="0" applyFont="1" applyAlignment="1">
      <alignment vertical="center"/>
    </xf>
    <xf numFmtId="1" fontId="1" fillId="0" borderId="10"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3" fillId="6" borderId="9" xfId="0" applyFont="1" applyFill="1" applyBorder="1"/>
    <xf numFmtId="0" fontId="3" fillId="6" borderId="9" xfId="0" applyFont="1" applyFill="1" applyBorder="1" applyAlignment="1">
      <alignment horizontal="right"/>
    </xf>
    <xf numFmtId="0" fontId="2" fillId="7" borderId="0" xfId="0" applyFont="1" applyFill="1" applyAlignment="1" applyProtection="1">
      <alignment horizontal="right"/>
      <protection locked="0"/>
    </xf>
    <xf numFmtId="0" fontId="2" fillId="8" borderId="0" xfId="0" applyFont="1" applyFill="1" applyAlignment="1" applyProtection="1">
      <alignment horizontal="right"/>
      <protection locked="0"/>
    </xf>
    <xf numFmtId="0" fontId="3" fillId="4" borderId="10" xfId="0" applyFont="1" applyFill="1" applyBorder="1" applyAlignment="1">
      <alignment horizontal="center" vertical="center" wrapText="1"/>
    </xf>
    <xf numFmtId="0" fontId="3" fillId="6" borderId="0" xfId="0" applyFont="1" applyFill="1"/>
    <xf numFmtId="0" fontId="3" fillId="6" borderId="0" xfId="0" applyFont="1" applyFill="1" applyAlignment="1">
      <alignment wrapText="1"/>
    </xf>
    <xf numFmtId="0" fontId="2" fillId="3"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7" fillId="0" borderId="10" xfId="0" applyFont="1" applyBorder="1" applyAlignment="1" applyProtection="1">
      <alignment horizontal="center" vertical="top" wrapText="1"/>
      <protection locked="0"/>
    </xf>
    <xf numFmtId="0" fontId="7" fillId="0" borderId="10" xfId="0" applyFont="1" applyBorder="1" applyAlignment="1">
      <alignment horizontal="center" vertical="top" wrapText="1"/>
    </xf>
    <xf numFmtId="0" fontId="7" fillId="0" borderId="10" xfId="0" applyFont="1" applyBorder="1" applyAlignment="1" applyProtection="1">
      <alignment vertical="top" wrapText="1"/>
      <protection locked="0"/>
    </xf>
    <xf numFmtId="0" fontId="7" fillId="0" borderId="10" xfId="0" applyFont="1" applyBorder="1" applyAlignment="1">
      <alignment vertical="top" wrapText="1"/>
    </xf>
    <xf numFmtId="0" fontId="8" fillId="0" borderId="0" xfId="0" applyFont="1"/>
    <xf numFmtId="0" fontId="6" fillId="9" borderId="10" xfId="0" applyFont="1" applyFill="1" applyBorder="1" applyAlignment="1">
      <alignment horizontal="center" vertical="center" wrapText="1"/>
    </xf>
    <xf numFmtId="0" fontId="3" fillId="4" borderId="10" xfId="0" applyFont="1" applyFill="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1" fontId="7" fillId="0" borderId="10" xfId="0" applyNumberFormat="1" applyFont="1" applyBorder="1" applyAlignment="1" applyProtection="1">
      <alignment horizontal="center" vertical="top" wrapText="1"/>
      <protection locked="0"/>
    </xf>
    <xf numFmtId="49" fontId="7" fillId="0" borderId="10" xfId="0" applyNumberFormat="1" applyFont="1" applyBorder="1" applyAlignment="1" applyProtection="1">
      <alignment horizontal="center" vertical="top" wrapText="1"/>
      <protection locked="0"/>
    </xf>
    <xf numFmtId="49" fontId="7" fillId="0" borderId="14" xfId="0" applyNumberFormat="1" applyFont="1" applyBorder="1" applyAlignment="1" applyProtection="1">
      <alignment horizontal="center" vertical="top" wrapText="1"/>
      <protection locked="0"/>
    </xf>
    <xf numFmtId="0" fontId="7" fillId="0" borderId="14" xfId="0" applyFont="1" applyBorder="1" applyAlignment="1" applyProtection="1">
      <alignment horizontal="center" vertical="top" wrapText="1"/>
      <protection locked="0"/>
    </xf>
    <xf numFmtId="49" fontId="7" fillId="0" borderId="15" xfId="0" applyNumberFormat="1" applyFont="1" applyBorder="1" applyAlignment="1" applyProtection="1">
      <alignment horizontal="center" vertical="top" wrapText="1"/>
      <protection locked="0"/>
    </xf>
    <xf numFmtId="49" fontId="7" fillId="0" borderId="16" xfId="0" applyNumberFormat="1" applyFont="1" applyBorder="1" applyAlignment="1" applyProtection="1">
      <alignment horizontal="center" vertical="top" wrapText="1"/>
      <protection locked="0"/>
    </xf>
    <xf numFmtId="0" fontId="7" fillId="0" borderId="16" xfId="0" applyFont="1" applyBorder="1" applyAlignment="1" applyProtection="1">
      <alignment horizontal="center" vertical="top" wrapText="1"/>
      <protection locked="0"/>
    </xf>
    <xf numFmtId="0" fontId="1" fillId="0" borderId="10" xfId="0" applyFont="1" applyBorder="1" applyAlignment="1">
      <alignment horizontal="left" vertical="top" wrapText="1"/>
    </xf>
    <xf numFmtId="0" fontId="1" fillId="0" borderId="10" xfId="0" applyFont="1" applyBorder="1" applyAlignment="1" applyProtection="1">
      <alignment horizontal="left" vertical="top" wrapText="1"/>
      <protection locked="0"/>
    </xf>
    <xf numFmtId="0" fontId="10" fillId="0" borderId="15" xfId="0" applyFont="1" applyBorder="1" applyAlignment="1" applyProtection="1">
      <alignment vertical="top" wrapText="1"/>
      <protection locked="0"/>
    </xf>
    <xf numFmtId="0" fontId="1" fillId="0" borderId="17" xfId="0" applyFont="1" applyBorder="1" applyAlignment="1" applyProtection="1">
      <alignment vertical="top" wrapText="1"/>
      <protection locked="0"/>
    </xf>
    <xf numFmtId="0" fontId="1" fillId="0" borderId="17" xfId="0" applyFont="1" applyBorder="1" applyAlignment="1">
      <alignment horizontal="left" vertical="top" wrapText="1"/>
    </xf>
    <xf numFmtId="0" fontId="1" fillId="0" borderId="16"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8" xfId="0" applyFont="1" applyBorder="1" applyAlignment="1" applyProtection="1">
      <alignment vertical="top" wrapText="1"/>
      <protection locked="0"/>
    </xf>
    <xf numFmtId="0" fontId="0" fillId="0" borderId="10" xfId="0" applyBorder="1" applyAlignment="1">
      <alignment horizontal="left" vertical="top" wrapText="1"/>
    </xf>
    <xf numFmtId="0" fontId="1" fillId="0" borderId="10" xfId="0" applyFont="1" applyBorder="1" applyAlignment="1">
      <alignment horizontal="left" vertical="top"/>
    </xf>
    <xf numFmtId="0" fontId="1" fillId="10" borderId="10" xfId="0" applyFont="1" applyFill="1" applyBorder="1" applyAlignment="1">
      <alignment horizontal="left" vertical="top" wrapText="1"/>
    </xf>
    <xf numFmtId="0" fontId="1" fillId="10" borderId="17" xfId="0" applyFont="1" applyFill="1" applyBorder="1" applyAlignment="1">
      <alignment horizontal="left" vertical="top" wrapText="1"/>
    </xf>
    <xf numFmtId="0" fontId="13" fillId="10" borderId="10" xfId="0" applyFont="1" applyFill="1" applyBorder="1" applyAlignment="1">
      <alignment horizontal="left" vertical="top" wrapText="1"/>
    </xf>
    <xf numFmtId="0" fontId="1" fillId="10" borderId="10" xfId="0" applyFont="1" applyFill="1" applyBorder="1" applyAlignment="1">
      <alignment horizontal="left" vertical="top"/>
    </xf>
    <xf numFmtId="9" fontId="1" fillId="10" borderId="17" xfId="0" applyNumberFormat="1" applyFont="1" applyFill="1" applyBorder="1" applyAlignment="1">
      <alignment horizontal="left" vertical="top" wrapText="1"/>
    </xf>
    <xf numFmtId="0" fontId="1" fillId="10" borderId="17" xfId="0" applyFont="1" applyFill="1" applyBorder="1" applyAlignment="1">
      <alignment vertical="top" wrapText="1"/>
    </xf>
    <xf numFmtId="0" fontId="1" fillId="10" borderId="10" xfId="0" applyFont="1" applyFill="1" applyBorder="1" applyAlignment="1" applyProtection="1">
      <alignment horizontal="left" vertical="top" wrapText="1"/>
      <protection locked="0"/>
    </xf>
    <xf numFmtId="0" fontId="1" fillId="10" borderId="15" xfId="0" applyFont="1" applyFill="1" applyBorder="1" applyAlignment="1" applyProtection="1">
      <alignment vertical="top" wrapText="1"/>
      <protection locked="0"/>
    </xf>
    <xf numFmtId="0" fontId="1" fillId="10" borderId="10" xfId="0" applyFont="1" applyFill="1" applyBorder="1" applyAlignment="1" applyProtection="1">
      <alignment vertical="top" wrapText="1"/>
      <protection locked="0"/>
    </xf>
    <xf numFmtId="0" fontId="1" fillId="10" borderId="17" xfId="0" applyFont="1" applyFill="1" applyBorder="1" applyAlignment="1" applyProtection="1">
      <alignment vertical="top" wrapText="1"/>
      <protection locked="0"/>
    </xf>
    <xf numFmtId="0" fontId="1" fillId="10" borderId="17" xfId="0" applyFont="1" applyFill="1" applyBorder="1" applyAlignment="1" applyProtection="1">
      <alignment horizontal="left" vertical="top" wrapText="1"/>
      <protection locked="0"/>
    </xf>
    <xf numFmtId="0" fontId="1" fillId="10" borderId="14" xfId="0" applyFont="1" applyFill="1" applyBorder="1" applyAlignment="1" applyProtection="1">
      <alignment horizontal="left" vertical="top" wrapText="1"/>
      <protection locked="0"/>
    </xf>
    <xf numFmtId="0" fontId="0" fillId="10" borderId="10" xfId="0" applyFill="1" applyBorder="1" applyAlignment="1">
      <alignment horizontal="left" vertical="top" wrapText="1"/>
    </xf>
    <xf numFmtId="0" fontId="1" fillId="10" borderId="13"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ocumenttasks/documenttask1.xml><?xml version="1.0" encoding="utf-8"?>
<Tasks xmlns="http://schemas.microsoft.com/office/tasks/2019/documenttasks">
  <Task id="{ED99B1FA-6EB2-469C-8131-727D760E1C14}">
    <Anchor>
      <Comment id="{45F33B27-E365-4CAA-B8E7-3F72CBDDBF62}"/>
    </Anchor>
    <History>
      <Event time="2023-04-13T01:35:13.86" id="{D91EFB75-BAA6-4C05-85E7-7E2CF7608228}">
        <Attribution userId="ernandez, Kelsey, Frau's OneDrive - IU International University of Appli" userName="chunter, Larissa's OneDrive - IU International University of Applied Sciences ‎» Do" userProvider="翽ְ腉ȯ騀蜰ȯఠĀW黏Ӭ龺ӬA᩸좋넠畅耀翽࠰腉ȯ騀蜰ȯఠĀW齫Ӭ鿨ӬA᪀죺넱癩耀縀ꙮȯ䨔蝬翽롫翽ٞڳxx縀ꙮȯ妀ꄗȯٞڳò縀ꙮȯ堀ꀰȯꁈ螬翽䕰ꁆȯ墰ꀰȯshar죩넆睯退https://iubhfs.sharepoint.com/sites/KFK-Fragen-Team/Shared Documents/Overview/MA Templates KFK 150+Practice Exam-Test Q2/ent inagementServerFlags&quot;:7,&quot;EndpointType&quot;雂觺걒ဩ諠ꜝȯ禀領ȯ타&quot;:䝰ꁆȯ￬ﰀ68,&quot;죏뛮s耀Schunter, Larissa's OneDrive - IU International University of Applied Sciences ‏» ‎‎personal ‏» ‎‎larissa_schunter_iu_org ‏» ‎‎Documents ‏» ‎‎Microsoft Teams-ChatdateienyĀĀ져뛱Ā耀Hernandez, Kelsey, Frau's OneDrive - IU International University of Applied Sciences ‏» ‎‎personal ‏» ‎‎kelsey_hernandez_iu_org ‏» ‎‎Documents ‏» ‎‎Microsoft Teams Chat Filesation접뛘Ƞ贀Raum䩰ꁆȯ耀젊뚣̀蠀퇀翽䰈ꁆȯ䰈ꁆȯ⥀翽ઐꀠȯ쁟쒃ط差Ӭ䄀୐ȯ᝘ꃎȯ蟨ꙹȯ嬙翽턐翽졣뚊Ѯ耀SharePoint - IU International University of Applied Sciences ‏» ‎‎sites ‏» ‎‎en_editorial_team ‏» ‎‎Shared Documents ‏» ‎‎General ‏» ‎‎2_Scripting and Copyediting PhasegyFK.xlsx爴耀0316졛뚒猢耀sDav졚뚓瑴耀uppo졙뚐產耀1,&quot;S졘뚑癥耀aVer졇뚖睯耀&quot;:1,졆뚗硥耀verV졅뚔祳耀on&quot;:16,&quot;Shar阃䣺ꓑဩ༐鬜ȯ孠ꁵȯ╳䵜捩潲潳瑦慀ȯİ꜡ȯ&#10; ̟䟰蝓ȯ縀ȯᡠꂛȯ_&#10;ẻ㗀ȯ&quot;̡源舍ȯ!̠⛐舔ȯamFi!̎⨰舖ȯfficᄀȯↀꂴȯ&#10;̘帰ꁵȯ縀ȯ롐ꂳȯH9&#10;ẻ讀ȯ\̊ȯ䝀ꙺȯé͝술蝅ȯ駀ȯ̔⹀ȯ!̠䤰蝓ȯↀȯ%&#10;̤ꀀX킀ȯ䊀ꂵȯ('*̋뒖Ỿ䕺ꇊ䥽䞻␀ȯ뵀ꂅȯƔŗ ǆ̈俹ၨ醫✫E쭀ȯᘰꂥȯ̗놠顦ȯ㈀⤀㤀㄀偓녓洖굄炍Ꝉ䁈降࿳ꐐ)쪀蜜ȯ矐髛ȯ䇉袨㈥秺଀ꐓ)ὠ鬨ȯ厰ꁔȯpointWebUrl&quot;:&quot;/sites/en_editorial_team&quot;,&quot;SupportedProtocols&quot;:23}]}靂ࣺꑞဩ頨ȯꀠ髤ȯ타呠ꁆȯ짰뛮退퍀荣翽₰ꁈȯ技ꁆȯ姀ꁆȯꂷȯЁ謨鬇ȯ쁏2픐ꁡȯ㾀㾀ᓿ؂৲Ɓ茂짢뛸Ā耀퉠荣翽Ѐ쁽.ŊâŊ㾀㾀ᓿȃ䦒Ꭱ茂짔뛊Ȁ退퍀荣翽ῐꁈȯ圠ꁆȯ₰ꁈȯꂷȯЁ謨鬇ȯ2꩐ꁡȯ㾀㾀ᓿ؂䧲ƙ茂짆뛄̀蠀᫐荼翽噀ꁆȯ媠ꁆȯ媠ꁆȯᴠꂸȯЁ䎠ꄗȯ瞈鬇ȯ2꧀ꁡȯ㾀㾀ᓿ☀ৰƁ茊질뛖Ѐ耀퉠荣翽Ѐ.㾀㾀ᗿȀ䦒ƕ茊줺뚠Ԁ耀퉠荣翽Ѐ쁏.㾀㾀ᗿȂ঒Ɓ茂줬뚲؀退퍀荣翽₰ꁈȯ憠ꁆȯ忠ꁆȯ縷ꂷȯЀ謨鬇ȯ쁼2칐ꁡȯ㾀㾀ᓿ☂䧲ơ茂줞뚌܀退퍀荣翽噀ꁆȯ圠ꁆȯஐꁈȯЁ㺀ꄗȯ謨鬇ȯ쀓2ꤰꁡȯ㾀㾀ᗿ䘂䧲ơ茂준뚞ࠀ蠀켈荣翽惀ꁆȯႀ艋ȯЁ斐顭ȯ걨ȯq2ᡐ蜩ȯ㾀㾀ᓿ√䮳茂쥲뙨ऀ耀퉠荣翽Ѐ쁎.㾀㾀ᗿ∂঒Ɓ茂쥤뙺਀耀퉠荣翽Ѐ.㾀㾀ᗿȂ঒Ɓ茂쥖뙴଀耀퉠荣翽Ѐ쁼.㾀㾀ᓿ∂䦒ơ茂쥘뙆ఀ退姘荼翽姀ꁆȯ憠ꁆȯ聆ꂷȯЁ蜈鬇ȯ2ꭰꁡȯ㾀㾀ᗿ؀৲Ɓ茊쥊뙐ഀ退퍀荣翽₰ꁈȯ姀ꁆȯ技ꁆȯꂷȯЁ謨鬇ȯ2뚰ꁡȯ㾀㾀ᗿ؂৲Ɓ茂쪼똢฀蠀᫐荼翽宀ꁆȯ빐驇ȯ빐驇ȯ蝝ȯЀ拰顭ȯ겈ȯi2蜾ȯ㾀㾀ᓿ؂঒Ɓ茂쪮똼ༀ退姘荼翽姀ꁆȯ开ꁆȯ开ꁆȯꂷȯЁ蜈鬇ȯ2풀ꁡȯ㾀㾀ᗿ؀৲Ɓ茊쪐똎က退퍀荣翽₰ꁈȯ忠ꁆȯ咀ꁆȯꂷȯЁ謨鬇ȯ쁎2왰ꁡȯ㾀㾀ᓿ؂৲Ɓ茂靂ࣺꕑဩ頨ȯꀠ髤ȯ타좷摰ꁆȯက￰쫿뛮耀櫐舩ȯ晐骞ȯ欛舩ȯ鐈莎翽步舩ȯ莋翽蚰荣翽ὠꂸȯ蛨荣翽⃠ꂸȯꙀ荣翽䍐蛒ȯꯨ荣翽⟘莍翽荹翽῀ꂸȯﺐ荹翽巸꜂ȯ䩨莒翽ἰꂸȯ叠莒翽晐骞ȯ쫣뛺Ā耀꤀蛋ȯ═莋翽藀荣翽變顽ȯ蚰荣翽䊐蚡ȯ蛨荣翽變顽ȯꙀ荣翽䁐蛒ȯ쵠荣翽Ṁ蛑ȯ荹翽䭠蚡ȯﺐ荹翽睘ꛑȯᐐ荾翽ﴰ顽ȯ䩨莒翽䌠蚡ȯ丈莒翽⟘莍翽쫗뛶Ȁ耀ﾰ翌翽ꂙȯ銠莎翽ꛢȯ♠蚱ȯꜩȯ⟘莍翽ꜩȯ莋翽验ȯ෠ȯx쫛뛂̀耀櫐舩ȯ滰骞ȯ欛舩ȯ鐈莎翽步舩ȯ莋翽蚰荣翽銠莎翽蛨荣翽㖰ꂸȯꙀ荣翽䍐蛒ȯꯨ荣翽⟘莍翽荹翽㐀ꂸȯﺐ荹翽廘꜂ȯ䩨莒翽㙀ꂸȯ叠莒翽滰骞ȯx翽쫏뛞Ѐ耀꤀蛋ȯ⟘莍翽藀荣翽顽ȯ蚰荣翽몐颰ȯ蛨荣翽顽ȯꙀ荣翽䁐蛒ȯ촨荣翽顽ȯ쵠荣翽Ṁ蛑ȯ荹翽ꮐ颰ȯﺐ荹翽諘ꛑȯ䩨莒翽멠颰ȯ丈莒翽⟘莍翽쨳뚪Ԁ耀簐荺翽rst㒹ort`alﭐꛓȯor耀Ⰷ紈荺翽`ĀutlXHPWX6\쨧뚦؀耀ﾰ翌翽ꛢȯ\a.rꛢȯpDatꜩȯosofꜩȯ0\Doꙵȯ෠ȯ쨫뚲܀耀ﾰ翌翽鬬ȯ\a.rꁮȯpDatꁦȯosofꂙȯ0\Doꛢȯ෠ȯ쨟뚎ࠀ耀꤀蛋ȯ═莋翽藀荣翽ྐ顾ȯ蚰荣翽ଠ蛙ȯ蛨荣翽ྐ顾ȯꙀ荣翽䁐蛒ȯ쵠荣翽Ṁ蛑ȯ荹翽ી蛙ȯﺐ荹翽馈ꛐȯᐐ荾翽ᲀ顾ȯ䩨莒翽܀蛙ȯ丈莒翽⟘莍翽x쨃뚚ऀ耀ﾰ翌翽ꛢȯ\a.r验ȯpDatesktopesktopꙵȯ෠ȯ쩷뚖਀耀꤀蛋ȯ⟘莍翽藀荣翽ᠰ顾ȯ蚰荣翽Ԡ蛙ȯ蛨荣翽ᠰ顾ȯꙀ荣翽䁐蛒ȯ쵠荣翽Ṁ蛑ȯ荹翽ـ蛙ȯﺐ荹翽먈ꛐȯ䩨莒翽ர蛙ȯ丈莒翽⟘莍翽쩻뙢଀耀ݠ蚾ȯ鐈莎翽꤀蛋ȯ═莋翽藀荣翽‐顾ȯ蚰荣翽ᜠ蛙ȯ蛨荣翽‐顾ȯꙀ荣翽䁐蛒ȯ쵠荣翽Ṁ蛑ȯ荹翽ᛰ蛙ȯﺐ荹翽롨ꛐȯᐐ荾翽ⴀ顾ȯ䩨莒翽០蛙ȯ쩯뙾ఀ退灞戠窝溸㙽翶@㛡翶!54㛡翶!So㛡翶!oft坈ꁮȯ㛡翶쩓뙊ഀ耀ﾰ翌翽验ȯuthe验ȯa\Loꜩȯt\Ofꜩȯcumeꙙȯ෠ȯ쩇뙆฀耀煀荣翽═莋翽爨荣翽莒翽꽨荣翽䍰蚱ȯ뉘荣翽⟘莍翽촨荣翽䅠蚱ȯ흠荣翽韠蛓ȯ荹翽鐈莎翽ﭨ荹翽瀀蛚ȯﵸ荹翽㖰ꂸȯ﷈荹翽鑘莎翽瞈荻翽═莋翽x쩋뙒ༀ耀櫐舩ȯ쀠颎ȯ欛舩ȯ鐈莎翽步舩ȯ莋翽蚰荣翽⩀ꂸȯ蛨荣翽⣀ꂸȯꙀ荣翽䍐蛒ȯꯨ荣翽⟘莍翽荹翽Ốꂸȯﺐ荹翽崘꜂ȯ䩨莒翽⡠ꂸȯ叠莒翽쀠颎ȯ쮿똮က耀Ѐ蚾ȯ═莋翽硸荣翽⟘莍翽ꭘ荣翽═莋翽곈荣翽═莋翽굘荣翽═莋翽궠荣翽鉐莎翽荹翽꛾ȯ荹翽荹翽荹翽꛾ȯ荺翽壠髰ȯ荼翽㘠蚱ȯ쮣똺ᄀ耀麰蛋ȯ═莋翽Ꚁ蛋ȯ═莋翽蚰荣翽㹰顾ȯ蛨荣翽㸐顾ȯꙀ荣翽䟐蛒ȯ촨荣翽䎀蛒ȯ荹翽㡰顾ȯﺐ荹翽夘ꂌȯ荼翽⟘莍翽䩨莒翽㺠顾ȯ0PE.xlsxx쮗똶ሀ耀Ѐ蚾ȯ═莋翽硸荣翽⟘莍翽ꭘ荣翽═莋翽곈荣翽═莋翽굘荣翽═莋翽궠荣翽鉐莎翽荹翽꛾ȯ荹翽荹翽荹翽꛾ȯ荺翽嬠髰ȯ荼翽㘠蚱ȯ쮛똂ጀ耀ﾰ翌翽ꛢȯutheꛢȯa\Loꜩȯt\Ofꜩȯcumeꙵȯ෠ȯ虂ᇲꕑဩ⋀ꚿȯ摠颡ȯĐர翶֎璀ꁆȯ쀀쀴螀샃쯣뛥耀㮀ꁇȯ吐ꁇȯ귘ꃨȯ귀ꃨȯ쯠뛸Ā耀㙠ꃹȯ0顢ȯᅒ剀ꂷȯ⛀耀䁁쯭뛿Ȁ耀㞀臭ȯᨀ 훘ò쯪뛲̀耀܁瑦䎼퐢띈㤉熼쎞䟠鸀椪퉩ꬢ&#10;쯗뛱Ҁ耀祰ꁆȯȰꁝȯᄛ矨ꁅȯ쀤쯔뛴Ԁ耀웠驡ȯ쾰驙ȯᄜ쀤仠ꄈȯ䀴쯑뛋؀耀ἀ驢ȯ샰ꂝȯᄝ螀샃剠ꄈȯ쯞뛎܀耀燐颰ȯ瞐ꁆȯ싈頠ȯ싈頠ȯ슰頠ȯ쯛뛍ࠀ耀ᤸ㙱翶ᤠ㙱翶쯘뛀ऀ耀荺翽❀ꁇȯ暰꘵ȯ$쯅뛇਀耀㟐臭ȯᤃ쯂뛚଀耀㛡翶쯏뛙ಀ耀皠ꁆȯ庰颰ȯ절頠ȯ절頠ȯ쟰頠ȯ쯌뛜ഀ耀蚰荣翽ᤀ쀴쯉뛓฀耀䰀ꁇȯ䰀ꁇȯ䰀ꁇȯā쬶뛖ༀ耀ā樀礅坛ﶭ뱅긆䪨蛕ć纠ꘞȯ쬳뛕က耀稀ꁆȯ狐ꁇȯᄚ螀샃䴠ꄈȯ쁉쬰뚨ᆀ耀ꚰ荣翽ᤂ-쬽뚯ሀ耀ā樀礅坛ﶭ뱅긆䪨蛕ć缀쬺뚢ጀ耀쬧뚡ᒀ耀匀ကȯꪫꪪ༪䃋$က쬤뚤ᕑ耀ᤸ㙱翶ᤠ㙱翶쬡뚻ᘀ耀ㆠꁝȯȰꁝȯᄞ䁉ⷀꂷȯ䀴쬮뚾ᜀ耀쬫뚽᠀耀㛡翶쬨뚰ᤀ耀췀鬑ȯᖠꂸȯᄟ䀴ᷠꄈȯ쬕뚷ᨀ耀敓⁴敦瑡牵ⵥ慧整戠獡摥倠潲獰쬒뚊ᬀ耀ᤸ㙱翶ᤠ㙱翶쬟뚉ᰀ耀䋮ꂣȯ쬜뚌ᴀ耀㤁⃿욊ꍲ蕍⪞楩⋒↫쬙뚃Ḁ耀㨁⃿욊ꍲ蕍⪞楩⋒⊫鸀椪퉩ꬢ쬆뚆ἔ耀؁瑦䎼퐢띈㤉熼쎞䋠쬃뚅 耀ꔐ荣翽窐ꁆȯꚰ荣翽혐ꛪȯ쬀뚘℀耀꿀驋ȯ쬍뚟∀耀㛡翶쬊뚒⌀耀깠驋ȯ쭷뚑␀耀鲀驋ȯ駀驋ȯꂠ驋ȯ쭴뚔─耀荹翽ᴚȯ苟翽쭱뙫☀耀荹翽꯹礥ᴚȀ渰ꛉȯ쭾뙮✀耀례驙ȯ竐颰ȯ켈頠ȯ켈頠ȯ컰頠ȯ쭻뙭⠀耀꓀荣翽礐ꁆȯ械螮翽쭸뙠⤀耀囨莒翽ᤀu쭥뙧⨀耀쭢뙺⬀耀Ꙁ荣翽礐ꁆȯ쭯뙹Ⰰ耀噐莒翽ᤀw쭬뙼ⴀ耀㛡翶쭩뙳⸀耀ᐐ荾翽ᤠ쭖뙶⼀耀丈莒翽ᤀ䅀쭓뙵　耀䦈莒翽ᤀ쭐뙈㄀耀㜁⃿욊ꍲ蕍⪞楩⋒ᾫ鸀椪퉩ꬢ쭝뙏㈀耀ⴀꙴȯꙀ荣翽顾ȯ쭚뙂㌀耀䣸莒翽ᤂက쭇뙁㐀耀ㆠꁝȯ祰ꁆȯᄠ㯀ꂷȯ쭄뙄㔀耀㠁⃿욊ꍲ蕍⪞楩⋒₫က쭁뙛㘀耀i즐ꂣȯ쭎뙞㜀耀嚘莒翽ᤀv⭜攭焑뺰쭋뙝㠀耀ᤸ㙱翶ᤠ㙱翶쭈뙐㤀耀ꔐ荣翽罰ꁆȯModeCBC쒵뙗㨀耀腐驡ȯ穰ꂝȯᄡꇠꃺȯ쒲똪㬀耀痈荣翽ᤂz쒿똩㰀耀虨荣翽⟘莍翽ꂴȯ䄂翽쒼똬㴀耀㛡翶쒹똣㸀耀㘁⃿욊ꍲ蕍⪞楩⋒ẫ崩䩒䕃ᖑ쒦똦㼀耀ᤸ㙱翶ᤠ㙱翶쒣똥䀀耀ꃪȯ݈灖翽ȁ쒠똸䄀耀ꚰ荣翽ᤂ(쒭똿䈀耀䔀ကȯ쒪똲䌀耀᧠蛱ȯà灖翽ई)쒗똱䐀耀⠠蛱ȯà灖翽आ)쒔똴䔀耀ㆠꁝȯ缐ꁆȯᄣtt猸ꁅȯ 쒑똋䘀耀蟠ꁆȯর灖翽Є쒞똎䜀耀♀蛱ȯà灖翽इ)쒛똍䠀耀촨荣翽顾ȯ鏌ẞ齢嬕宻᧒體쒘똀䤀耀衰ꁆȯ灕翽Ѓ쒅똇䨀耀ꃪȯ݈灖翽ȁ쒂똚䬀耀ᦀ蛱ȯà灖翽आ)쒏똙䰀耀꓀荣翽膰ꁆȯ쒌똜䴀耀ꃪȯ݈灖翽ȁ쒉똓一耀Ѱꃫȯ݈灖翽ȁ쓶똖伀耀㸁臭ȯᤂu쓳똕倀耀ﱰꃪȯ݈灖翽ȁ쓰럨儀耀㛡翶쓽럯刀耀ᬀ蛱ȯà灖翽आ)쓺럢匀耀Р蛱ȯà灖翽ई)쓧럡吀耀ﻠ蛰ȯà灖翽ई)쓤럤唀耀ী蛱ȯà灖翽आ)쓡럻嘀耀￲Textfeld 1쓮럾圀耀ᰠ蛱ȯà灖翽आ)쓫럽堀耀ꚰ荣翽ᤂ.쓨런夀耀ꃪȯ݈灖翽ȁ쓕럷娀耀㐐鬥ȯ 耀쓒럊嬀耀ဠ蛱ȯà灖翽आ)쓟량尀耀耀쓜럌崀耀ꃪȯ݈灖翽ȁ쓙럃帀耀ꃪȯ݈灖翽ȁ쓆럆开耀ꃪȯ݈灖翽ȁ쓃럅怀耀ꃪȯ݈灖翽ȁ쓀럘愀耀⍀蛱ȯà灖翽ई)쓍럟戀耀耀쓊럒挀耀Ā̂꽀ꂶȯꃪȯꃪȯꃪȯ쐷럑搀耀㛡翶쐴럔攀耀✀蛱ȯà灖翽ई)쐱랫昀耀इ┵ꃪȯ쐾랮最耀⦠蛱ȯà灖翽ई)쐻랭栀耀ࠁ瑦䎼퐢띈㤉熼쎞䣠Ნ祭寀㎉쐸랠椀耀ɀ蛱ȯà灖翽आ)쐥랧樀耀ﭠ蚽ȯᤀ+쐢랺欀耀᪠蛱ȯà灖翽ई)쐯랹氀耀耀쐬랼洀耀ᤸ㙱翶ᤠ㙱翶쐩랳渀耀⯠蛱ȯà灖翽ई)쐖랶漀耀꘠驋ȯ쐓략瀀耀▀蛱ȯà灖翽आ)쐐랈焀耀ᩀ蛱ȯà灖翽आ)쐝랏爀耀Ⅰ髀ȯ稀ꁆȯᄢ. ᾠꄈȯ쐚랂猀耀ༀ蛱ȯà灖翽आ)쐇랁琀耀ۀ蛱ȯà灖翽आ)쐄랄甀耀٠蛱ȯà灖翽ई)쐁랛瘀耀議ꁆȯꂴȯ䄂翽쐎랞眀耀π蛱ȯà灖翽इ)쐋랝砀耀㛡翶쐈랐礀耀ࡀ蛱ȯà灖翽इ)쑵랗稀耀͠蛱ȯӀ灖翽आ쑲띪笀耀쑿띩簀耀①蛱ȯà灖翽आ)쑼띬紀耀ꃪȯ݈灖翽ȁ쑹띣縀耀Ġ蛱ȯà灖翽उ)쑦띦缀耀ꃪȯ݈灖翽ȁ쑣띥耀耀ĵ؂翽쑠띸脀耀ꃪȯꃪȯ耀쑭띿舀耀  &#10;쑪띲茀耀쑗띱萀耀蜀ȯ蜀ȯდ㽐ꁀȯ쑔띴蔀耀ꃪȯﰰꃪȯ&#10;耀쑑띋蘀耀⇀蛱ȯà灖翽आ)쑞띎蜀耀ꃪȯꃪȯ耀쑛띍蠀耀啠骳ȯ騐ꁆȯ啠骳ȯꃪȯꀯȯ쑘띀褀耀�翽艰ꁆȯ邰ꁆȯর灖翽Ё쑅띇言耀䔐骳ȯꃐꁆȯ䔐骳ȯ蹀ꁆȯ쑂띚謀耀䘸鬥ȯ쑏띙谀耀ꀯȯQ쑌띜贀耀긠ꁆȯ䄐顾ȯ啠骳ȯ슰ꀯȯ쑉띓踀耀釐ꁆȯ鬀ꁆȯ骠ꁆȯ슰ꀯȯ얶띖輀耀郦品ի얳띕退耀իXꄈȯꁓȯ遐ꁆȯ얰뜨鄀耀翽═莋翽ů؂翽얽뜯鈀耀︐ꃪȯ얺뜢錀耀ɚ㯀䄀@얧뜡鐀耀얤뜤销耀⨀蛱ȯà灖翽इ)얡뜻阀耀ސꂰȯ뷠髵ȯ꬐髶ȯ숐ꀯȯ얮뜾需耀Ų؂翽얫뜽頀耀ꀐꁆȯ述ꁆȯ喐骳ȯꀯȯ얨뜰餀耀뗨ꀯȯ臀ꃨȯ얕뜷騀耀Ꙁ荣翽膰ꁆȯ荹翽莋翽얒뜊鬀耀ꂴȯ䄂翽ꂴȯ䄂翽얟뜉鰀耀얜뜌鴀耀鋀ꁆȯ灕翽ᄀ驁ȯ얙뜃鸀耀얆뜆鼀耀郦品ի얃뜅ꀀ耀꟨蝞ȯĀȯꃪȯHȯ얀뜘ꄀ耀얍뜟ꈀ耀郦品իआ)얊뜒ꌀ耀ʿ$ˣ엷뜑ꐀ耀ÿ촨荣翽Ა菊翽열뜔ꔀ耀岰蚱ȯ엱듫ꘀ耀ꌐ頤ȯŰ؂翽आ)엾듮꜀耀엻듭ꠀ耀䞰骳ȯୀ骾ȯ䞰骳ȯꃪȯ엸든꤀耀耀&#10;엥듧ꨀ耀镀ꁆȯĶ؂翽엢듺꬀耀엯듹가耀여듼관耀䔐骳ȯ꺐頞ȯ䔐骳ȯ躠ꁆȯ엩듳글耀¨իෘꄈȯꁓȯ闰ꁆȯ엖듶꼀耀䔐骳ȯ꺐頞ȯꓰꁆȯ趀ꁆȯ엓듵뀀耀²ဨꃌȯꁓȯ限ꁆȯ에듈넀耀ꀯȯꀯȯ엝듏눀耀ຨꃌȯꁓȯ隰ꁆȯ엚듂대耀엇듁됀耀䃰骳ȯ鹠ꁆȯ䃰骳ȯ灗翽㒐ꂑȯ엄듄딀耀 ../comments1.xml엁듛똀耀Ś㯀䄀@엎듞뜀耀喐骳ȯ骠ꁆȯ喐骳ȯ숐ꀯȯ엋득렀耀었듐뤀耀飰ꁆȯꎠꁆȯ鹠ꁆȯ䆐ꂑȯ씵듗먀耀莊翽Ꞑ蝞ȯ૊씲뒪묀耀씿뒩밀耀伀ကȯ荹翽莋翽씼뒬봀耀飐ꁆȯĴ؂翽on씹뒣븀耀鮐ꁆȯ頀ꁆȯ䃰骳ȯ亐ꂑȯ씦뒦뼀耀⋰ꁇȯ俰ꂒȯგꃻȯ씣뒥쀀耀ɚ䇀ɚ䇀ɂ%ȯ씠뒸섀耀ꃪȯ０ꃪȯ&#10;耀Ȯ씭뒿숀耀뙠ꁆȯ꬐髶ȯ뽀頞ȯꀯȯ씪뒲쌀耀ឨꃌȯ팸ꁓȯȁ駠ꁆȯ씗뒱쐀耀軐ꁆȯ䄐顾ȯꐰꁆȯꂭȯꀯȯ씔뒴씀耀ꃪȯꃪȯ耀Ȯ씑뒋였耀씞뒎윀耀鞠ꁆȯ述ꁆȯꅠꁆȯꁆȯꀯȯ씛뒍저耀郦品ի씘뒀준耀述ꁆȯ뿰髵ȯېꂰȯꀯȯ씅뒇쨀耀黰ꁆȯ鹠ꁆȯ䃰骳ȯ㪐ꂑȯ씂뒚쬀耀իᛘꄈȯ팸ꁓȯ魠ꁆȯ씏뒙찀耀䃰骳ȯ飰ꁆȯ䃰骳ȯ鬜ȯ㎐ꂑȯ씌뒜촀耀릨ꀯȯ蚐ꃨȯ씉뒓츀耀꺐頞ȯ䪠顾ȯᬐꁇȯ驀ꁆȯ앶뒖케耀/xl/comments2.xmlȯ앳뒕퀀耀郦品ի앰둨턀耀郦品ի약둯툀耀앺둢팀耀啠骳ȯꂯȯ啠骳ȯꁆȯꀯȯ앧둡퐀耀  &#10;~앤둤픀耀몀ꁆȯ몀髵ȯ䔐骳ȯꁰꁆȯ액둻혀耀戀ꃪȯﳐꃪȯðꃫȯ앮둾휀耀/xl/comments1.xml앫둽耀앨둰耀ꀯȯꀯȯò압둷耀郦品իxxx앒둊耀霐ꁆȯ頀ꁆȯ鬰ꁆȯꁆȯ倐ꂑȯ앟둉耀ꃪȯʰꃫȯ耀Ȯ앜둌耀䔐骳ȯꫀꁆȯ䔐骳ȯꁆȯ麐ꁆȯ앙둃耀䃰骳ȯ鬰ꁆȯ䃰骳ȯ䄐ꂑȯ앆둆耀앃둅耀纯앀둘耀²ȯᰨꃌȯ팸ꁓȯ龀ꁆȯ앍둟耀郦品ի඀ꄗȯ않둒耀郦品ի嵀ꂭȯ욷둑耀喐骳ȯ釐ꁆȯ喐骳ȯꀯȯ운둔耀틈ꁵȯ욱됫耀ꃪȯꃪȯ&#10;耀呠욾됮耀郦品ի욻됭耀輰ꁆȯꖠ髶ȯꡐꁆȯꁆȯ馀ꁆȯ울될耀ss욥됧耀ரꃫȯ৐ꃫȯ߰ꃫȯ욢됺耀귰ꁆȯ骠ꁆȯ喐骳ȯꀯȯ욯됹耀纯욬됼耀용됳耀(ǐǔ頰ȯ頰ȯ㍀頱ȯ욖됶耀䃰骳ȯ거ꁆȯꝠꁆȯ䃐ꂑȯ욓됵耀 ../comments2.xml욐됈耀郦品ի욝됏耀¨li ꃌȯ팸ꁓȯmꊰꁆȯ욚됂耀욇됁耀啠骳ȯސꂰȯ啠骳ȯꁆȯꀯȯ욄됄耀&#10;纯욁됛耀&#10;Thoma, Carmenᇔ徦䀀㊖욎됞耀頀ꁆȯ땰髵ȯаꂰȯ冐ꂑȯ욋됝耀ᩘꄈȯꁓȯꏐꁆȯ욈됐豈耀ꃪȯﻰꃪȯ耀웵됗切耀啠骳ȯ騐ꁆȯ啠骳ȯꀯȯ웲뗪ﬀ耀웿뗩ﰀ耀喐骳ȯꪐꁆȯ돰ꁆȯꀯȯ웼뗬ﴀ耀郦品ի웹뗣︀耀䔐骳ȯ阠ꁆȯ䔐骳ȯòꐀꁆȯ웦뗦＀耀ꀯȯꀯȯ팈頤ȯ팈頤ȯ웣뗥老喐骳ȯꪐꁆȯ배ꁆȯꁆȯꀯȯ웠뗸Ā老䔐骳ȯꫀꁆȯ䔐骳ȯ궐ꁆȯ웭뗿Ȁ老꓀荣翽颐ꁆȯꀯȯĀ웪뗲̀老겈ꀯȯ煀ꃨȯ웗뗱Ѐ老ஐꃫȯ월뗴Ԁ老²ᘨꃌȯꭘꂭȯꙀꁆȯ웑뗋؀老䃰骳ȯ거ꁆȯ례ꁆȯꁆȯ㗐ꂑȯ웞뗎܀老Ā6웛뗍ࠀ老웘뗀ऀ老郦品իnit웅뗇਀老&#10;Thoma, Carmen웂뗚଀老䃰骳ȯꈠꁆȯ䃰骳ȯ㓐ꂑȯ웏뗙ఀ老워뗜ഀ老ꂴȯ䄂翽ꂴȯ䄂翽웉뗓฀老ꔐ荣翽깐ꁆȯꚰ荣翽팠ꛩȯ옶뗖ༀ老ꃪȯఐꃫȯ&#10;耀Ȯ옳뗕က老䔐骳ȯꃐꁆȯ䔐骳ȯꠠꁆȯ옰떨ᄀ老啠骳ȯꤐꁆȯ啠骳ȯꀯȯ옽떯ሀ老郦品իnit옺떢ጀ老Éիᶨꃌȯ팸ꁓȯ꣠ꁆȯ옧떡᐀老ꢀꁆȯ꬐髶ȯ啠骳ȯꀯȯ오떤ᔀ老郦品ի옡떻ᘀ老郦品ի옮떾ᜀ老䞰骳ȯ䟐顾ȯ䞰骳ȯݰꃫȯ옫떽᠀老t온떰ᤀ老몀髵ȯ䪠顾ȯꖠ髶ȯ꺰ꁆȯ옕떷ᨀ老Òի૘ꄈȯ팸ꁓȯ䮏ꨰꁆȯ옒떊ᬀ老스蚰ȯᤂunit옟떉ᰀ老꒐ꁆȯېꂰȯꕐꁆȯꀯȯ옜떌ᴀ老黀ꁆȯᬐꁇȯꖀꁆȯꁆȯ끠ꁆȯ옙떃Ḁ老郦品ի徦䀀㊖옆떆ἀ老ꚰ荣翽ᤂ'nit옃떅 老郦品ի㛡翶였떘℀老&#10;s옍떟∀老ꂯȯ뷠髵ȯ䄐顾ȯꀯȯ옊떒⌀老걀ꁆȯ걀ꁆȯ걀ꁆȯānit왷떑␀老郦品իnit왴떔─老ꯠꁆȯꯠꁆȯꯠꁆȯꌘ蝞ȯ왱땫☀老ꈠꁆȯаꂰȯ꙰ꁆȯ1/i䅐ꂑȯ왾땮✀老Ꙁ荣翽颐ꁆȯ왻땭⠀老郦品ի외땠⤀老纯왥땧⨀老郦品ի왢땺⬀老郦品ի㛡翶ꯠꁆȯ왯땹Ⰰ老ݰꃫȯސꃫȯ耀왬땼ⴀ老郦品ի㛡翶왩땳⸀老喐骳ȯꅠꁆȯ喐骳ȯꀯȯ왖땶⼀老啠骳ȯ迀ꁆȯ啠骳ȯꀯȯ왓땵　老할ꂣȯ왐땈㄀老왝땏㈀老ꃪȯ॰ꃫȯ&#10;耀왚땂㌀老䞰骳ȯ䟐顾ȯ䞰骳ȯݐꃫȯ왇땁㐀老ېꃫȯװꃫȯ완땄㔀老蚽ȯᤀ+왁땛㘀老꽰ꁆȯꂴȯ䄂翽왎땞㜀老꓀荣翽顾ȯꖰꁆȯ겠ꁆȯ왋땝㠀老ꆀ蛋ȯᤀ왈땐㤀老郦品իnit잵땗㨀老郦品ի잲딪㬀老ݐꃫȯԐꃫȯ耀잿딩㰀老纯잼딬㴀老&#10;纯잹딣㸀老ͰꂒȯͰꂒȯͰꂒȯ茨ꃨȯ잦딦㼀老잣딥䀀老꓀荣翽뗐ꁆȯe잠딸䄀老ctiꀯȯ.Result잭딿䈀老꓀荣翽顾ȯ燎ꂴȯ䄂翽잪딲䌀老촨荣翽᠀Ɇ촨荣翽잗딱䐀老눐ꁆȯ襘灕翽稸ꃨȯ잔딴䔀老ँ瑦䎼퐢띈㤉熼쎞䧠琀sᜩ啹战響작딋䘀老丈莒翽ᤀɆﺐ荹翽䅀잞딎䜀老荼翽ᤂu잛딍䠀老郦品ի&#10;Currency잘딀䤀老灖翽䁰鬬ȯ炍翽āĀ입딇䨀老欀莒翽᠀Ɇ焈莒翽잂딚䬀老餐蛋ȯᤀ3잏딙䰀老郦品ի Percent잌딜䴀老郦品իTitle잉딓一老喐骳ȯ꒐ꁆȯ喐骳ȯꀯȯ쟶딖伀老Ꙁ荣翽顾ȯ촨荣翽顾ȯ쟳딕倀老荺翽뇠ꁆȯ搰꘵ȯ$쟰단儀老荺翽댰ꁆȯ搰꘵ȯ$쟽닯刀老꓀荣翽顾ȯLevelso쟺닢匀老든ꁆȯ灕翽⯠颪ȯ쟧닡吀老厸灗翽耀炍翽쟤다唀老ataꀯȯkbookId쟡닻嘀老郦品իComma쟮닾圀老Ꮠꃫȯ쟫닽堀老_᠀ကssage쟨닰夀老郦品ի쟕닷娀老潸莒翽ᤀ什쟒닊嬀老啠骳ȯ馰ꁆȯᭀꁇȯ쭰ꀯȯ쟟닉尀老술火翽素ꁴȯs耀쟜닌崀老Ꙁ荣翽顾ȯ᷈荽翽벐ꁆȯ쟙닃帀老뛰ꁆȯ灕翽㛀颪ȯ쟆닆开老술火翽ꌠꁴȯ耀쟃닅怀老ꚰ荣翽᠀Ɇ绸荣翽徦䀀㊖쟀님愀老/xl/calcChain.xml쟍닟戀老‘荼翽ᤀs⸷9쟊닒挀老꓀荣翽顾ȯ佥獰䰮慯卤敨瑥s윷닑搀老縰荣翽ᤀ侀윴닔攀老䃰骳ȯ꙰ꁆȯ䃰骳ȯ㠐ꂑȯ윱늫昀老厸灗翽耀炍翽윾늮最老灖翽碰鬬ȯ炍翽āĀ윻늭栀老藸荣翽ᤂu윸늠椀老绸荣翽ᤀ윥늧樀老윢늺欀老荺翽띐ꁆȯⵀꙟȯ$윯늹氀老윬늼洀老맀ꁆȯ襘灕翽ꝸꁕȯ윩늳渀老ꃪȯሰꃫȯ&#10;耀u윖늶漀老郦品ի윓늵瀀老郦品ի윐늈焀老䔐骳ȯ鵀ꁆȯ䔐骳ȯ맰ꁆȯ윝늏爀老몰ꁆȯ襘灕翽냸ꁕȯ윚늂猀老䯐ꁇȯ禐髶ȯ질頠ȯ질頠ȯ즰頠ȯ윇늁琀老왐ꁆȯ&#10;위늄甀老郦品ի Comma [0]윁늛瘀老郦品ի Heading 1윎늞眀老ra땀ꁆȯ籰灕翽Ё윋늝砀老散䔮놀ꁆȯ籰灕翽Ё윈느礀老Ꙁ荣翽顾ȯ.CV익늗稀老喐骳ȯꕐꁆȯ喐骳ȯ쭰ꀯȯ읲뉪笀老뱠ꁆȯ襘灕翽燸ꃨȯ읿뉩簀老䔮䘮汩佥獰䰮慯卤敨瑥s일뉬紀老蝨荣翽ᤀ읹뉣縀老ꮸꁕȯ볰ꁆȯ읦뉦缀老읣뉥耀老郦品իInput읠뉸脀老젰ꁆȯted읭뉿舀老郦品իGood읪뉲茀老郦品ի&#10;Check Cell읗뉱萀老郦品իNote&quot;읔뉴蔀老衘荣翽ᤀ{⸷〱응뉋蘀老씀ꁆȯc읞뉎蜀老疘莒翽ᤀ8䉀d읛뉍蠀老甐莒翽ᤀ䅀의뉀褀老荺翽뇠ꁆȯ粐꘵ȯ$읅뉇言老쑀ꁆȯc읂뉚謀老刈莒翽ᤀy읏뉙谀老臠荣翽ᤂv음뉜贀老郦品ի Heading 4읉뉓踀老쁐ꁆȯ삶뉖輀老씰ꁆȯ삳뉕退老onv산눨鄀老Ꙁ荣翽顾ȯ촨荣翽顾ȯ삽눯鈀老섐ꁆȯ삺눢錀老씰ꁆȯ삧눡鐀老애ꁆȯg삤눤销老郦品ի Accent3삡눻阀老싰ꁆȯg삮눾需老郦品ի Accent1삫눽頀老荺翽옠ꁆȯ粐꘵ȯ$삨눰餀老꓀荣翽욀ꁆȯ楶祴삕눷騀老罀荣翽═莋翽Ꙁ荣翽욀ꁆȯ삒눊鬀老곀髶ȯc삟눉鰀老Ѐꂰȯ삜눌鴀老애ꁆȯ삙눃鸀老킠ꁆȯ삆눆鼀老ꔐ荣翽쒠ꁆȯadataSrc삃눅ꀀ老좐ꁆȯity삀눘ꄀ老郦品ի Heading 2삍눟ꈀ老쑀ꁆȯSrc삊눒ꌀ老郦品ի Accent4샷눑ꐀ老퐰髵ȯonv샴눔ꔀ老첀髵ȯ샱돫ꘀ老郦品ի Accent2샾돮꜀老n찰ꂣȯ샻돭ꠀ老묐ꁆȯity샸돠꤀老엀ꁆȯ&#10;g샥돧ꨀ老산ꁆȯ샢돺꬀老셰ꁆȯity샯돹가老藸荣翽ᤅu샬돼관老꛰髶ȯ샩돳글老쎰ꁆȯ샖돶꼀老勈莒翽᠀Ɇ焈莒翽샓돵뀀老부ꁆȯg샐돈넀老畮ᰀကȯ故穸䄹㐮ㄲㄮ㌮ㄮ⸷ㄱ생돏눀老郦品ի Heading 3샚돂대老쁐ꁆȯted샇돁됀老郦品իOutput샄도딀老찠ꁆȯ상돛똀老郦品իTotal샎돞뜀老ᄐ荾翽ᤀ䄀샋돝렀老ၸ荾翽ᤀ~새돐뤀老禀莒翽ᤀ±刀쀵돗먀老웠ꁆȯ쀲뎪묀老荀荣翽ᤀ|쀿뎩밀老큀髵ȯ쀼뎬봀老郦品իBad쀹뎣븀老郦品ի Neutral쀦뎦뼀老痠莒翽ᤀ¤俀쀣뎥쀀老㛡翶Ȁ쀠뎸섀老&amp;쀭뎿숀老&amp;⸐ò⸐òEE쀪뎲쌀老둀ꂶȯ怀쀗뎱쐀老둀ꂶȯ瀀TRY\MACHINE쀔뎴씀老㛡翶Ȁ쀑뎋였老0쀞뎎윀老뫀ꂶȯ䀀%ꀀ&amp;耀INE쀛뎍저老&#10;&#10;ȯꂣȯ쀘뎀준老郦品ի Accent5쀅뎇쨀老ꚰ荣翽ᤂ9E\쀂뎚쬀老풐ꁆȯ'쀏뎙찀老0ႱðINE쀌뎜촀老纀ꂶȯ䀀%ꀀ&amp;耀쀉뎓츀老은ꁆȯ 쁶뎖케老툠ꁆȯ&quot;쁳뎕퀀老蚽ȯᨀ E\쁰덨턀老툠ꁆȯ$쁽덯툀老ᒰꃫȯ႐ꃫȯ෰ꃫȯᄐꃫȯ쁺덢팀老盀ꃨȯ␁òE\쁧덡퐀老  INE쁤덤픀老!ࠀ쁡덻혀老덀ꂶȯ怀뾀ꂶȯ怀뫀ꂶȯ怀纀ꂶȯ怀쁮덾휀老⒀ò⒀òE쁫덽老!딐骜ȯINE쁨데老껀ꂶȯ瀀ࠀ쁕덷老탐ꁆȯ#쁒덊老ȯ﬐ꂖȯINE쁟덉老%   쁜덌老덀ꂶȯ䀀%ꀀ&amp;耀INE쁙덃老뾀ꂶȯ䀀%ꀀ&amp;耀쁆덆老검ꂶȯ瀀ダò톐ꁆȯ徦䀀㊖쁃덅老&amp;Y\MACHINE\쁀던老&amp;쁍덟老&amp;ࠀ쁊덒老㛡翶솷덑老덀ꂶȯ瀀ࠀ솴더老뾀ꂶȯ瀀솱댫老뫀ꂶȯ瀀솾댮老쯰ꁆȯ!솻댭老턀ꁆȯ&amp;솸댠老)솥댧老촨荣翽顾ȯ촨荣翽顾ȯINE솢댺老ꂶȯꂶȯINE솯댹老㛡翶Ȁ솬댼老㛡翶솩댳老㛡翶Ȁ솖댶老츰ꁆȯ%솓댵老검ꂶȯ䀀%nb0INE손댈老郦品ի Accent6솝댏老環ꃨȯ⼀òINE솚댂老%CHINE㼀䚆솇댁老%ダò칠ꁆȯE\솄댄老둀ꂶȯ䀀%ꀀ&amp;耀0솁댛老%쐠ȯEE솎댞老ȯ첰ꁆȯ솋댝老%ops1.xmlE솈댐豈老검ꂶȯ瀀⸐ò⸐òE쇵댗切老纀ꂶȯ瀀&amp;&amp;&amp;쇲냪ﬀ老%쇿냩ﰀ老턀ꁆȯ(쇼냬ﴀ老䘰荻翽誀ꂠȯダòダòE\䚆쇹냣︀老㛡翶Ȁ쇦냦＀老쇣냥耂쇠냸Ā耂 쇭냿Ȁ耂쇪냲̀耂쇗냱Ѐ耂쇔냴Ԁ耂쇑냋؀耂쇞냎܀耂쇛냍ࠀ耂쇘냀ऀ耂쇅냇਀耂쇂냚଀耂쇏냙ఀ耂쇌냜ഀ耂㛡翶Ȁ쇉냓฀耂섶냖ༀ耂&#10;섳냕က耂섰남ᄀ耂섽낯ሀ耂섺낢ጀ耂섧낡᐀耂&#10;설낤ᔀ耂섡낻ᘀ耂섮낾ᜀ耂섫낽᠀耂 섨낰ᤀ耂zgu2nb0섕낷ᨀ耂&#10;섒낊ᬀ耂섟낉ᰀ耂떀ꂶȯ瀀서낌ᴀ耂섙낃Ḁ耂섆낆ἀ耂zgu2nb0섃낅 耂섀나℀耂섍낟∀耂섊낒⌀耂셷낑␀耂셴낔─耂셱끫☀耂zgu2nb0셾끮✀耂셻끭⠀耂셸끠⤀耂셥끧⨀耂셢끺⬀耂1셯끹Ⰰ耂셬끼ⴀ耂셩끳⸀耂1셖끶⼀耂셓끵　耂zgu2nb0셐끈㄀耂셝끏㈀耂셚끂㌀耂셇끁㐀耂셄끄㔀耂셁끛㘀耂셎끞㜀耂셋끝㠀耂셈끐㤀耂㛡翶습끗㨀耂슲뀪㬀耂&#10;슿뀩㰀耂슼뀬㴀耂승뀣㸀耂슦뀦㼀耂㛡翶Ȁ슣뀥䀀耂%슠뀸䄀耂6슭뀿䈀耂.슪뀲䌀耂7슗뀱䐀耂5슔뀴䔀耂2슑뀋䘀耂8슞뀎䜀耂$슛뀍䠀耂1슘뀀䤀耂9슅뀇䨀耂:슂뀚䬀耂4슏뀙䰀耂8슌뀜䴀耂;슉뀓一耂9싶뀖伀耂'싳뀕倀耂7싰뇨儀耂 싽뇯刀耂+싺뇢匀耂3싧뇡吀耂'실뇤唀耂)싡뇻嘀耂/싮뇾圀耂6싫뇽堀耂싨뇰夀耂;싕뇷娀耂&lt;싒뇊嬀耂&amp;싟뇉尀耂!시뇌崀耂-싙뇃帀耂:싆뇆开耂싃뇅怀耂$싀뇘愀耂싍뇟戀耂,싊뇒挀耂#숷뇑搀耂%숴뇔攀耂/숱놫昀耂(숾놮最耂+숻놭栀耂-숸놠椀耂*숥놧樀耂㛡翶Ȁ숢놺欀耂!숯놹氀耂&quot;숬놼洀耂5숩놳渀耂 숖놶漀耂4숓놵瀀耂숐놈焀耂(숝놏爀耂,숚놂猀耂)숇놁琀耂#숄놄甀耂&amp;숁놛瘀耂*숎놞眀耂㛡翶Ȁ숋놝砀耂.숈놐礀耂0쉵놗稀耂쉲녪笀耂0쉿녩簀耂1쉼녬紀耂&quot;쉹녣縀耂2쉦녦缀耂3쉣녥耀耂J쉠노脀耂㛡翶Ȁ쉭녿舀耂P쉪녲茀耂R쉗녱萀耂R쉔녴蔀耂T쉑녋蘀耂U쉞녎蜀耂E쉛녍蠀耂F쉘녀褀耂U쉅녇言耂&lt;쉂녚謀耂&gt;쉏녙谀耂A쉌녜贀耂B쉉녓踀耂C쎶녖輀耂I쎳녕退耂M쎰넨鄀耂?쎽넯鈀耂A쎺넢錀耂M쎧넡鐀耂Q쎤네销耂E쎡넻阀耂S쎮넾需耂O쎫넽頀耂V쎨넰餀耂W쎕넷騀耂P쎒넊鬀耂X쎟넉鰀耂T쎜넌鴀耂W쎙넃鸀耂X쎆넆鼀耂K쎃넅ꀀ耂Y쎀넘ꄀ耂Q쎍넟ꈀ耂S쎊넒ꌀ耂C쏷넑ꐀ耂Y쏴넔ꔀ耂Z쏱뻫ꘀ耂Z쏾뻮꜀耂[쏻뻭ꠀ耂@쏸뻠꤀耂=쏥뻧ꨀ耂V쏢뻺꬀耂D쏯뻹가耂G쏬뻼관耂H쏩뻳글耂=쏖뻶꼀耂㛡翶Ȁ쏓뻵뀀耂B쏐뻈넀耂@쏝뻏눀耂H쏚뻂대耂I쏇뻁됀耂?쏄뻄딀耂F쏁뻛똀耂K쏎뻞뜀耂&gt;쏋뻝렀耂G쏈뻐뤀耂L쌵뻗먀耂N쌲뺪묀耂J쌿뺩밀耂L쌼뺬봀耂D쌹뺣븀耂N쌦뺦뼀耂O쌣뺥쀀耂b쌠뺸섀耂h쌭뺿숀耂a쌪뺲쌀耂k쌗뺱쐀耂l쌔뺴씀耂f쌑뺋였耂o쌞뺎윀耂q쌛뺍저耂r쌘뺀준耂^쌅뺇쨀耂a쌂뺚쬀耂s쌏뺙찀耂t쌌뺜촀耂v쌉뺓츀耂v썶뺖케耂x썳뺕퀀耂\썰빨턀耂㛡翶Ȁ썽빯툀耂e썺빢팀耂d썧빡퐀耂c썤빤픀耂j썡빻혀耂m썮빾휀耂g썫빽耂d써빰耂c썕빷耂j썒빊耂q썟빉耂n썜빌耂p썙빃耂t썆빆耂x썃빅耂y썀빘耂k썍빟耂]썊빒耂^빑耂`빔耂i븫耂m븮耂b븭耂\븠耂㛡翶Ȁ븧耂`븺耂h븹耂g븼耂u븳耂u븶耂w븵耂l븈耂i븏耂p븂耂e븁耂n븄耂r븛耂f븞耂y븝耂_븐豈耂w븗切耂z뿪ﬀ耂[뿩ﰀ耂s뿬ﴀ耂o뿣︀耂_뿦＀耂]뿥考|뿸Ā考꓀荣翽顾ȯagekId뿿Ȁ考z뿲̀考ꚰ荣翽ᤂ뿱Ѐ考촨荣翽顾ȯ.Count뿴Ԁ考㛡翶Ȁ뿋؀考뿎܀考뿍ࠀ考ꚰ荣翽ᤂ뿀ऀ考{뿇਀考꺈莊翽ᨀ7뿚଀考촨荣翽顾ȯ佥獰匮慨敲䱤慯d뿙ఀ考ꚰ荣翽ᤀ뿜ഀ考뿓฀考焈莒翽ᤃ뿖ༀ考᷀ꂷȯ酈䞺믈ⅣȀ뿕က考舫ȯᨀ 뾨ᄀ考뾯ሀ考舫ȯᨀ 뾢ጀ考~뾡᐀考}뾤ᔀ考舫ȯᨀ ns뾻ᘀ考舫ȯᨀ  뾾ᜀ考뾽᠀考~뾰ᤀ考}뾷ᨀ考뾊ᬀ考뾉ᰀ考뾌ᴀ考뾃Ḁ考텀ꂶȯ瀀뾆ἀ考Ꙁ荣翽顾ȯee&quot;: &quot;뾅 考ꂶȯ瀀뾘℀考촨荣翽顾ȯlAction뾟∀考뾒⌀考졀ꂣȯ뾑␀考匘莒翽═莋翽age뾔─考{뽫☀考뽮✀考|뽭⠀考뽠⤀考뽧⨀考뽺⬀考舫ȯᨀ 뽹Ⰰ考舫ȯᨀ 뽼ⴀ考뽳⸀考ᐐ荾翽ᨠ 뽶⼀考荹翽ȯᴚȁ뽵　考뽈㄀考뽏㈀考䘰荻翽ࠠꁇȯntToken뽂㌀考뽁㐀考舫ȯᨀ &#10;뽄㔀考舫ȯᨀ ult뽛㘀考᷈荽翽ᨀ 뽞㜀考뽝㠀考熈莒翽ᨀ 뽐㤀考뽗㨀考舫ȯᨀ 뼪㬀考舫ȯᨀ 뼩㰀考舫ȯᨀ 뼬㴀考舫ȯᨀ !ult뼣㸀考舫ȯᨂ #뼦㼀考舫ȯᨀ &quot;ult뼥䀀考翌翽翌翽穠ꂌȯd뼸䄀考舫ȯᨀ &amp;뼿䈀考$ContentTypeId뼲䌀考㦸舷ȯ᠀燑䠩蛋ȯ뼱䐀考&#10;鷰ꃨȯ뼴䔀考舫ȯᨀ %뼋䘀考荹翽翽ᴙȀ鎰苰翽뼎䜀考ꚰ荣翽ᤂ苟翽뼍䠀考휠ꂣȯ뼀䤀考첀ꂵȯķ؂翽뼇䨀考䃰骳ȯᰰꁇȯ䃰骳ȯ❜㝇ᇐ㽐ꂑȯ뼚䬀考␰ꃫȯﲐꂖȯ耀ò뼙䰀考䘰荻翽ጀꁇȯ쐠ȯ뼜䴀考( TriggerFlowInfo뼓一考꺈莊翽ᤀ&amp;뼖伀考꓀荣翽顾ȯᔀetId뼕倀考䷆蛋ȯᤀ볨儀考꓀荣翽顾ȯ芐船ȯꗰꁕȯ볯刀考啠骳ȯᙠꁇȯ啠骳ȯ頲ȯﯠꀯȯ볢匀考䔐骳ȯ媠骳ȯᣐꁇȯᕀꁇȯ볡吀考荹翽翽ờȀ⛀ȯ볤唀考␰ꃫȯẐꃫȯ耀볻嘀考喐骳ȯᮠꁇȯ喐骳ȯȯ֐ꀰȯ볾圀考蚰荣翽ᨀ '볽堀考蛨荣翽ᤀ陰ꁕȯ볰夀考䘰荻翽ᦐꁇȯﲀ蛩ȯ苟翽볷娀考㮏舷ȯᤀ{볊嬀考ᒰꁇȯꂯȯ꧀髶ȯ:43֐ꀰȯ볉尀考㡿舷ȯᤀz苟翽볌崀考㨄舷ȯ᠀燑䥫蛋ȯ볃帀考䃰骳ȯꛀ髶ȯ䃰骳ȯ㩐ꂑȯ볆开考荺翽ᛀꁇȯ掐꘵ȯ$볅怀考䞰骳ȯꪰ髶ȯ䞰骳ȯვ␰ꃫȯ볘愀考㣇舷ȯᤀ~䰀볟戀考㤛舷ȯᤀ䱀볒挀考ீ顿ȯᑰꛞȯᴚ翽咰꛺ȯ苟翽병搀考厧蛋ȯᤂ鎰苰翽볔攀考㭈舷ȯᤀ|$벫昀考␰ꃫȯṰꃫȯ&#10;耀벮最考哤蛋ȯᤀ佀벭栀考䔐骳ȯᓠꁇȯ䔐骳ȯიᡰꁇȯ베椀考澰莒翽ᤀu벧樀考灈莒翽ᤂ배蜙ȯ벺欀考ꔐ荣翽ዐꁇȯꚰ荣翽ﰀꛩȯ벹氀考⑀ꂷȯ촨荣翽멀骽ȯ벼洀考㫺舷ȯᤀ}䯀䌀蛪ȯ벳渀考叠莒翽ᤀer벶漀考呆蛋ȯᤃ侀벵瀀考濸莒翽ᤂ$번焀考剗蛋ȯᤀ䁀벏爀考仅蛋ȯᤀ䀀$벂猀考伍蛋ȯᤂ俀$벁琀考ꫀꁆȯ鯰ꁆȯ媠骳ȯ:58፠ꁇȯ버甀考啠骳ȯ뙠ꁆȯ啠骳ȯऀꀰȯ벛瘀考舫ȯᨀ $苟翽벞眀考ᕰꁇȯ頞ȯꎐ髶ȯﯠꀯȯ벝砀考荺翽ᇠꁇȯ掐꘵ȯ$벐礀考喐骳ȯꎐ髶ȯ喐骳ȯòऀꀰȯ벗稀考ጰꁇȯ鿀頞ȯꛀ髶ȯ㺐ꂑȯ뱪笀考tId뱩簀考㠰舷ȯᤀ䀀뱬紀考舫ȯᨀ (뱣縀考d뱦缀考$Thoma, Carmen뱥耀考ᤸ㙱翶ᤠ㙱翶뱸脀考世蛋ȯᤃ傀on뱿舀考컐ꁜȯ⎰ꁇȯპ퓕㽔䀀ꄈȯ㾀㾀뱲茀考翌翽翌翽煰ꂌȯ뱱萀考翌翽翌翽딐骜ȯ뱴蔀考倍蛋ȯᤂ£净^뱋蘀考儂蛋ȯᤂ¥剀뱎蜀考Caption.MeControl뱍蠀考荹翽ȯᴙᴚ뱀褀考乯蛋ȯᤀ뱇言考蛊ȯᨀ뱚謀考珉械螮翽뱙谀考㛡翶뱜贀考单蛋ȯᤂ偀on뱓踀考傯蛋ȯᤂ¤刀괁蚽嚑勌뱖輀考㎰ꘑȯ燐颰ȯ쮈頠ȯ쮈頠ȯ쭰頠ȯ뱕退考敓⁴敦瑡牵ⵥ慧整戠獡摥倠潲獰밨鄀考Ạꁇȯꩄଢ଼䟬ǲȀ밯鈀考ᤸ㙱翶ᤠ㙱翶밢錀考컐ꁜȯᶰꁇȯრ⛰ꁀȯ밡鐀考冱蛋ȯᤀ 儀밤销考叠莒翽ᨀ밻阀考᷈荽翽ᨀ⛀밾需考蛨荣翽ᬀ밽頀考컐ꁜȯ⃠ꁇȯუ㒠ꄈȯ㗐蛸ȯ배餀考ᐐ荾翽ᤠ밷騀考ty毠蚱ȯ밊鬀考oc뚀蛅ȯ밉鰀考㛡翶밌鴀考䬐莒翽ᤀX⛀밃鸀考쨀顡ȯ䥰ꘑȯნenꃻȯd밆鼀考刄蛋ȯᤀ¡兀밅ꀀ考佣蛋ȯᤂ¦劀반ꄀ考荹翽·ᴚȁ械ꛉȯ밟ꈀ考컐ꁜȯ糠ꁜȯოPo㛠ꁀȯon㾀밒ꌀ考۰顢ȯﮀ顡ȯსen◀ꄈȯd밑ꐀ考①ꙴȯȯ바ꔀ考㛡翶뷫ꘀ考䘰荻翽₀ꁇȯ뷮꜀考Ȱꁝȯʰ髶ȯტ摥ᆀꂷȯ⛀뷭ꠀ考䵰蛋ȯᤀ뷠꤀考荺翽❀ꁇȯ梐꘵ȯ$뷧ꨀ考荹翽ȯᴙȯ뷺꬀考叠莒翽ᤀ뷹가考﹠蚽ȯᨀ뷼관考翌翽翌翽簀ꂌȯ뷳글考wT뷶꼀考뷵뀀考⹭捁뷈넀考ty勀蚱ȯ뷏눀考翌翽翌翽뀰骜ȯ뷂대考侸蛋ȯᤂ¢冀뷁됀考ɭȁ뷄딀考咙蛋ȯ᠀燑䴝蛋ȯ뷛똀考˒뷞뜀考ၶ⛀뷝렀考翌翽翌翽꣠骜ȯ뷐뤀考ᤸ㙱翶ᤠ㙱翶뷗먀考ꨀ頠ȯ蚭ȯჟPoꃻȯon붪묀考a줠ꂣȯ붩밀考叭蛋ȯᤀ倀⛀붬봀考ꣀ莒翽ᬀ붣븀考郦品ի℘㙯翶噈ꙴȯ效ꁕȯon붦뼀考兖蛋ȯᤂ§勀齀驋ȯ붥쀀考衇랴䋮跍â₣䚍滖䌸徔잨Ⰱ붸섀考镰螬翽械螮翽붿숀考ᤸ㙱翶ᤠ㙱翶붲쌀考締骢ȯ┐ꂞȯღ᱀ꂷȯ⛀붱쐀考ᤸ㙱翶ᤠ㙱翶붴씀考ᤸ㙱翶ᤠ㙱翶붋였考蛊ȯᨀ谺禎빅붎윀考顽ȯ캠骝ȯწᙀꂷȯ붍저考蛊ȯᨀ&#10;퐘ò부준考㛡翶붇쨀考蛊ȯᨀ붚쬀考⤁瑦䎼퐢띈㤉熼쎞廠붙찀考ChainingModeCBC붜촀考ⓑ傡淼숚䉆ⷳ菶鏌ẞ齢嬕宻᧒體붓츀考熈莒翽ᤀ붖케考ChainingModeCBC붕퀀考뵨턀考뵯툀考Ⰱ瑦䎼퐢띈㤉熼쎞懠뵢팀考ᤸ㙱翶ᤠ㙱翶뵡퐀考ఠꁝȯ⇐ꁇȯჯᴀꄈȯ뵤픀考⨁瑦䎼퐢띈㤉熼쎞忠뵻혀考窠ꂝȯ켰骝ȯჰጀꂷȯ뵾휀考ᤸ㙱翶ᤠ㙱翶뵽考㛡翶뵰考⸁夀遀煋ፊ陁ꩥ汌㩵뵷考㑠ꁇȯ⇐ꁇȯფ䜀ꄈȯ뵊考ᤸ㙱翶ᤠ㙱翶뵉考㛡翶뵌考䒀骢ȯ你骢ȯშჀꂷȯ⛀뵃考㛡翶뵆考蛊ȯᨀ뵅考뵘考焈莒翽ᨂ谺禎빅뵟考፸荾翽ᨀ뵒考蛊ȯᬀ禎빅뵑考✁ȀⓁ꽏伇䫾鋅筭뵔考툀驊ȯ칰驊ȯყ⚠ꄈȯ봫考ᝠꘑȯ㎰ꘑȯ쵈頠ȯ쵈頠ȯ촰頠ȯ봮考ᐐ荾翽ᨠ裂Ꙡȯ봭考蛊ȯᬀ 봠考蛊ȯᨁò봧考愀ꁇȯȰꁝȯცᾀꂷȯ봺考顽ȯ챀顡ȯძ぀ꄈȯ봹考Ё⃿욊ꍲ蕍⪞楩⋒徫㼀ㄱい믏봼考蛊ȯᨀ봳考쪐顡ȯ푐顡ȯქ䟠ꄈȯ봶考봵考⠁瑦䎼퐢띈㤉熼쎞巠怚橞ဇ봈考봏考骢ȯ秀骢ȯხᬀꂷȯ⛀봂考蛊ȯᬀ봁考蛊ȯᨀ 봄考⬁瑦䎼퐢띈㤉熼쎞惠ሕⳍ㔵봛考蛊ȯᨀ봞考쇀蜗ȯ颩ȯჩ㈀ꄈȯ⛀봝考봐豈考㛡翶봗切考镰螬翽械螮翽⫐ꁇȯ뫪ﬀ考ⴐꁇȯ⇐ꁇȯჭ㋠ꄈȯ뫩ﰀ考0뫬ﴀ考㛡翶뫣︀考뫦＀考ⴁ夀遀煋ፊ陁ꩥ汌쥵뫥耄㓁臟ȯᤀ/뫸Ā耄뫿Ȁ耄㗁ꂵȯ䄂翽㗁ꂵȯ䄂翽뫲̀耄㷰ꁇȯఠꁝȯჱ傠ꄈȯ뫱Ѐ耄뫴Ԁ耄镰螬翽械螮翽뫋؀耄ᤸ㙱翶ᤠ㙱翶뫎܀耄镰螬翽械螮翽뫍ࠀ耄镰螬翽械螮翽鹱&#10;뫀ऀ耄㐚臟ȯᤀ뫇਀耄뫚଀耄Š蚾ȯᨀ뫙ఀ耄㛡翶뫜ഀ耄〰ꘔȯ뫓฀耄䴠ꁇȯ㱰ꁇȯ喨ꙃȯ喨ꙃȯ喐ꙃȯ뫖ༀ耄㟁ꂵȯ䄂㟁ꂵȯ䄂㔧᝻孎뫕က耄ᤸ㙱翶ᤠ㙱翶모ᄀ耄䘰荻翽㹐ꁇȯModeCBC몯ሀ耄ꚰ荣翽ᤂ0몢ጀ耄呐莒翽ᤀ몡᐀耄㴰ꁇȯ컐ꁜȯჴ㈠颪ȯ몤ᔀ耄琾丞翽㵠ꁇȯꪠ顢ȯ못ᘀ耄衇랴䋮跍â₣䚍滖䌸徔잨Ⰱ몾ᜀ耄ⓑ傡淼숚䉆ⷳ菶鏌ẞ齢嬕宻᧒體췳烜몽᠀耄荼翽ᨂ몰ᤀ耄㛡翶몷ᨀ耄ChainingModeCBC몊ᬀ耄␁瑦䎼퐢띈㤉熼쎞嫠몉ᰀ耄ᤸ㙱翶ᤠ㙱翶몌ᴀ耄촨荣翽㥀ꁇȯ촨荣翽㥀ꁇȯ몃Ḁ耄䘰荻翽㽀ꁇȯModeCBC몆ἀ耄명 耄몘℀耄퓠顡ȯ畐ꁆȯ&#10;䐅글뜨風ȯ뜐風ȯ몟∀耄Ⰱ瑦䎼퐢띈㤉熼쎞懠㐀᷂몒⌀耄ᤸ㙱翶ᤠ㙱翶몑␀耄㌰臟ȯᨀ 谺禎빅몔─耄㑬臟ȯᤀ2멫☀耄㟰ꁇȯ괰驙ȯ夨ꙃȯ夨ꙃȯ夐ꙃȯ멮✀耄﷌蛇ȯᨀ 멭⠀耄㛡翶멠⤀耄ChainingModeCBC퉩ꬢ멧⨀耄ꁜȯ컐ꁜȯჵ㗀颪ȯ멺⬀耄㍹臟ȯᨀ @蜀ȯ멹Ⰰ耄鬠驋ȯ멼ⴀ耄衇랴䋮跍â₣䚍滖䌸徔잨Ⰱ퉩ꬢ멳⸀耄컐ꁜȯఠꁝȯჳ⫠颪ȯ멶⼀耄ℐꘔȯ멵　耄㯀ꂵȯ轐刑倫倀昀䵺멈㄀耄㛡翶멏㈀耄镰螬翽械螮翽劖͍춍螌멂㌀耄ⓑ傡淼숚䉆ⷳ菶鏌ẞ齢嬕宻᧒體멁㐀耄멄㔀耄㮀ꂵȯ齎혭䌸爙Ŏ鸀椪퉩ꬢ멛㘀耄㛡翶멞㜀耄괰驙ȯᝠꘑȯ偨ꙃȯ偨ꙃȯ偐ꙃȯ멝㠀耄ᤸ㙱翶ᤠ㙱翶멐㤀耄㷰ꁇȯ㗠ꁇȯჲ䟠颪ȯ멗㨀耄⟰ꘔȯ먪㬀耄㏅臟ȯᤀ먩㰀耄먬㴀耄ﶀ蛇ȯᨀ 먣㸀耄먦㼀耄ChainingModeCBC㨰ꁇȯ먥䀀耄ഁ瑦䎼퐢띈㤉熼쎞䳠ऀ밹鹱머䄀耄ก瑦䎼퐢띈㤉熼쎞䷠ऀ밹鹱먿䈀耄䌰ꁇȯ㄰ꁇȯჷ粘ꁅȯ먲䌀耄༁瑦䎼퐢띈㤉熼쎞仠ऀ밹鹱먱䐀耄屐ꁇȯ텀ꁜȯჼ䘠ꄈȯ먴䔀耄က먋䘀耄镰螬翽械螮翽먎䜀耄숚ᤀက菶鏌ẞ齢嬕宻᧒體먍䠀耄㲐ꘔȯ먀䤀耄镰螬翽械螮翽톸ò먇䨀耄愀ꁇȯ㄰ꁇȯჹ案ꁅȯ먚䬀耄i爀ꂣȯModeCBC먙䰀耄㏠蜁ȯ㋀蜁ȯჽ⬀ꄈȯ먜䴀耄﷊蚻ȯ᠀燑䴝蛋ȯꄇȯ먓一耄퐐ꂣȯ먖伀耄ⓑ傡淼숚䉆ⷳ菶鏌ẞ齢嬕宻᧒體먕倀耄荺翽䏀ꁇȯ胰꘵ȯ$믨儀耄煐莒翽ᤂ믯刀耄㛡翶믢匀耄ᤸ㙱翶ᤠ㙱翶믡吀耄ChainingModeCBC믤唀耄믻嘀耄꓀荣翽䊠ꁇȯꡠ颫ȯꘞȯ暶鶼侯⇷믾圀耄W田믽堀耄舠꘥ȯ믰夀耄ଁ瑦䎼퐢띈㤉熼쎞䫠ऀ밹鹱믷娀耄炘莒翽ᤀu믊嬀耄㋀蜁ȯㄐ蜁ȯჺㄠꄈȯ믉尀耄⎐蜁ȯװ蜁ȯჶ⡠ꄈȯ믌崀耄㛡翶믃帀耄䛰ꁇȯ䛰ꁇȯ䛰ꁇȯā翽믆开耄꓀荣翽顾ȯ촨荣翽䖠ꁇȯ苟翽믅怀耄楠ꁕȯ櫀ꁕȯꃖȯ믘愀耄ꔐ荣翽䏰ꁇȯꚰ荣翽밀ꛪȯ믟戀耄舨荣翽ᤀ믒挀耄膨荣翽ᤂ믑搀耄㛡翶믔攀耄㛡翶뮫昀耄愀ꁇȯ䌰ꁇȯ჻掘ꁅȯ뮮最耄厐㙽翶埠㙽翶ȯ讨ꂭȯ뮭栀耄ᤸ㙱翶ᤠ㙱翶뮠椀耄ᤸ㙱翶ᤠ㙱翶뮧樀耄؁夀斮홏퀅靉ᑈ㥙௼Ǳ뮺欀耄眠荣翽ᤃy䯀芵勌諠㗜뮹氀耄ﶰꃹȯꁜȯჸ➀ꄈȯ뮼洀耄ঐ蚩ȯᤀ䀀뮳渀耄㛡翶뮶漀耄崀ꁕȯ뮵瀀耄ꚰ荣翽ᤂ뮈焀耄䩨莒翽ᤀ뮏爀耄焈莒翽ᤂ䴀苟翽뮂猀耄ChainingModeCBC뮁琀耄衇랴䋮跍â₣䚍滖䌸徔잨Ⰱ뮄甀耄뮛瘀耄ᤸ㙱翶ᤠ㙱翶뮞眀耄긠꘥ȯ뮝砀耄竐颰ȯ뫠ꁆȯ亨ꙃȯ亨ꙃȯ亐ꙃȯ뮐礀耄矰ꁆȯ矰ꁆȯ矰ꁆȯꘞ&#10;뮗稀耄ā฀ėడ덉⒬ￔ륙Ɔऀ밹鹱뭪笀耄؁夀斮홏퀅靉ᑈ㥙௼Ǳ뭩簀耄ਁȀⓁ꽏伇䫾鋅業ऀ밹鹱뭬紀耄ఁ瑦䎼퐢띈㤉熼쎞䯠ऀ밹鹱뭣縀耄ᤸ㙱翶ᤠ㙱翶뭦缀耄ް顢ȯ㟰ꁇȯ䳨ꙃȯ䳨ꙃȯ䳐ꙃȯ뭥耀耄೷蚩ȯᤀ䁀뭸脀耄㽐ꘔȯ뭿舀耄ጁ瑦䎼퐢띈㤉熼쎞几뭲茀耄穐髶ȯ髵ȯBE뤨Ꙟȯ뤐Ꙟȯ뭱萀耄ᴁ瑦䎼퐢띈㤉熼쎞叠ऀ밹鹱.뭴蔀耄ἁ瑦䎼퐢띈㤉熼쎞嗠ऀ밹鹱'뭋蘀耄鸠ꂷȯ뭎蜀耄ꄰ驡ȯ꫰驡ȯᄀ鍠ꃺȯ뭍蠀耄夁ఀ昳眕⼒ꍂޔ挽㌒꿒Ȁ뭀褀耄ᜁȀⓁ꽏伇䫾鋅籭က뭇言耄℁瑦䎼퐢띈㤉熼쎞埠ऀ밹鹱0뭚謀耄魠ꂷȯ뭙谀耄́夀遀煋ፊ陁ꩥ汌ꩵऀ밹鹱4뭜贀耄傀ꁇȯ䈐ꁇȯჾ㥠颪ȯ뭓踀耄ḁ瑦䎼퐢띈㤉熼쎞哠ऀ밹鹱5뭖輀耄威ఀ昳眕⼒ꍂޔ挽㌒埒က뭕退耄㛡翶묨鄀耄屐ꁇȯ䈐ꁇȯჿ喐ꃻȯ묯鈀耄ᄁȀⓁ꽏伇䫾鋅摭က묢錀耄脰颰ȯ脰颰ȯ脰颰ȯ묡鐀耄쀖哓ǿ簀ꙉ噲኿䛫Ʒ묤销耄ᐁȀⓁ꽏伇䫾鋅歭ऀ밹鹱묻阀耄堁ఀ昳眕⼒ꍂޔ挽㌒壒谺禎빅묾需耄Ёఀ昳眕⼒ꍂޔ挽㌒峒Ȁ묽頀耄؁ఀ昳眕⼒ꍂޔ挽㌒廒Ȁ묰餀耄܁ఀ昳眕⼒ꍂޔ挽㌒忒묷騀耄ౙ蚩ȯᤃ䴀묊鬀耄ୣ蚩ȯ᠀玵㍹臟ȯ묉鰀耄ᤸ㙱翶ᤠ㙱翶묌鴀耄ਧ蚩ȯ᠀玵㌰臟ȯȯ묃鸀耄塚驡ȯ陰髪ȯᄁꝐꃺȯ묆鼀耄荺翽勀ꁇȯ橰꘵ȯ$묅ꀀ耄ದ蚩ȯᤀ䶀묘ꄀ耄ઽ蚩ȯᤀN䕀묟ꈀ耄ఁ蚩ȯᤀ珏ﺐ荹翽묒ꌀ耄㛡翶묑ꐀ耄畐ꁆȯ筰髶ȯ&#10;挽㌒蜒ȯ蜒ȯ묔ꔀ耄ᘁ夀遀煋ፊ陁ꩥ汌瑵ऀ밹鹱룫ꘀ耄᠁ȀⓁ꽏伇䫾鋅絭ऀ밹鹱룮꜀耄홀ꂣȯ룭ꠀ耄ᤸ㙱翶ᤠ㙱翶룠꤀耄āఀ昳眕⼒ꍂޔ挽㌒姒谺禎빅룧ꨀ耄ඖ蚩ȯᤀ䵀룺꬀耄ሁ瑦䎼퐢띈㤉熼쎞僠ऀ밹鹱 룹가耄ᤁȀⓁ꽏伇䫾鋅湭ऀ밹鹱&quot;룼관耄ᬁ瑦䎼퐢띈㤉熼쎞勠ऀ밹鹱$룳글耄㛡翶룶꼀耄技ꁕȯ룵뀀耄ᤸ㙱翶ᤠ㙱翶룈넀耄㛡翶룏눀耄㛡翶룂대耄ȁఀ昳眕⼒ꍂޔ挽㌒嫒谺禎빅룁됀耄ᰁ夀遀煋ፊ陁ꩥ汌둵ऀ밹鹱*룄딀耄룛똀耄́ఀ昳眕⼒ꍂޔ挽㌒寒Ȁ룞뜀耄鳀ꂷȯ룝렀耄ய蚩ȯᤀ珏ﺐ荹翽쌥읚쇋፟룐뤀耄ԁఀ昳眕⼒ꍂޔ挽㌒巒ᄀ룗먀耄荺翽剠ꁇȯ橰꘵ȯ$뢪묀耄ခ瑦䎼퐢띈㤉熼쎞俠ऀ밹鹱,뢩밀耄ᨁ夀遀煋ፊ陁ꩥ汌硵ऀ밹鹱2뢬봀耄 瑦䎼퐢띈㤉熼쎞因߭燇Ꞹ뢣븀耄ᔁȀⓁ꽏伇䫾鋅汭ऀ밹鹱&amp;뢦뼀耄ᤸ㙱翶ᤠ㙱翶뢥쀀耄ഁఀ昳眕⼒ꍂޔ挽㌒旒Ȁ뢸섀耄ᄁఀ昳眕⼒ꍂޔ挽㌒槒ᄀ뢿숀耄㛡翶뢲쌀耄矠ꁇȯ媠ꁇȯᄇ瀘ꁅȯ뢱쐀耄ଁఀ昳眕⼒ꍂޔ挽㌒插ᄀ뢴씀耄กఀ昳眕⼒ꍂޔ挽㌒曒Ȁ뢋였耄ᤸ㙱翶ᤠ㙱翶뢎윀耄矠ꁇȯȰꁝȯᄅ溈ꁅȯ뢍저耄᠁ఀ昳眕⼒ꍂޔ挽㌒烒Ȁ뢀준耄幠ꁕȯ뢇쨀耄ࠁఀ昳眕⼒ꍂޔ挽㌒惒뢚쬀耄嘁⼀㞔ꂫᔕꩄﴙ㻖řȀ뢙찀耄ꌀꁱȯ뢜촀耄ᴁఀ昳眕⼒ꍂޔ挽㌒痒Ȁ뢓츀耄 ఀ昳眕⼒ꍂޔ挽㌒磒Ȁ뢖케耄℁ఀ昳眕⼒ꍂޔ挽㌒秒Ȁ뢕퀀耄崐ꁇȯ텀ꁜȯᄊ곀ꃺȯ롨턀耄ଁఀ昳眕⼒ꍂޔ挽㌒插Ȁ롯툀耄ᐁఀ昳眕⼒ꍂޔ挽㌒泒롢팀耄́ఀ昳眕⼒ꍂޔ挽㌒寒롡퐀耄ᖠꂸȯ텀ꁜȯᄋ꺐ꃺȯ롤픀耄驡ȯ憰颩ȯᄉ㙠ꄈȯ롻혀耄ఁఀ昳眕⼒ꍂޔ挽㌒擒谺禎빅롾휀耄∁ఀ昳眕⼒ꍂޔ挽㌒竒Ȁ롽耄ਁఀ昳眕⼒ꍂޔ挽㌒拒롰耄憐ꁇȯ傀ꁇȯᄂ䎀ꄈȯ롷耄㛡翶롊耄āఀ昳眕⼒ꍂޔ挽㌒姒롉耄ꐀ驡ȯ䒀颠ȯᄄ䑠ꄈȯ롌耄䙠蛼ȯryPosition롃耄㛡翶롆耄态ᘀ鏥贺蕃쾊ⲎŽ롅耄ꔐ荣翽咠ꁇȯꚰ荣翽ꛩȯ㻈ò롘耄㛡翶롟耄ခఀ昳眕⼒ꍂޔ挽㌒棒롒耄ሁఀ昳眕⼒ꍂޔ挽㌒櫒롑耄ȁఀ昳眕⼒ꍂޔ挽㌒嫒롔耄꓀荣翽顾ȯ␅̀䐅글ꁾȯ苟翽렫耄ਁఀ昳眕⼒ꍂޔ挽㌒拒렮耄ᰁఀ昳眕⼒ꍂޔ挽㌒瓒렭耄㛡翶렠耄媠ꁇȯȰꁝȯᄃ瓈ꁅȯ렧耄ँఀ昳眕⼒ꍂޔ挽㌒懒렺耄ᤸ㙱翶ᤠ㙱翶령耄屐ꁇȯ傀ꁇȯᄆ䦠ꄈȯ렼耄ᤸ㙱翶ᤠ㙱翶렳耄ᤸ㙱翶ᤠ㙱翶렶耄༁ఀ昳眕⼒ꍂޔ挽㌒柒Ȁ렵耄ᤸ㙱翶ᤠ㙱翶레耄㫺舷ȯᤃ}䯀ꄇȯ렏耄ᤁఀ昳眕⼒ꍂޔ挽㌒燒Ȁ렂耄돀驡ȯꬠ驡ȯᄈ㖀ꄈȯ렁耄ᬁఀ昳眕⼒ꍂޔ挽㌒珒Ȁ렄耄ḁఀ昳眕⼒ꍂޔ挽㌒盒렛耄ἁఀ昳眕⼒ꍂޔ挽㌒矒Ȁ렞耄莀ꁕȯ灀ꁕȯᗐꃗȯ렝耄ᜁఀ昳眕⼒ꍂޔ挽㌒濒Ȁ렐豈耄蓠ꁕȯ렗切耄ᨁఀ昳眕⼒ꍂޔ挽㌒狒맪ﬀ耄ᤸ㙱翶ᤠ㙱翶맩ﰀ耄ጁఀ昳眕⼒ꍂޔ挽㌒毒Ȁ맬ﴀ耄ᘁఀ昳眕⼒ꍂޔ挽㌒滒Ȁ맣︀耄ᤸ㙱翶ᤠ㙱翶맦＀耄ᔁఀ昳眕⼒ꍂޔ挽㌒淒Ȁ맥者㨁ఀ昳眕⼒ꍂޔ挽㌒鋒Ȁ맸Ā者؁ఀ昳眕⼒ꍂޔ挽㌒廒Ȁ맿Ȁ者䄁ఀ昳眕⼒ꍂޔ挽㌒駒맲̀者抠骝ȯ湀颩ȯᄍ骠ꃺȯ맱Ѐ者䈁ఀ昳眕⼒ꍂޔ挽㌒髒맴Ԁ者ԁఀ昳眕⼒ꍂޔ挽㌒巒맋؀者㄁ఀ昳眕⼒ꍂޔ挽㌒角Ȁ많܀者䌁ఀ昳眕⼒ꍂޔ挽㌒鯒ᄀ맍ࠀ者܁ఀ昳眕⼒ꍂޔ挽㌒忒Ȁ맀ऀ者䘁ఀ昳眕⼒ꍂޔ挽㌒黒Ȁ맇਀者ᤸ㙱翶ᤠ㙱翶맚଀者䜁ఀ昳眕⼒ꍂޔ挽㌒鿒ᄀ맙ఀ者䠁ఀ昳眕⼒ꍂޔ挽㌒ꃒȀ맜ഀ者䤁ఀ昳眕⼒ꍂޔ挽㌒ꇒ谺禎빅맓฀者ᤸ㙱翶ᤠ㙱翶맖ༀ者겠ꁱȯ맕က者㔁ఀ昳眕⼒ꍂޔ挽㌒跒릨ᄀ者㛡翶릯ሀ者✁ఀ昳眕⼒ꍂޔ挽㌒習릢ጀ者ᤸ㙱翶ᤠ㙱翶릡᐀者⬁ఀ昳眕⼒ꍂޔ挽㌒菒Ȁ릤ᔀ者⸁ఀ昳眕⼒ꍂޔ挽㌒蛒ᄀ릻ᘀ者㈁ఀ昳眕⼒ꍂޔ挽㌒諒Ȁ릾ᜀ者䉰颠ȯ痠驙ȯᄏ歨ꁅȯ립᠀者㰁ఀ昳眕⼒ꍂޔ挽㌒铒ᄀ린ᤀ者냀ꁱȯ릷ᨀ者㛡翶릊ᬀ者ᤸ㙱翶ᤠ㙱翶릉ᰀ者㛡翶릌ᴀ者━ఀ昳眕⼒ꍂޔ挽㌒緒Ȁ릃Ḁ者릆ἀ者☁ఀ昳眕⼒ꍂޔ挽㌒绒릅 者Ёఀ昳眕⼒ꍂޔ挽㌒峒Ȁ릘℀者ⴁఀ昳眕⼒ꍂޔ挽㌒藒Ȁ릟∀者⼁ఀ昳眕⼒ꍂޔ挽㌒蟒Ȁ릒⌀者㐁ఀ昳眕⼒ꍂޔ挽㌒賒릑␀者⠁ఀ昳眕⼒ꍂޔ挽㌒胒Ȁ릔─者淰ꁇȯ炐ꁇȯᄎ㮠ꄈȯ륫☀者㛡翶륮✀者ᤸ㙱翶ᤠ㙱翶륭⠀者、ఀ昳眕⼒ꍂޔ挽㌒裒률⤀者㛡翶륧⨀者Ⰱఀ昳眕⼒ꍂޔ挽㌒蓒륺⬀者㘁ఀ昳眕⼒ꍂޔ挽㌒軒Ȁ륹Ⰰ者␁ఀ昳眕⼒ꍂޔ挽㌒糒를ⴀ者㤁ఀ昳眕⼒ꍂޔ挽㌒釒Ȁ륳⸀者秀ꁇȯ炐ꁇȯᄐ㵠ꄈȯ륶⼀者륵　者㠁ఀ昳眕⼒ꍂޔ挽㌒郒륈㄀者륏㈀者⨁ఀ昳眕⼒ꍂޔ挽㌒苒Ȁ륂㌀者ꑠꁱȯ륁㐀者㬁ఀ昳眕⼒ꍂޔ挽㌒鏒륄㔀者㴁ఀ昳眕⼒ꍂޔ挽㌒闒Ȁ륛㘀者⤁ఀ昳眕⼒ꍂޔ挽㌒臒Ȁ륞㜀者㼁ఀ昳眕⼒ꍂޔ挽㌒韒Ȁ륝㠀者䀁ఀ昳眕⼒ꍂޔ挽㌒飒ᄀ륐㤀者䐁ఀ昳眕⼒ꍂޔ挽㌒鳒륗㨀者䔁ఀ昳眕⼒ꍂޔ挽㌒鷒ᄀ뤪㬀者㸁ఀ昳眕⼒ꍂޔ挽㌒雒Ȁ뤩㰀者秀ꁇȯᖠꂸȯᄌ需ꃺȯ뤬㴀者⌁ఀ昳眕⼒ꍂޔ挽㌒篒谺禎빅뤣㸀者㌁ఀ昳眕⼒ꍂޔ挽㌒诒Ȁ뤦㼀者㜁ఀ昳眕⼒ꍂޔ挽㌒迒Ȁ뤥䀀者荺翽勀ꁇȯ昐꘵ȯ$뤸䄀者ꔐ荣翽糰ꁇȯ械螮翽뤿䈀者㛡翶뤲䌀者吁ఀ昳眕⼒ꍂޔ挽㌒곒ᄀ뤱䐀者ᤸ㙱翶ᤠ㙱翶뤴䔀者丁ఀ昳眕⼒ꍂޔ挽㌒ꛒȀ뤋䘀者狐ꁇȯ秀ꁇȯᄖ鹀ꃺȯ뤎䜀者縐ꁇȯ襰颰ȯ쒈頠ȯ쒈頠ȯ쑰頠ȯ뤍䠀者稀ꁆȯ秀ꁇȯᄘ醐ꃺȯ뤀䤀者䴁ఀ昳眕⼒ꍂޔ挽㌒ꗒȀ뤇䨀者⌁瑦䎼퐢띈㤉熼쎞姠ऀ밹鹱8뤚䬀者ꚰ荣翽ᤂu홨ò뤙䰀者숚퓰ꂣȯ뤜䴀者嘁⼀㞔ꂫᔕꩄﴙ㻖řȀ뤓一者态ᘀ鏥贺蕃쾊ⲎŽ뤖伀者ꔐ荣翽玐ꁇȯꚰ荣翽ﰀꛩȯ뤕倀者ꚰ荣翽韸믳둑*ꀮȯᰐ骵ȯ瑠ꁇȯɓ欁谂쬸戉Ā쓶몍⠐楦敬⼺⼯㩃啜敳獲慜爮瑵敨晲牯層潄湷潬摡屳⠀湅汧獩╨〲潣牵敳㈥戰潯╫〲牴捡楫杮㈥⠰⤱Ѐ汸硳Ȁɫ匟馭b鈁閨಺က昨汩㩥⼯䌯尺獕牥屳⹡畲桴牥潦摲䑜睯汮慯獤\䔨杮楬桳㈥挰畯獲╥〲潢歯㈥琰慲正湩╧〲ㄨ)砄獬x鐃ȁ﬙뭉쐁颂಺ဇ桗瑴獰⼺椯扵晨⹳桳牡灥楯瑮挮浯猯瑩獥䠯慥瑬剨捯敫⽴桓牡摥㈥䐰捯浵湥獴䔯楤楴杮䔯楤楴杮䕟⽎∀湅汧獩╨〲潣牵敳㈥戰潯╫〲牴捡楫杮Ѐ汸硳ЀƔᔂ苒诵Ā菄몘܌圐瑨灴㩳⼯畩桢獦献慨敲潰湩⹴潣⽭楳整⽳效污桴潒正瑥匯慨敲╤〲潄畣敭瑮⽳摅瑩湩⽧摅瑩湩彧久/䔢杮楬桳㈥挰畯獲╥〲潢歯㈥琰慲正湩g砄獬x鐅ȁ䷚㋽颃಺ဇ桗瑴獰⼺椯扵晨⹳桳牡灥楯瑮挮浯猯瑩獥䠯慥瑬剨捯敫⽴桓牡摥㈥䐰捯浵湥獴䔯楤楴杮䔯楤楴杮䕟⽎∀湅汧獩╨〲潣牵敳㈥戰潯╫〲牴捡楫杮Ѐ汸硳؀Ɣ鐂숢讘Ā菲몘܌圐瑨灴㩳⼯畩桢獦献慨敲潰湩⹴潣⽭楳整⽳效污桴潒正瑥匯慨敲╤〲潄畣敭瑮⽳摅瑩湩⽧摅瑩湩彧久/䔢杮楬桳㈥挰畯獲╥〲潢歯㈥琰慲正湩g砄獬x鐇ȁ읲ꠁ预಺ဇ桗瑴獰⼺椯扵晨⹳桳牡灥楯瑮挮浯猯瑩獥䠯慥瑬剨捯敫⽴桓牡摥㈥䐰捯浵湥獴䔯楤楴杮䔯楤楴杮䕟⽎∀湅汧獩╨〲潣牵敳㈥戰潯╫〲牴捡楫杮Ѐ汸硳ࠀƔ괂￵讕Ā蚢몘܌圐瑨灴㩳⼯畩桢獦献慨敲潰湩⹴潣⽭楳整⽳效污桴潒正瑥匯慨敲╤〲潄畣敭瑮⽳摅瑩湩⽧摅瑩湩彧久/䔢杮楬桳㈥挰畯獲╥〲潢歯㈥琰慲正湩g砄獬x鐉ȁ밬鬰度飄಺ဇ桗瑴獰⼺椯扵晨⹳桳牡灥楯瑮挮浯猯瑩獥䠯慥瑬剨捯敫⽴桓牡摥㈥䐰捯浵湥獴䔯楤楴杮䔯楤楴杮䕟⽎∀湅汧獩╨〲潣牵敳㈥戰潯╫〲牴捡楫杮Ѐ汸硳਀ƔⲪ譛Ā퇲몘܌圐瑨灴㩳⼯畩桢獦献慨敲潰湩⹴潣⽭楳整⽳效污桴潒正瑥匯慨敲╤〲潄畣敭瑮⽳摅瑩湩⽧摅瑩湩彧久/䔢杮楬桳㈥挰畯獲╥〲潢歯㈥琰慲正湩g砄獬x鐋ȁﭾ쏽ꀁ飙಺ဇ桗瑴獰⼺椯扵晨⹳桳牡灥楯瑮挮浯猯瑩獥䠯慥瑬剨捯敫⽴桓牡摥㈥䐰捯浵湥獴䔯楤楴杮䔯楤楴杮䕟⽎∀湅汧獩╨〲潣牵敳㈥戰潯╫〲牴捡楫杮Ѐ汸硳ఀƔ謵Ā몘܌圐瑨灴㩳⼯畩桢獦献慨敲潰湩⹴潣⽭楳整⽳效污桴潒正瑥匯慨敲╤〲潄畣敭瑮⽳摅瑩湩⽧摅瑩湩彧久/䔢杮楬桳㈥挰畯獲╥〲潢歯㈥琰慲正湩g砄獬x鐍ȁ☹፦쐁馩಺ဇ桗瑴獰⼺椯扵晨⹳桳牡灥楯瑮挮浯猯瑩獥䠯慥瑬剨捯敫⽴桓牡摥㈥䐰捯浵湥獴䔯楤楴杮䔯楤楴杮䕟⽎∀湅汧獩╨〲潣牵敳㈥戰潯╫〲牴捡楫杮Ѐ汸硳฀Ɣ麠认Ā﯎몠܌圐瑨灴㩳⼯畩桢獦献慨敲潰湩⹴潣⽭楳整⽳效污桴潒正瑥匯慨敲╤〲潄畣敭瑮⽳摅瑩湩⽧摅瑩湩彧久/䔢杮楬桳㈥挰畯獲╥〲潢歯㈥琰慲正湩g砄獬x鐏ȁ偡鳷︁꫅಺ဇ桗瑴獰⼺椯扵晨⹳桳牡灥楯瑮挮浯猯瑩獥䠯慥瑬剨捯敫⽴桓牡摥㈥䐰捯浵湥獴䔯楤楴杮䔯楤楴杮䕟⽎∀湅汧獩╨〲潣牵敳㈥戰潯╫〲牴捡楫杮Ѐ汸硳ကƔ轎讹Ā욖몪܌圐瑨灴㩳⼯畩桢獦献慨敲潰湩⹴潣⽭楳整⽳效污桴潒正瑥匯慨敲╤〲潄畣敭瑮⽳摅瑩湩⽧摅瑩湩彧久/䔢杮楬桳㈥挰畯獲╥〲潢歯㈥琰慲正湩g砄獬x鐑ȁ틎쟨ꫣ಺ဇ桗瑴獰⼺椯扵晨⹳桳牡灥楯瑮挮浯猯瑩獥䠯慥瑬剨捯敫⽴桓牡摥㈥䐰捯浵湥獴䔯楤楴杮䔯楤楴杮䕟⽎∀湅汧獩╨〲潣牵敳㈥戰潯╫〲牴捡楫杮Ѐ汸硳ሀƔℂ臛讗Ā뫗܌圐瑨灴㩳⼯畩桢獦献慨敲潰湩⹴潣⽭楳整⽳效污桴潒正瑥匯慨敲╤〲潄畣敭瑮⽳摅瑩湩⽧摅瑩湩彧久/䔢杮楬桳㈥挰畯獲╥〲潢歯㈥琰慲正湩g砄獬x鐓ȁﾖ仌븁ퟬ಺ဇ桗瑴獰⼺椯扵晨⹳桳牡灥楯瑮挮浯猯瑩獥䠯慥瑬剨捯敫⽴桓牡摥㈥䐰捯浵湥獴䔯楤楴杮䔯楤楴杮䕟⽎∀湅汧獩╨〲潣牵敳㈥戰潯╫〲牴捡楫杮Ѐ汸硳᐀Ɣ焂湘讯Ā戮뫟܌圐瑨灴㩳⼯畩桢獦献慨敲潰湩⹴潣⽭楳整⽳效污桴潒正瑥匯慨敲╤〲潄畣敭瑮⽳摅瑩湩⽧摅瑩湩彧久/䔢杮楬桳㈥挰畯獲╥〲潢歯㈥琰慲正湩g砄獬x鐕ȁ╛럃಺ဇ桗瑴獰⼺椯扵晨⹳桳牡灥楯瑮挮浯猯瑩獥䠯慥瑬剨捯敫⽴桓牡摥㈥䐰捯浵湥獴䔯楤楴杮䔯楤楴杮䕟⽎∀湅汧獩╨〲潣牵敳㈥戰潯╫〲牴捡楫杮Ѐ汸硳ᘀƔⰂ譈Ā讞뫠܌圐瑨灴㩳⼯畩桢獦献慨敲潰湩⹴潣⽭楳整⽳效污桴潒正瑥匯慨敲╤〲潄畣敭瑮⽳摅瑩湩⽧摅瑩湩彧久/䔢杮楬桳㈥挰畯獲╥〲潢歯㈥琰慲正湩g砄獬x鐗Ȃϐ兘ċ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ʔ㈁௞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鐙Ȃ흴懚ċ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ᨀʔ윂겋ୡ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鐛Ȃ히ċ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ᰀʔ异ﳹଦ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鐝Ȃ⮏ﳦċ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Ḁʔข஡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鐟Ȃ뀗玛ċ︁಺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 ʔ㜂舙௧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鐡ȁ⠃搩಺ဇ桗瑴獰⼺椯扵晨⹳桳牡灥楯瑮挮浯猯瑩獥䠯慥瑬剨捯敫⽴桓牡摥㈥䐰捯浵湥獴䔯楤楴杮䔯楤楴杮䕟⽎∀湅汧獩╨〲潣牵敳㈥戰潯╫〲牴捡楫杮Ѐ汸硳∀Ɣ똂讛Āﳢ뫡܌圐瑨灴㩳⼯畩桢獦献慨敲潰湩⹴潣⽭楳整⽳效污桴潒正瑥匯慨敲╤〲潄畣敭瑮⽳摅瑩湩⽧摅瑩湩彧久/䔢杮楬桳㈥挰畯獲╥〲潢歯㈥琰慲正湩g砄獬x鐣ȁ⦜舁಺ဇ桗瑴獰⼺椯扵晨⹳桳牡灥楯瑮挮浯猯瑩獥䠯慥瑬剨捯敫⽴桓牡摥㈥䐰捯浵湥獴䔯楤楴杮䔯楤楴杮䕟⽎∀湅汧獩╨〲潣牵敳㈥戰潯╫〲牴捡楫杮Ѐ汸硳␀Ɣ焂试Āꢆ뫣܌圐瑨灴㩳⼯畩桢獦献慨敲潰湩⹴潣⽭楳整⽳效污桴潒正瑥匯慨敲╤〲潄畣敭瑮⽳摅瑩湩⽧摅瑩湩彧久/䔢杮楬桳㈥挰畯獲╥〲潢歯㈥琰慲正湩g砄獬x鐥ȁ漊Ⲳꀁ಺ဇ桗瑴獰⼺椯扵晨⹳桳牡灥楯瑮挮浯猯瑩獥䠯慥瑬剨捯敫⽴桓牡摥㈥䐰捯浵湥獴䔯楤楴杮䔯楤楴杮䕟⽎∀湅汧獩╨〲潣牵敳㈥戰潯╫〲牴捡楫杮Ѐ汸硳☀Ɣ&#10;ഀꗾ*皠ꂼȯ䳰ȯ줐ꂷȯȯࠀꗣ*緀颍ȯ镐ȯ鑂௺ꗫဪꃨȯﲠꁒȯ&#10;타㳧翶遀ꁇȯ᠑萀ꒈ驢ȯ햲뛮退灞戠窝àmmFluctuations of body liquids, cells, and tissue linked to genetic and environmental changes is explored by…..ons/햢뛾Ā耀퉠荣翽ЀǴ.&#10;&#10;㿿㿿&#10;&#10;㾀㾀⣿ሂƓր茄,ons/햒뛎Ȁ耀Ѐ蚾ȯ═莋翽熐荣翽═莋翽狰荣翽荼翽곈荣翽⟘莍翽굘荣翽⟘莍翽궠荣翽鐈莎翽荹翽⟘莍翽荹翽變顽ȯ荹翽荹翽荹翽䊐蚡ȯ荺翽釘莎翽⁠荼翽䙐蚡ȯ荼翽⟘莍翽切荼翽蛓ȯ퐐莑翽釘莎翽el햂뛞̀耀985440638-1716696054-3688324294-15210\Software\Policies\Microsoft\Office\16.0\Common\Feedback헲뚮Ѐ言灞戠窝æpp….. received the Nobel Prize in Chemistry in 1989 by discovering that RNAs are beyond being passive messengers. 헢뚾Ԁ耀翽횈翽쀀 嶈翽崨翽峰翽岸翽岀翽局翽芠翽씈翽W$$䫨翽䪠翽䩰翽䨈翽ons/헒뚎؀耀濰荣翽鑘莎翽熐荣翽⟘莍翽硸荣翽═莋翽촨荣翽䅀蛒ȯ췠荣翽䬀蛒ȯ荹翽䶠蛒ȯ荹翽⣰ꃳȯ荺翽䔐蛑ȯস荻翽⟘莍翽퉐莑翽⟘莍翽퐐莑翽釘莎翽莑翽㿰蛒ȯ莑翽錘莎翽莑翽錘莎翽쾰ꃲȯ픀苔翽is. 헂뚞܀耀诠膟翽翶膟翽❠Ċ鏠䤀㛦翶Ā㛡Ǵ貀膟翽ȯ䒠蛧ȯ픲뙮ࠀ耀퉠荣翽ЀǴ.&#10;&#10;㿿㿿&#10;&#10;㾀㾀⣿ሂƓր茄,el픢뙾ऀ耀Ѐ蚾ȯ═莋翽熐荣翽═莋翽狰荣翽荼翽곈荣翽⟘莍翽굘荣翽⟘莍翽궠荣翽鐈莎翽荹翽⟘莍翽荹翽ᠰ顾ȯ荹翽荹翽荹翽Ԡ蛙ȯ荺翽釘莎翽⁠荼翽ְ蛙ȯ荼翽⟘莍翽切荼翽蛓ȯ퐐莑翽釘莎翽W픒뙎਀耀翽횈翽쀀 嶈翽崨翽峰翽岸翽岀翽局翽芠翽씈翽Wï䫨翽䪠翽䩰翽䨈翽픂뙞଀退토翽芰ꂩȯ૨ꃎȯ꜒ȯ묰蝺翽ꅐ蜭ȯ⬐ꀭȯ୘ꃎȯ꜒ȯഫ翽턠翽흸꘾ȯ흸꘾ȯ핲똮ఀ阀灞戠窝ÚjjDigital Twins  are in silico patients generated by the training of neural networks with real patient data.핢똾ഀ耀郦品ի⟈㙼翶櫗吀亃麗ㅆ夣붴封翽仨㿇䦄㛦翶㛡翶䀀째ꂾȯ㛡翶翽ꂾȯେ핒똎฀耀郦品ի⟈㙼翶翿뵲゛䬲䊇託溚뚄専翽仨㿇䦄㛦翶㛡翶䀀뀘ꂾȯ㛡翶ʪ翽ꂾȯꜳȯ핂똞ༀ耀_xlref0ò㛡翶㛡稈ꁵȯ985440638-1716696054-3688324294-15210\Software\Microsoft\Office\16.0\Common\TeachingCallouts苔翽횲럮က耀郦品իàmmFluctuations of body liquids, cells, and tissue linked to genetic and environmental changes is explored by…..el횢럾ᄀ耀郦品իæpp….. received the Nobel Prize in Chemistry in 1989 by discovering that RNAs are beyond being passive messengers. /횒럎ሀ耀괠颧ȯ혀苔翽ꪐꂠȯ혀苔翽z궐ꂠȯ픀苔翽{鑘莎翽픀苔翽|鑘莎翽픀苔翽錘莎翽픀苔翽걠颧ȯ픀苔翽꿰颧ȯ픀苔翽긐颧ȯ픀苔翽Õ莋翽픀苔翽횂럞ጀ耀ఀ髀ȯ聀慀ꀧȯ훲랮᐀耀Ѐ蚾ȯ═莋翽熐荣翽═莋翽狰荣翽荼翽곈荣翽⟘莍翽굘荣翽⟘莍翽궠荣翽鐈莎翽荹翽⟘莍翽荹翽ྐ顾ȯ荹翽荹翽荹翽ଠ蛙ȯ荺翽釘莎翽⁠荼翽߀蛙ȯ荼翽⟘莍翽切荼翽蛓ȯ퐐莑翽釘莎翽cel훢랾ᔀ耀퉠荣翽ЀǴ.&#10;&#10;㿿㿿&#10;&#10;㾀㾀⣿ሂƓր茄,훒랎ᘀ耀煀荣翽⟘莍翽狰荣翽荼翽ꆨ荣翽吀蛒ȯꤠ荣翽韰荣翽ꭘ荣翽═莋翽곈荣翽⟘莍翽꼨荣翽⚀蛚ȯ荹翽⟘莍翽荹翽頿ȯ荹翽荹翽荹翽頿ȯ難荹翽⟘莍翽荺翽釘莎翽荼翽✀蛒ȯࣨ莄翽═莋翽As훂랞ᜀ耀곰颧ȯ혀苔翽괰ꂠȯ혀苔翽z겠ꂠȯ픀苔翽{鑘莎翽픀苔翽|鑘莎翽픀苔翽錘莎翽픀苔翽교颧ȯ픀苔翽돠颧ȯ픀苔翽곀颧ȯ픀苔翽Õ莋翽픀苔翽혲띮᠀耀濰荣翽鑘莎翽熐荣翽═莋翽狰荣翽荼翽ꗀ荣翽뮠蚭ȯ꼨荣翽蛓ȯ흠荣翽蛓ȯ荹翽⟘莍翽荹翽荹翽難荹翽⟘莍翽﷈荹翽鑘莎翽荺翽⚐蛔ȯ荺翽釘莎翽矘荻翽═莋翽荻翽釘莎翽⁠荼翽爠ꂠȯ䐘㚻翶혢띾ᤀ耀ꃲȯ혀苔翽ꃲȯ픀苔翽C絰颫ȯ픀苔翽{鑘莎翽픀苔翽|鐈莎翽픀苔翽荼翽픀苔翽荼翽픀苔翽ꃲȯ픀苔翽ꃲȯ픀苔翽Õ莋翽픀苔翽As혒띎ᨀ退토翽䚀骖ȯϘꃎȯ惈ꁏȯ묰蝺翽괰ꃫȯ箠ꂊȯшꃎȯ愸ꁏȯഫ翽턠翽⇘ꁧȯ⇘ꁧȯ혂띞ᬀ耀诠膟翽膟翽❠Ċ鏠ĀǴ貀膟翽@홲뜮ᰀ耀Ѐn.4㾀㾀ᗿȀ঒Ɓ茌C7eat홢뜾ᴀ耀ᩓꡳ㔲䩓要䬐雫嶽ᘂ蚱ȯ仨㿇䦄㛦翶㛡翶䀀翽㛡翶茁翽翽崸騿ȯ㞸ꛊȯ홒뜎Ḁ耀诠膟翽膟翽❠Ċ鏠䤀㛦翶Ā㛡Ǵ貀膟翽雮곳ꙑ*偀꜇ȯ僠蜜ȯrc%3dhttps%253A%252F%252Fiubhfs%252Esharepoint%252Ecom%252Fsites%252FHealthRocket%252F%255Fvti%255Fbin%252Fwopi%252Eashx%252Ffiles%252Fe5c28253e16d4a32987e3361fb234daf%26access_token%3deyJ0eXAiOiJKV1QiLCJhbGciOiJSUzI1NiIsIng1dCI6IkNRQU5lRWUtSUxVNTdlSnRZS0N2QVh2b1RkNCJ9.eyJhdWQiOiJ3b3BpL2l1Ymhmcy5zaGFyZXBvaW50LmNvbUBmNDE5YzlmZS1mN2IwLTRkODctYmVlOC1lOGRmYjIxOTBjYWIiLCJpc3MiOiIwMDAwMDAwMy0wMDAwLTBmZjEtY2UwMC0wMDAwMDAwMDAwMDBAOTAxNDAxMjItODUxNi0xMWUxLThlZmYtNDkzMDQ5MjQwMTliIiwibmJmIjoiMTY4Mzg5MDQxMSIsImV4cCI6IjE2ODM5MjY0MTEiLCJuYW1laWQiOiIwIy5mfG1lbWJlcnNoaXB8YWJiaWUucnV0aGVyZm9yZC1iZXJuZ3J1YmVyQGl1Lm9yZyIsIm5paSI6Im1pY3Jvc29mdC5zaGFyZXBvaW50IiwiaXN1c2VyIjoidHJ1ZSIsImNhY2hla2V5IjoiMGguZnxtZW1iZXJzaGlwfDEwMDMyMDAwNTU2M2YyN2NAbGl2ZS5jb20iLCJzaWQiOiI3MmZjOWMwMy00NDA2LTRlZWQtODViYS1iZjAyZjIwNmJlN2QiLCJzaWduaW5fc3RhdGUiOiJbXCJrbXNpXCIsXCJkdmNfY21wXCIsXCJkdmNfZG1qZFwiXSIsInhtc19jYyI6IltcIkNQMVwiXSIsInhtc19zc20iOiIxIiwiaXNsb29wYmFjayI6IlRydWUiLCJhcHBjdHgiOiJlNWMyODI1M2UxNmQ0YTMyOTg3ZTMzNjFmYjIzNGRhZjtNTUlvZFR1azJ4WnA0U0xSMlJUN3FPR3EzbE09O0RlZmF1bHQ7OzdGRkZGRkZGRkZGQkZGRkY7VHJ1ZTs7OzEwNDg1NzY7ZDYxZGIyYTAtMTBlMy02MDAwLWFiZjktNTRiMTZhM2E3ODdkIiwiZmlkIjoiMTg5OTEzIn0.LAl0g2oaJ6UsKxf7_hSmmfh7rIG6x1KnBEFflkFnNytF9XOLb-8X3LtgwzCvyeK2PAxIcP2s8-cm6CI_ebyQ-X5OVUfDK-3ZQDse6u_jEdxVMYqOvzek-4WYdXA26BHEvxBqEKGKGXMhBNEzeY_3PGRbt-5rqugzn1WX30WpjquxaN6tg̀ꓺ*着ꂼȯ怐ȯ엀ꜢȯŐȯ靂ࣺꓽဪꩀ鬲ȯꀠ髤ȯ타ᘇ楬䙷묠ꁇȯꃧ�s潄畣敭瑮휄뛮s蠀์ชീ頙ȯ勐ꁗȯ뭀ꁇȯł∊｀흷뛻š蠀ᅎ㤊컠驇ȯ밐ꁇȯł∊｀흺뛴ȯ蠀ဝ蜊Ⴠ頙ȯ볠ꁇȯł∊｀흭뛁ͩ耀님荣翽붰ꁇȯЀᰓòꒈ膟翽ꐘ膟翽ꑐ膟翽ꈘ膟翽㋣戳㐷换흐뛒Ѐ耀님荣翽뺀ꁇȯЀꒈ膟翽ꐘ膟翽ꑐ膟翽ꈘ膟翽㋣흃뚯ե蠀ᇤ礊擐ꁚȯ喀驤ȯ뽐ꁇȯł∊｀킶뚸إ蠀ቀ༊Ӏ頙ȯ쀠ꁇȯł∊｀킹뚵܀蠀ฮ匊퉠驇ȯ佐ꁗȯ샰ꁇȯł∊｀킬뚆ࡍ耀님荣翽쇀ꁇȯЀ-5ꒈ膟翽ꐘ膟翽ꑐ膟翽ꈘ膟翽㋣爀킟뚓ु耀님荣翽슐ꁇȯЀꒈ膟翽ꐘ膟翽ꑐ膟翽ꈘ膟翽&lt;㋣킂뙬ਯ耀님荣翽썠ꁇȯЀࠁ耀⯰꘿ȯ䴳ꁈȯꒈ膟翽ꐘ膟翽ꑐ膟翽ꈘ膟翽&lt;㋣탵뙹଀耀님荣翽쐰ꁇȯЀ-54-ꒈ膟翽ꐘ膟翽ꑐ膟翽ꈘ膟翽㋣獷漮晦탸뙊౰耀님荣翽씀ꁇȯЀ耀䞠顾ȯꒈ膟翽ꐘ膟翽ꑐ膟翽ꈘ膟翽㋣탫뙇ഀ蠀຾礊拐ꁚȯ에ꁇȯł∊｀탞뙐฀耀님荣翽욠ꁇȯЀࠁ耀⻀꘿ȯ霣ꁈȯꒈ膟翽ꐘ膟翽ꑐ膟翽ꈘ膟翽&lt;㋣탁똭ༀ蠀ᜪ《ۀ頙ȯ尐驤ȯ읰ꁇȯł∊｀퀴똾က蠀ᄶᐊ݀頙ȯ吠ꁗȯ졀ꁇȯł∊｀퀧똋ᄀ耀님荣翽줐ꁇȯЀࠁ耀䌀꘿ȯꒈ膟翽ꐘ膟翽ꑐ膟翽ꈘ膟翽&lt;㋣퀪똄ሀ蠀౸謊߀頙ȯ咐ꁗȯ짠ꁇȯł∊｀靂ࣺꕑဪꖠꁅȯꀠ髤ȯ타柷쬰ꁇȯ쏥퀃뛮退EG졠꛴ȯUS죰꛴ȯ-5졠꛴ȯ54졠꛴ȯ17떠꛴ȯ54죀꛴ȯ24졠꛴ȯ21죰꛴ȯ&#10;wa졠꛴ȯic졠꛴ȯcr떠꛴ȯ&#10;Of죀꛴ȯ6.쏠꛴ȯl\읰꛴ȯons클뛹Ƕ耀翽⼠翽쀀⛸翽✨翽♰翽翽═翽e큥뛈ȯ退C:\U촰ꁇȯ耀āāct큖뛛̯耀궰荺翽각耀?　⡶⾧܀ࠀ耀Ŀ怤⡶⾧܀ࠀ6큇뚪е耀翽⼠翽쀀⛸翽✨翽♰翽翽═翽IO큈뚥׶褀ßĀ鎐菊翽⠅揍ﶃ⾦렀紽ﶃࠀ躔ﶃ 掩ﶃ掗ﶃꠀ掍ﶃ䠀釛ﶃ쀀接ﶃ턀崍⾠Ȁ瀁쪐ﶃĀ趨荣翽錘莎翽Ă鿀菊翽ꠂ掍ﶃ堀鋣ﶃ堀掲ﶃ货ﶃȀ 쬐ﶃ̀촨荣翽ꎠ꛴ȯ趨荣翽莑翽쳠荣翽Бꁝȯ̃̃톹뚴؂退EG끠꛴ȯUS꿐꛴ȯ-5끠꛴ȯ54끠꛴ȯ17떠꛴ȯ54Ꝡ꛴ȯ24끠꛴ȯ21꿐꛴ȯ&#10;wa끠꛴ȯic끠꛴ȯcr떠꛴ȯ&#10;OfꝠ꛴ȯ6.쏠꛴ȯon읰꛴ȯeIO톪뚇ܯ谀툘ꁇȯ툥ꁇȯ釘莎翽懐ꁓȯ畃瑳浯瑓瑡獵܀＀旿䟒⾠Ȁ瀀䟒⾠躑ﶃ퀀卡⾠匀偉摁牤獥s튰ꁇȯ튼ꁇȯ釘莎翽懐ꁓȯ䵓偔摁牤獥s翽톛뚖࠯蠀ᦈ莋翽恀ꃧȯ᷀蛅ȯЀ典ꙻȯŞ2⇐꘿ȯ㾀㾀ᗿؘ৲Ɓ茂翽缀錨荣翽톌뙡य退锠ꘒȯ莠ꘒȯࠁ訠ꘒȯā讠ꘒȯ鋰鬷ȯ豠鬷ȯँ闠ꘞȯ艰ȯ졀ꁜȯ짰ꁜȯ놠ꁡȯ할ꂋȯ혀ꂋȯ錁荣翽칠蜭ȯ錁荣翽Āel퇽뙰਀耀翽⼠翽쀀⛸翽✨翽♰翽翽═翽l퇮뙃ଯ耀翽⼠翽쀀⛸翽✨翽♰翽翽═翽퇟뙒య耀翽⼠翽쀀⛸翽✨翽♰翽翽═翽퇀똭ഀ耀翽⼠翽쀀⛸翽✨翽♰翽翽═翽IO턱똼฀退걨菊翽쀚ꦐꁛȯ걨菊翽쀚끰ꁛȯꁠ菊翽삀냐ꁛȯ蜈臩翽쁾蔠Ꙣȯဠ菋翽쁩뎐ꁛȯ뻘菊翽쁳낐ꁛȯel턢똏ༀ销䘛敬啸卉牣灩兴ĀЄࠄȀఄԀ଀䁀ᰀଁ䂀ᰀ䔁À圀@ᘀ䮀䄀섀ŀ尀聀ḁ耀؀Ѐ桴獩Ѐ$楆摮楆獲却祴敬偤牡湥坴瑩䑨瑡卡畯捲e༄䜀瑥慄慴潃瑮硥tЄ一汩Ѐ&#10;楆敲癅湥t਄伀䍮浯慭摮elÌ(Ɠ(Ì(ÌƓ(Ɠ鉂෺ꕑဪꪀ鬲ȯꀠ髤ȯ타矷Ëꁇȯﾈᤴ현ޱ箬ﵿ﻿﻿苅⒨戀䀅턁뛯耀荣翽쉀ꜥȯ巰蜅ȯЁāāĄāā턌뛠Ā耀狰荣翽荼翽Ꟙ荣翽鐈莎翽촨荣翽໐顾ȯn╳Ѐ텷뛥Ȁ耀狰荣翽荼翽Ꟙ荣翽鐈莎翽돀荣翽뭀蜡ȯ촨荣翽࿰顾ȯ텲뛾̀鐀荺翽曠Ꙣȯ婠ꁘȯĄ텽뛳Ѐ耀蛨荣翽ĀꁇȯDataContext.Label텸뛴Ԁ耀荺翽ꁇȯ稰ꀟȯﺐ荹翽Ѐ텣뛉؀耀蛨荣翽ĀꁇȯDataContext.Label텮뛂܀退煀荣翽═莋翽簰荣翽竐荣翽Ꟙ荣翽竐荣翽荺翽鸀꛴ȯ텩뛇ࠀ退濰荣翽鐈莎翽Ꟙ荣翽笠荣翽꼨荣翽稐ꁜȯ텔뛘ऀ退濰荣翽錘莎翽煀荣翽═莋翽꼨荣翽瘠ꁜȯ춨荣翽ᵐ꛵ȯ텟뛝਀退麀蜶ȯ䄂翽靠蜶ȯ䄂翽⎠ꙡȯ䄂ɱȯ㦰ꄚȯ텚뛖଀退濰荣翽錘莎翽煀荣翽═莋翽꼨荣翽煀ꁜȯ춨荣翽ᮠ꛵ȯ텅뚫ఀ退껨荣翽莑翽촨荣翽᭰꛵ȯ춨荣翽᭰꛵ȯ礈荻翽竐荣翽텀뚬ഀ鐀荺翽ಠꙵȯ娀鬜ȯĄȯпЀ텋뚡฀鐀荺翽嚠ꘟȯ㽰ꁔȯĄȯЀ튶뚺ༀ鐀荺翽坠ꄚȯ㽰ꁔȯĄ튱뚿က耀荺翽ꁇȯ䲀꜊ȯﺐ荹翽ȯ朿Ѐ튼뚰ᄀ耀磱蜃ȯ䄂ȯ膐òĀò䪠òĀ튧뚵ሀ鐀荺翽涠Ꙣȯ娀鬜ȯĄȯ튢뚎ጀ耀狰荣翽荼翽Ꟙ荣翽鉐莎翽촨荣翽彰顾ȯࠀЀЀ튭뚃᐀鐀荺翽堠ꘟȯ㽰ꁔȯĄЀЀ튨뚄ᔀ鐀荺翽尐ꄚȯ婠ꁘȯĄȯЀЀ튓뚙ᘀ耀荣翽骠蜺ȯꑠ蛻ȯЁāāāпЀ튞뚒ᜀ耀蛨荣翽ĀꁇȯDataContext.LabelЀ튙뚗᠀鐀荺翽堀ꄚȯ㽰ꁔȯĄ튄뙨ᤀ耀ḱ蛜ȯĂ翽ḱ蛜ȯĂ翽梁ꙙȯ䄂Ḱ蛜ȯĂ翽튏뙭ᨀ耀ۑꀰȯ䄂ȯۑꀰȯ䄂ȯ꙳ȯĀȯ朿Ѐ튊뙦ᬀ鐀荺翽呠ꘟȯ㽰ꁔȯĄȯ朿Ѐ틵뙻ᰀ销荣翽㽰ꁔȯ箠ꁓȯȯ朿Ѐ티뙼ᴀ耀仰顾ȯᄅ؂ocꁇȯ挀頖ȯ斨頖ȯ고ꛋȯЀ틻뙱Ḁ耀狰荣翽荼翽Ꟙ荣翽鐈莎翽촨荣翽宀顾ȯ朿Ѐ틦뙊ἀ耀瀱蜃ȯ䄂ȯ膐òĀò顠òĀЀЀ틡뙏 耀狰荣翽莋翽Ꟙ荣翽鐈莎翽촨荣翽媐顾ȯryId◚Ѐ틬뙀℀耀蛨荣翽ĀꁇȯDataContext.Label틗뙅∀鐀荺翽廠ꘟȯ㽰ꁔȯĄȯЀЀ틒뙞⌀耀狰荣翽莋翽Ꟙ荣翽鐈莎翽촨荣翽忐顾ȯ娾杽Ѐ틝뙓␀耀蛨荣翽ĀꁇȯDataContext.Label틘뙔─耀Data.Doc.IsOpeningOfflineCopyȯ틃똩☀耀荺翽ꁇȯ嚐ꀟȯﺐ荹翽틎똢✀耀蛨荣翽ĀꁇȯDataContext.Label틉똧⠀耀ࢱꀰȯ䄂ȯࢱꀰȯ䄂ȯ꙳ȯĀȯ툴똸⤀鐀荺翽妐ꄚȯተꂥȯĄȯ朿Ѐ툿똽⨀退蜹ȯ═莋翽蜹ȯ═莋翽ﮀ蜹ȯ═莋翽᳠ꙡȯ᭠ꙡȯ툺똶⬀耀蛨荣翽ĀꁇȯDataContext.LabelЀ툥똋Ⰰ退ᖠꙡȯ䄂ȯហꙡȯ䄂ȯᚠꙡȯ䄂ȯ⁠ꙡȯ䄂朿Ѐ툠똌ⴀ耀荺翽ꁇȯ䖠꜊ȯﺐ荹翽ȯ툫똁⸀鐀荺翽鸠ꘒȯ䅐ꁔȯĄȯ朿Ѐ툖똚⼀鐀荣翽皀ꁘȯ覠ꁓȯ툑똟　退煀荣翽═莋翽簰荣翽竐荣翽荺翽鸀꛴ȯɴsⶀꄚȯ朿Ѐ툜또㄀耀荺翽ꁇȯ僰ꀟȯﺐ荹翽툇똕㈀耀瑱ꀯȯ䄂ȯ瑱ꀯȯ䄂ȯ꙳ȯĀȯ툂럮㌀耀蛨荣翽ĀꁇȯDataContext.Label툍럣㐀鐀荺翽鹠Ꙡȯ婠ꁘȯĄ툈럤㔀鐀荺翽滠Ꙣȯ婠ꁘȯĄ翽퉳럹㘀耀熐荣翽═莋翽狰荣翽荼翽簰荣翽竐荣翽꼨荣翽韰荣翽퉾럲㜀退絸荣翽莋翽罀荣翽═莋翽苨荣翽═莋翽ꗀ荣翽娰颧ȯ퉹럷㠀鐀荺翽喀ꘟȯ㽰ꁔȯĄ퉤럈㤀鐀荺翽奀ꘟȯ㽰ꁔȯĄ퉯럍㨀鐀荺翽删ꘟȯ㽰ꁔȯĄ─Ѐ퉪럆㬀耀荣翽묠ꁏȯ⊠ꂌȯ냀蛻ȯāāāāā퉕럛㰀耀荺翽ꁇȯ眐ꀟȯﺐ荹翽Ѐ퉐럜㴀耀荺翽ꁇȯ悐ꀟȯﺐ荹翽퉛럑㸀耀ꩱ蜃ȯ䄂ȯ膐òĀò顠òĀ朿Ѐ퉆랪㼀耀狰荣翽荼翽Ꟙ荣翽鐈莎翽돀荣翽묐蜡ȯ촨荣翽ݐ顾ȯ퉁랯䀀耀ꕱꁘȯ䄂ȯ膐òĀò䪠òĀ朿Ѐ퉌랠䄀耀狰荣翽莋翽Ꟙ荣翽鐈莎翽촨荣翽㈐顾ȯeCopyȯ朿Ѐ펷랥䈀鐀荺翽཰ꙵȯ娀鬜ȯĄ꽑嘘朿Ѐ펲랾䌀退ᒤꇫ롧୺黡뚢靃ꅵ⪴﴾ॵ趃￀췀ݽ꩙뵢뭮돸ὒﱹ镃궋莜≂误돿뛛ЀЀ펽랳䐀耀荺翽ꁇȯ緰ꀟȯﺐ荹翽朿Ѐ편랴䔀退Tut펣랉䘀耀荺翽ﯰꁇȯⅰꀟȯﺐ荹翽蛰◎Ѐ펮랂䜀退阻⧊௔㇄陧ଫ맄힃᳅촥돒侍࿆ꄢ蔉ໍᵆ긆럈腧鈠ꭧ櫫肼๛྄毂퍔朿Ѐ펩랇䠀鐀荺翽樠Ꙣȯ娀鬜ȯĄ朿Ѐ펔래䤀鐀荺翽ᄀꙵȯ娀鬜ȯĄ뛛朿Ѐ펟랝䨀耀郦品իTEST_Template_MA.xlsx펚랖䬀鐀荺翽暠Ꙣȯ娀鬜ȯĄч柈钕└㰀펅띫䰀鐀荺翽犠Ꙣȯ娀鬜ȯĄ펀띬䴀鐀荺翽ጠꘟȯ娀鬜ȯĄ猃뀂ꁋѽЀ펋띡一鐀荺翽Ềꙵȯ娀鬜ȯĄ朿Ѐ폶띺伀耀೐ꁈȯࡰꁈȯހꁈȯȯꁇȯȯпЀ폱띿倀鐀荺翽᷐ꙵȯ娀鬜ȯĄ폼띰儀退硸荣翽⟘莍翽ꗀ荣翽娰颧ȯ춨荣翽싰꛴ȯ莑翽쟐꛴ȯ폧띵刀退ঐ꜍ȯ ী꜍ȯ㿰n╳Ѐ폢띎匀退鋺᧼Ｌ簷鸌䤉ꡮ甉ꢝ呾ℌ劮兰駲빠穒⭦ᾬ觙ǥ㮻䌅챬냹쓑籙垔㓲猃뀂ЀЀ폭띃吀退巔埈➤䭠顀롳鞋ጠ⊭䬇겲㿨떓媯鬵眭凥꣰홹ⅻ쥜⬆䗰ч柈Ѐ폨띄唀退쯠顅ȯ퓠顢ȯᬐ頙ȯ台骹ȯ纠ꁋȯⰐꘔȯ폓띙嘀鐀荺翽ീꙵȯ娀鬜ȯĄȯ钕└㰀폞띒圀耀郦品ի㛡翶 뛠㐲翶폙띗堀退ᅦ釧ꔿ裮侩叧씢±쳄돧꛾❺鬨䜕귿捍沠㾠ⱛ偄鋵쿻챊ᓣ贵鬊才ॠ朿Ѐ폄뜨夀耀荺翽ðꁈȯ竐ꀟȯﺐ荹翽폏뜭娀鐀荺翽玠Ꙣȯ娀鬜ȯĄ폊뜦嬀鐀荺翽઀ꘟȯ娀鬜ȯĄ猃뀂朿Ѐ팵뜻尀鐀荺翽ၠꙵȯ娀鬜ȯĄﾧ৘пЀ팰뜼崀鐀荺翽曠Ꙣȯ娀鬜ȯĄॠЀЀ팻뜱帀鐀荺翽ᆠꙵȯ娀鬜ȯĄ翽朿Ѐ팦뜊开鐀荺翽ﾀꙴȯ娀鬜ȯĄ팡뜏怀蠀臀ꘜȯ봠ꙹȯ髠ꘕȯ售槒Ї팀瘥䨩睾刈ꄍȯ凰ꄍȯ팬뜀愀退application/x-javascript䝠颎ȯ팗뜅戀鐀荺翽櫠Ꙣȯ娀鬜ȯĄᬪ朿Ѐ팒뜞挀鐀荺翽焠Ꙣȯ娀鬜ȯĄч柈朿㰀팝뜓搀鐀荺翽￐ꙴȯ娀鬜ȯĄЀ팘뜔攀鐀荺翽─ꙵȯ娀鬜ȯĄﾧ৘朿Ѐ팃듩昀蠀ᘀꙵȯ鸀Ꜹȯ彐鬮ȯЇ又ꄍȯ厰ꄍȯ팎듢最退촨荣翽⎀꛵ȯﭨ荹翽鑘莎翽ῠ荼翽═莋翽朿Ѐ팉듧栀耀蛨荣翽ĀﰐꁇȯDataContext.LabelЀ퍴듸椀需荣翽址ꃧȯ慠骍ȯ䄀ò朿Ѐ퍿듽樀退ὐ꜍ȯ ȯ⓰꜍ȯ朿Ѐ퍺듶欀退ㄸ翊翽ﳠꁇȯ㡀翍翽㠘翍翽⹀顎ȯ畐颪ȯnn퍥듋氀退鋺᧼Ｌ簷鸌䤉ꡮ甉ꢝ呾ℌ劮兰駲빠穒⭦ᾬ觙ǥ㮻䌅챬냹쓑籙垔㓲猃뀂朿Ѐ퍠듌洀退꜐턱異햝숼㐙稨캧媣孫竣售槒኷邴莐䇥⊪퍦瘥䨩睾蒎ﾧ৘朿㰀퍫듁渀鐀荺翽煠Ꙣȯ娀鬜ȯĄﾧ৘钕Д㰀퍖듚漀退螬翽螬翽A퍑듟瀀蠀鯰东翽ﹰꁇȯ뛐丞翽ﺐꁇȯﺐꁇȯﻀꁇȯ퍜듐焀蠀ﻀꁇȯﻀꁇȯﻀꁇȯā䢍ꄎ䞖쉐鬄ȯĂ Ba`퍇듕爀鐀荺翽ᯀꘟȯ娀鬜ȯĄȯӚЀ퍂뒮猀退｠ꁇȯ｠ꁇȯꁇȯāIntro%20Hospital%20Mg퍍뒣琀鐀荺翽ጰꙵȯ娀鬜ȯĄȯпЀ퍈뒤甀鐀荺翽漠Ꙣȯ娀鬜ȯĄ뛛ⲳ뒹瘀退꜐턱異햝숼㐙稨캧媣孫竣售槒኷邴莐䇥⊪퍦瘥䨩睾蒎ﾧ৘朿ЀⲾ뒲眀退⬠ꙡȯ䄂ȯ㋠ꙡȯ䄂ȯ⥠ꙡȯ䄂ȯ䨠骍ȯ䄂朿㰀ⲹ뒷砀耀蛨荣翽ĀĐꁈȯDataContext.LabelЀⲤ뒈礀鐀荺翽ᘠꘟȯ娀鬜ȯĄॠ┿Ѐⲯ뒍稀退螬翽螬翽︨ꁇȯ︨ꁇȯⲪ뒆笀蠀왰额ȯ绠顸ȯⷰꄘȯ耀䁋Ї月ꄍȯ曰ꄍȯⲕ뒛簀蠀뻰珴翽毀ꃆȯuthⲐ뒜紀蠀擄蜺ȯ퇠顂ȯ碠ꘕȯЇ棈ꄍȯ械ꄍȯⲛ뒑縀鐀荺翽滠Ꙣȯ娀鬜ȯĄⲆ둪缀鐀荺翽ᅐꙵȯ娀鬜ȯĄ钕Д㠀ⲁ둯耀退ઠꙡȯ䄂翽ߠꙡȯ䄂翽ᛐꁈȯ䄂ꁠ蜶ȯ䄂ȯⲌ둠脀耀װꁈȯڐꁈȯࣀꁈȯxteꁈȯȯ⳷둥舀蠀ᮐꙞȯ覠蜛ȯ醹⧑ᾦ䦏果黕뚍젦醹⧑ᾦ䦏果黕뚍젦顠埕蓅Ǚ蓃Ǚ▀ꜩȯⳲ둾茀耀晏楦散䘮汩䥥⹏千⹉湉潣業杮潈瑳潎楴楦慣楴湯畓獢牣灩楴湯瑓瑡獵tion⳽둳萀耀૰ꁈȯᜠꁈȯዀꁈȯedEꛢȯȯrds⳸둴蔀耀ࡰꁈȯ࿰ꁈȯᜠꁈȯrreꙚȯòⳣ둉蘀退촨荣翽변꛴ȯ춨荣翽변꛴ȯῠ荼翽═莋翽ⳮ둂蜀退絸荣翽荼翽罀荣翽═莋翽衘荣翽莋翽ꗀ荣翽娰颧ȯ⳩둇蠀耀࿰ꁈȯπꁈȯ࿰ꁈȯ潈瑳潎ꙚȯòကⳔ둘褀鐀荺翽䃠ꘟȯ㽰ꁔȯĄⳟ둝言耀రꁈȯࡰꁈȯπꁈȯꜩȯⳚ둖謀耀࿰ꁈȯ፠ꁈȯ࿰ꁈȯDurꙚȯò.Oⳅ됫谀耀ꙴȯ頪ȯ힀頪ȯ瑳慇整ꙚȯòrdsⳀ됬贀耀ഠꁈȯꁇȯ頪ȯoudꙚȯòⳋ됡踀耀࿰ꁈȯ፠ꁈȯ࿰ꁈȯ瑳慇整ꜩȯȯrdsⰶ됺輀退&#10;ⰱ됿退耀ڐꁈȯԀꁈȯꁇȯ潈瑳潎Ꙛȯòⰼ됰鄀耀ꙴȯπꁈȯ頪ȯrerꜩȯòⰧ됵鈀耀࿰ꁈȯ೐ꁈȯ࿰ꁈȯtitꜩȯዀꜩȯⰢ됎錀退ꗀ荣翽娰颧ȯ춨荣翽젰꛴ȯ荼翽웠꛴ȯꃰ蜶ȯ䄂翽Ⱝ됃鐀耀Data.SubscribedEventTypesTableUionⰨ됄销鐀荺翽䆠ꘟȯ㽰ꁔȯĄⰓ됙阀耀ྠꁈȯరꁈȯ࿰ꁈȯ瑳慇整ꜩȯ쑈蝢翽āāāⰞ됒需鐀荺翽埀ꘟȯ㽰ꁔȯĄⰙ됗頀耀࿰ꁈȯҰꁈȯ࿰ꁈȯ瑳慇整ꜩȯòⰄ뗨餀耀࿰ꁈȯ௠ꁈȯ࿰ꁈȯTYPꁈȯවꙚȯⰏ뗭騀退煀荣翽═莋翽촨荣翽ꄰ꛴ȯ춨荣翽ꄰ꛴ȯⰊ뗦鬀耀ୀꁈȯ๠ꁈȯ࿰ꁈȯrngꜩȯòⱵ뗻鰀耀፠ꁈȯڐꁈȯ੐ꁈȯDurꙚȯȯⱰ뗼鴀退뭰ꁋȯ칠ꄗȯ䐠ꄗȯრ蛉ȯ䏀ꛁȯꃰȯᙠꃱȯⱻ뗱鸀耀ऐꁈȯꁇȯ頪ȯꙚȯòⱦ뗊鼀耀頪ȯހꁈȯ頪ȯiabꙚȯȯⱡ뗏ꀀ耀晏楦散䘮汩䥥⹏千⹉潈瑳潎楴楦慣楴湯即扵捳楲瑰潩䕮敶瑮pāecordsⱬ뗀ꄀ耀࿰ꁈȯ๠ꁈȯሠꁈȯ瑳慇整Ꙛȯs翽ⱗ뗅ꈀ耀࿰ꁈȯ頪ȯ࿰ꁈȯeniꙚȯȯⱒ뗞ꌀ耀௠ꁈȯᜠꁈȯවꁈȯ捴卨档lags翽ⱝ뗓ꐀ耀荣翽齐蜺ȯꑠ蛻ȯЁāāā/109/ⱘ뗔ꔀ耀荣翽ꜥȯ巰蜅ȯЁāāĄāāⱃ떩ꘀ耀ḱ蛜ȯĂ翽ḱ蛜ȯĂ翽Ⴡꙙȯ䄂Ḱ蛜ȯĂ翽ⱎ떢꜀耀࿰ꁈȯ੐ꁈȯ࿰ꁈȯ瑳湥潔Ꙛȯȯⱉ떧ꠀ耀۠ꁈȯԀꁈȯሠꁈȯā0Questions%20Unit%205ⶴ떸꤀蠀 ꃷȯ蜼ȯ醹⧑ᾦ䦏果黕뚍젦믰ꁋȯಀꁈȯ⶿떽ꨀ耀熐荣翽═莋翽狰荣翽荼翽簰荣翽竐荣翽꼨荣翽韰荣翽ionⶺ떶꬀耀荣翽갠ꁏȯ㹀ꂌȯ냀蛻ȯāāāāāȯⶥ떋가耀荣翽맠ꁏȯ夐ꂌȯ⸰蜃ȯāāĄāāāāāāⶠ떌관鐀荺翽傠ꘟȯ㽰ꁔȯĄⶫ떁글鐀荺翽寀ꄚȯ㽰ꁔȯĄⶖ떚꼀耀࿰ꁈȯවꁈȯ࿰ꁈȯ潈瑳潎imeòⶑ떟뀀鐀荺翽鸠ꘒȯ㽰ꁔȯĄ⶜떐넀耀࿰ꁈȯҰꁈȯ࿰ꁈȯDurꙚȯòⶇ떕눀鐀荺翽㤀ꘟȯ㽰ꁔȯĄȯⶂ땮대耀۠ꁈȯరꁈȯߐꁈȯ瑳湥潔ꜩȯ憚蝦翽edⶍ땣됀耀荣翽떀ꁏȯ䦠ꂌȯ냀蛻ȯāāāāā荣翽ⶈ땤딀耀荣翽馰蜺ȯꘀ蛐ȯЄāāāāāāⷳ땹똀耀Data.CallbackDurationInSecondsI.Hⷾ땲뜀耀Data.PlainHeartbeatLogicꁈȯⷹ땷렀耀Data.CallbackDurationInSecondsⷤ땈뤀耀晏楦散䘮汩䥥⹏千⹉湉潣業杮潈瑳潎楴楦慣楴湯畓獢牣灩楴湯瑓瑡獵nSecⷯ땍먀耀荣翽할ꜥȯ巰蜅ȯЁāāĄāārdsⷪ땆묀耀荣翽雠蜺ȯꑠ蛻ȯЁāāāSecⷕ땛밀耀熐荣翽═莋翽狰荣翽荼翽簰荣翽竐荣翽꼨荣翽韰荣翽ⷐ땜봀耀ḱ蛜ȯĂ翽ḱ蛜ȯĂ翽∁ꙙȯ䄂Ḱ蛜ȯĂ翽āāⷛ땑븀退荣翽铀頫ȯ뾰ꁡȯⷆ딪뼀耀ҰꁈȯԀꁈȯ๠ꁈȯ瑳慇整ꜩȯȯⷁ딯쀀退microsoft.office.excel.6d47d07eⷌ딠섀退Microsoft.Office.Excel.6d47d07eⴷ딥숀鐀荺翽壠ꘟȯ㽰ꁔȯĄⴲ딾쌀鐀荺翽孰ꄚȯ㽰ꁔȯĄⴽ딳쐀鐀荺翽嗠ꘟȯ㽰ꁔȯĄⴸ딴씀鐀荺翽瘐鬷ȯ㽰ꁔȯĄⴣ딉였鐀荺翽诰鬷ȯ㽰ꁔȯĄ⴮딂윀鐀荺翽奀ꄚȯ㽰ꁔȯĄ⴩딇저鐀荺翽吀ꘟȯ㽰ꁔȯĄⴔ딘준鐀荺翽徠ꘟȯ㽰ꁔȯĄⴟ딝쨀鐀荺翽巀ꘟȯ㽰ꁔȯĄ鑂௺ꁑါꫀ鬲ȯꀠ髤ȯ&#10;타럗$᭐ꁈȯﯻ읯￱ⴁ뛮退퍀荣翽㝰ꁈȯ⢐ꁈȯ墠ꄚȯЁ謨鬇ȯ쁎2鴰ꙻȯ㾀㾀ᗿ☂঒Ɓ茂⵳뛸Ā退/翽鸀꛴ȯ.⸀꛵ȯ-⻀꛵ȯ,⻀꛵ȯ+⻀꛵ȯ*⸀꛵ȯ)⻀꛵ȯ(ȯ⻀꛵ȯ'㏐꛵ȯ鸀꛴ȯ⻀꛵ȯ㏐꛵ȯ㏐꛵ȯⵥ뛊Ȁ耀퉠荣翽Ѐ.Ŋϳ'Ŋ㾀㾀ᓿȃ䆒ᖔ茊ⵗ뛄̀蠀ၐ翪翽깐颪ȯ$'ⵙ뛖Ѐ退ஐꁝȯ缁⛠ꙵȯ⍰ꙵȯீꁝȯ瘠Ꙣȯ㿰౐ꁝȯﰁûರꁝȯ締Ꙣȯ᩠ꁝȯ⸏ᦠꁝȯᴁꁳȯ⁠ꁝȯᝀꙵȯⵋ뚠Ԁ退㽈莚翽䣠ꁘȯꂷȯЀ䂠ꄗȯ蛨鬇ȯ쁽2혰ꁡȯ㾀㾀ᗿȂ䧲ơ茂⺽뚲؀退퍀荣翽ῐꁈȯ咀ꁆȯ噀ꁆȯ䣠ꁘȯꂷȯЁ謨鬇ȯ2톰ꁡȯ㾀㾀ᗿ؂䧲ƕ茂I⺯뚌܀蠀鵨臩翽䳸ꂒȯ鶠臩翽䴨ꂒȯ鷘臩翽䵀ꂒȯꄘ荣翽䶠ꂒȯꅠ荣翽䳈ꂒȯꤠ荣翽䵘ꂒȯȯﵸ荹翽䶸ꂒȯ﷈荹翽䵰ꂒȯ僈荻翽䶈ꂒȯ⺑뚞ࠀ蠀珴翽毀ꃆȯ⡀顎ȯ顏涠ꃆȯႠᜁŖ翿翿翿翿ರꀞȯ"/>
        <Anchor>
          <Comment id="{45F33B27-E365-4CAA-B8E7-3F72CBDDBF62}"/>
        </Anchor>
        <Create/>
      </Event>
      <Event time="2023-04-13T01:35:13.86" id="{18B5FC1E-CE9A-47C8-ADC5-505383A6ED2B}">
        <Attribution userId="ernandez, Kelsey, Frau's OneDrive - IU International University of Appli" userName="chunter, Larissa's OneDrive - IU International University of Applied Sciences ‎» Do" userProvider="翽ְ腉ȯ騀蜰ȯఠĀW黏Ӭ龺ӬA᩸좋넠畅耀翽࠰腉ȯ騀蜰ȯఠĀW齫Ӭ鿨ӬA᪀죺넱癩耀縀ꙮȯ䨔蝬翽롫翽ٞڳxx縀ꙮȯ妀ꄗȯٞڳò縀ꙮȯ堀ꀰȯꁈ螬翽䕰ꁆȯ墰ꀰȯshar죩넆睯退https://iubhfs.sharepoint.com/sites/KFK-Fragen-Team/Shared Documents/Overview/MA Templates KFK 150+Practice Exam-Test Q2/ent inagementServerFlags&quot;:7,&quot;EndpointType&quot;雂觺걒ဩ諠ꜝȯ禀領ȯ타&quot;:䝰ꁆȯ￬ﰀ68,&quot;죏뛮s耀Schunter, Larissa's OneDrive - IU International University of Applied Sciences ‏» ‎‎personal ‏» ‎‎larissa_schunter_iu_org ‏» ‎‎Documents ‏» ‎‎Microsoft Teams-ChatdateienyĀĀ져뛱Ā耀Hernandez, Kelsey, Frau's OneDrive - IU International University of Applied Sciences ‏» ‎‎personal ‏» ‎‎kelsey_hernandez_iu_org ‏» ‎‎Documents ‏» ‎‎Microsoft Teams Chat Filesation접뛘Ƞ贀Raum䩰ꁆȯ耀젊뚣̀蠀퇀翽䰈ꁆȯ䰈ꁆȯ⥀翽ઐꀠȯ쁟쒃ط差Ӭ䄀୐ȯ᝘ꃎȯ蟨ꙹȯ嬙翽턐翽졣뚊Ѯ耀SharePoint - IU International University of Applied Sciences ‏» ‎‎sites ‏» ‎‎en_editorial_team ‏» ‎‎Shared Documents ‏» ‎‎General ‏» ‎‎2_Scripting and Copyediting PhasegyFK.xlsx爴耀0316졛뚒猢耀sDav졚뚓瑴耀uppo졙뚐產耀1,&quot;S졘뚑癥耀aVer졇뚖睯耀&quot;:1,졆뚗硥耀verV졅뚔祳耀on&quot;:16,&quot;Shar阃䣺ꓑဩ༐鬜ȯ孠ꁵȯ╳䵜捩潲潳瑦慀ȯİ꜡ȯ&#10; ̟䟰蝓ȯ縀ȯᡠꂛȯ_&#10;ẻ㗀ȯ&quot;̡源舍ȯ!̠⛐舔ȯamFi!̎⨰舖ȯfficᄀȯↀꂴȯ&#10;̘帰ꁵȯ縀ȯ롐ꂳȯH9&#10;ẻ讀ȯ\̊ȯ䝀ꙺȯé͝술蝅ȯ駀ȯ̔⹀ȯ!̠䤰蝓ȯↀȯ%&#10;̤ꀀX킀ȯ䊀ꂵȯ('*̋뒖Ỿ䕺ꇊ䥽䞻␀ȯ뵀ꂅȯƔŗ ǆ̈俹ၨ醫✫E쭀ȯᘰꂥȯ̗놠顦ȯ㈀⤀㤀㄀偓녓洖굄炍Ꝉ䁈降࿳ꐐ)쪀蜜ȯ矐髛ȯ䇉袨㈥秺଀ꐓ)ὠ鬨ȯ厰ꁔȯpointWebUrl&quot;:&quot;/sites/en_editorial_team&quot;,&quot;SupportedProtocols&quot;:23}]}靂ࣺꑞဩ頨ȯꀠ髤ȯ타呠ꁆȯ짰뛮退퍀荣翽₰ꁈȯ技ꁆȯ姀ꁆȯꂷȯЁ謨鬇ȯ쁏2픐ꁡȯ㾀㾀ᓿ؂৲Ɓ茂짢뛸Ā耀퉠荣翽Ѐ쁽.ŊâŊ㾀㾀ᓿȃ䦒Ꭱ茂짔뛊Ȁ退퍀荣翽ῐꁈȯ圠ꁆȯ₰ꁈȯꂷȯЁ謨鬇ȯ2꩐ꁡȯ㾀㾀ᓿ؂䧲ƙ茂짆뛄̀蠀᫐荼翽噀ꁆȯ媠ꁆȯ媠ꁆȯᴠꂸȯЁ䎠ꄗȯ瞈鬇ȯ2꧀ꁡȯ㾀㾀ᓿ☀ৰƁ茊질뛖Ѐ耀퉠荣翽Ѐ.㾀㾀ᗿȀ䦒ƕ茊줺뚠Ԁ耀퉠荣翽Ѐ쁏.㾀㾀ᗿȂ঒Ɓ茂줬뚲؀退퍀荣翽₰ꁈȯ憠ꁆȯ忠ꁆȯ縷ꂷȯЀ謨鬇ȯ쁼2칐ꁡȯ㾀㾀ᓿ☂䧲ơ茂줞뚌܀退퍀荣翽噀ꁆȯ圠ꁆȯஐꁈȯЁ㺀ꄗȯ謨鬇ȯ쀓2ꤰꁡȯ㾀㾀ᗿ䘂䧲ơ茂준뚞ࠀ蠀켈荣翽惀ꁆȯႀ艋ȯЁ斐顭ȯ걨ȯq2ᡐ蜩ȯ㾀㾀ᓿ√䮳茂쥲뙨ऀ耀퉠荣翽Ѐ쁎.㾀㾀ᗿ∂঒Ɓ茂쥤뙺਀耀퉠荣翽Ѐ.㾀㾀ᗿȂ঒Ɓ茂쥖뙴଀耀퉠荣翽Ѐ쁼.㾀㾀ᓿ∂䦒ơ茂쥘뙆ఀ退姘荼翽姀ꁆȯ憠ꁆȯ聆ꂷȯЁ蜈鬇ȯ2ꭰꁡȯ㾀㾀ᗿ؀৲Ɓ茊쥊뙐ഀ退퍀荣翽₰ꁈȯ姀ꁆȯ技ꁆȯꂷȯЁ謨鬇ȯ2뚰ꁡȯ㾀㾀ᗿ؂৲Ɓ茂쪼똢฀蠀᫐荼翽宀ꁆȯ빐驇ȯ빐驇ȯ蝝ȯЀ拰顭ȯ겈ȯi2蜾ȯ㾀㾀ᓿ؂঒Ɓ茂쪮똼ༀ退姘荼翽姀ꁆȯ开ꁆȯ开ꁆȯꂷȯЁ蜈鬇ȯ2풀ꁡȯ㾀㾀ᗿ؀৲Ɓ茊쪐똎က退퍀荣翽₰ꁈȯ忠ꁆȯ咀ꁆȯꂷȯЁ謨鬇ȯ쁎2왰ꁡȯ㾀㾀ᓿ؂৲Ɓ茂靂ࣺꕑဩ頨ȯꀠ髤ȯ타좷摰ꁆȯက￰쫿뛮耀櫐舩ȯ晐骞ȯ欛舩ȯ鐈莎翽步舩ȯ莋翽蚰荣翽ὠꂸȯ蛨荣翽⃠ꂸȯꙀ荣翽䍐蛒ȯꯨ荣翽⟘莍翽荹翽῀ꂸȯﺐ荹翽巸꜂ȯ䩨莒翽ἰꂸȯ叠莒翽晐骞ȯ쫣뛺Ā耀꤀蛋ȯ═莋翽藀荣翽變顽ȯ蚰荣翽䊐蚡ȯ蛨荣翽變顽ȯꙀ荣翽䁐蛒ȯ쵠荣翽Ṁ蛑ȯ荹翽䭠蚡ȯﺐ荹翽睘ꛑȯᐐ荾翽ﴰ顽ȯ䩨莒翽䌠蚡ȯ丈莒翽⟘莍翽쫗뛶Ȁ耀ﾰ翌翽ꂙȯ銠莎翽ꛢȯ♠蚱ȯꜩȯ⟘莍翽ꜩȯ莋翽验ȯ෠ȯx쫛뛂̀耀櫐舩ȯ滰骞ȯ欛舩ȯ鐈莎翽步舩ȯ莋翽蚰荣翽銠莎翽蛨荣翽㖰ꂸȯꙀ荣翽䍐蛒ȯꯨ荣翽⟘莍翽荹翽㐀ꂸȯﺐ荹翽廘꜂ȯ䩨莒翽㙀ꂸȯ叠莒翽滰骞ȯx翽쫏뛞Ѐ耀꤀蛋ȯ⟘莍翽藀荣翽顽ȯ蚰荣翽몐颰ȯ蛨荣翽顽ȯꙀ荣翽䁐蛒ȯ촨荣翽顽ȯ쵠荣翽Ṁ蛑ȯ荹翽ꮐ颰ȯﺐ荹翽諘ꛑȯ䩨莒翽멠颰ȯ丈莒翽⟘莍翽쨳뚪Ԁ耀簐荺翽rst㒹ort`alﭐꛓȯor耀Ⰷ紈荺翽`ĀutlXHPWX6\쨧뚦؀耀ﾰ翌翽ꛢȯ\a.rꛢȯpDatꜩȯosofꜩȯ0\Doꙵȯ෠ȯ쨫뚲܀耀ﾰ翌翽鬬ȯ\a.rꁮȯpDatꁦȯosofꂙȯ0\Doꛢȯ෠ȯ쨟뚎ࠀ耀꤀蛋ȯ═莋翽藀荣翽ྐ顾ȯ蚰荣翽ଠ蛙ȯ蛨荣翽ྐ顾ȯꙀ荣翽䁐蛒ȯ쵠荣翽Ṁ蛑ȯ荹翽ી蛙ȯﺐ荹翽馈ꛐȯᐐ荾翽ᲀ顾ȯ䩨莒翽܀蛙ȯ丈莒翽⟘莍翽x쨃뚚ऀ耀ﾰ翌翽ꛢȯ\a.r验ȯpDatesktopesktopꙵȯ෠ȯ쩷뚖਀耀꤀蛋ȯ⟘莍翽藀荣翽ᠰ顾ȯ蚰荣翽Ԡ蛙ȯ蛨荣翽ᠰ顾ȯꙀ荣翽䁐蛒ȯ쵠荣翽Ṁ蛑ȯ荹翽ـ蛙ȯﺐ荹翽먈ꛐȯ䩨莒翽ர蛙ȯ丈莒翽⟘莍翽쩻뙢଀耀ݠ蚾ȯ鐈莎翽꤀蛋ȯ═莋翽藀荣翽‐顾ȯ蚰荣翽ᜠ蛙ȯ蛨荣翽‐顾ȯꙀ荣翽䁐蛒ȯ쵠荣翽Ṁ蛑ȯ荹翽ᛰ蛙ȯﺐ荹翽롨ꛐȯᐐ荾翽ⴀ顾ȯ䩨莒翽០蛙ȯ쩯뙾ఀ退灞戠窝溸㙽翶@㛡翶!54㛡翶!So㛡翶!oft坈ꁮȯ㛡翶쩓뙊ഀ耀ﾰ翌翽验ȯuthe验ȯa\Loꜩȯt\Ofꜩȯcumeꙙȯ෠ȯ쩇뙆฀耀煀荣翽═莋翽爨荣翽莒翽꽨荣翽䍰蚱ȯ뉘荣翽⟘莍翽촨荣翽䅠蚱ȯ흠荣翽韠蛓ȯ荹翽鐈莎翽ﭨ荹翽瀀蛚ȯﵸ荹翽㖰ꂸȯ﷈荹翽鑘莎翽瞈荻翽═莋翽x쩋뙒ༀ耀櫐舩ȯ쀠颎ȯ欛舩ȯ鐈莎翽步舩ȯ莋翽蚰荣翽⩀ꂸȯ蛨荣翽⣀ꂸȯꙀ荣翽䍐蛒ȯꯨ荣翽⟘莍翽荹翽Ốꂸȯﺐ荹翽崘꜂ȯ䩨莒翽⡠ꂸȯ叠莒翽쀠颎ȯ쮿똮က耀Ѐ蚾ȯ═莋翽硸荣翽⟘莍翽ꭘ荣翽═莋翽곈荣翽═莋翽굘荣翽═莋翽궠荣翽鉐莎翽荹翽꛾ȯ荹翽荹翽荹翽꛾ȯ荺翽壠髰ȯ荼翽㘠蚱ȯ쮣똺ᄀ耀麰蛋ȯ═莋翽Ꚁ蛋ȯ═莋翽蚰荣翽㹰顾ȯ蛨荣翽㸐顾ȯꙀ荣翽䟐蛒ȯ촨荣翽䎀蛒ȯ荹翽㡰顾ȯﺐ荹翽夘ꂌȯ荼翽⟘莍翽䩨莒翽㺠顾ȯ0PE.xlsxx쮗똶ሀ耀Ѐ蚾ȯ═莋翽硸荣翽⟘莍翽ꭘ荣翽═莋翽곈荣翽═莋翽굘荣翽═莋翽궠荣翽鉐莎翽荹翽꛾ȯ荹翽荹翽荹翽꛾ȯ荺翽嬠髰ȯ荼翽㘠蚱ȯ쮛똂ጀ耀ﾰ翌翽ꛢȯutheꛢȯa\Loꜩȯt\Ofꜩȯcumeꙵȯ෠ȯ虂ᇲꕑဩ⋀ꚿȯ摠颡ȯĐர翶֎璀ꁆȯ쀀쀴螀샃쯣뛥耀㮀ꁇȯ吐ꁇȯ귘ꃨȯ귀ꃨȯ쯠뛸Ā耀㙠ꃹȯ0顢ȯᅒ剀ꂷȯ⛀耀䁁쯭뛿Ȁ耀㞀臭ȯᨀ 훘ò쯪뛲̀耀܁瑦䎼퐢띈㤉熼쎞䟠鸀椪퉩ꬢ&#10;쯗뛱Ҁ耀祰ꁆȯȰꁝȯᄛ矨ꁅȯ쀤쯔뛴Ԁ耀웠驡ȯ쾰驙ȯᄜ쀤仠ꄈȯ䀴쯑뛋؀耀ἀ驢ȯ샰ꂝȯᄝ螀샃剠ꄈȯ쯞뛎܀耀燐颰ȯ瞐ꁆȯ싈頠ȯ싈頠ȯ슰頠ȯ쯛뛍ࠀ耀ᤸ㙱翶ᤠ㙱翶쯘뛀ऀ耀荺翽❀ꁇȯ暰꘵ȯ$쯅뛇਀耀㟐臭ȯᤃ쯂뛚଀耀㛡翶쯏뛙ಀ耀皠ꁆȯ庰颰ȯ절頠ȯ절頠ȯ쟰頠ȯ쯌뛜ഀ耀蚰荣翽ᤀ쀴쯉뛓฀耀䰀ꁇȯ䰀ꁇȯ䰀ꁇȯā쬶뛖ༀ耀ā樀礅坛ﶭ뱅긆䪨蛕ć纠ꘞȯ쬳뛕က耀稀ꁆȯ狐ꁇȯᄚ螀샃䴠ꄈȯ쁉쬰뚨ᆀ耀ꚰ荣翽ᤂ-쬽뚯ሀ耀ā樀礅坛ﶭ뱅긆䪨蛕ć缀쬺뚢ጀ耀쬧뚡ᒀ耀匀ကȯꪫꪪ༪䃋$က쬤뚤ᕑ耀ᤸ㙱翶ᤠ㙱翶쬡뚻ᘀ耀ㆠꁝȯȰꁝȯᄞ䁉ⷀꂷȯ䀴쬮뚾ᜀ耀쬫뚽᠀耀㛡翶쬨뚰ᤀ耀췀鬑ȯᖠꂸȯᄟ䀴ᷠꄈȯ쬕뚷ᨀ耀敓⁴敦瑡牵ⵥ慧整戠獡摥倠潲獰쬒뚊ᬀ耀ᤸ㙱翶ᤠ㙱翶쬟뚉ᰀ耀䋮ꂣȯ쬜뚌ᴀ耀㤁⃿욊ꍲ蕍⪞楩⋒↫쬙뚃Ḁ耀㨁⃿욊ꍲ蕍⪞楩⋒⊫鸀椪퉩ꬢ쬆뚆ἔ耀؁瑦䎼퐢띈㤉熼쎞䋠쬃뚅 耀ꔐ荣翽窐ꁆȯꚰ荣翽혐ꛪȯ쬀뚘℀耀꿀驋ȯ쬍뚟∀耀㛡翶쬊뚒⌀耀깠驋ȯ쭷뚑␀耀鲀驋ȯ駀驋ȯꂠ驋ȯ쭴뚔─耀荹翽ᴚȯ苟翽쭱뙫☀耀荹翽꯹礥ᴚȀ渰ꛉȯ쭾뙮✀耀례驙ȯ竐颰ȯ켈頠ȯ켈頠ȯ컰頠ȯ쭻뙭⠀耀꓀荣翽礐ꁆȯ械螮翽쭸뙠⤀耀囨莒翽ᤀu쭥뙧⨀耀쭢뙺⬀耀Ꙁ荣翽礐ꁆȯ쭯뙹Ⰰ耀噐莒翽ᤀw쭬뙼ⴀ耀㛡翶쭩뙳⸀耀ᐐ荾翽ᤠ쭖뙶⼀耀丈莒翽ᤀ䅀쭓뙵　耀䦈莒翽ᤀ쭐뙈㄀耀㜁⃿욊ꍲ蕍⪞楩⋒ᾫ鸀椪퉩ꬢ쭝뙏㈀耀ⴀꙴȯꙀ荣翽顾ȯ쭚뙂㌀耀䣸莒翽ᤂက쭇뙁㐀耀ㆠꁝȯ祰ꁆȯᄠ㯀ꂷȯ쭄뙄㔀耀㠁⃿욊ꍲ蕍⪞楩⋒₫က쭁뙛㘀耀i즐ꂣȯ쭎뙞㜀耀嚘莒翽ᤀv⭜攭焑뺰쭋뙝㠀耀ᤸ㙱翶ᤠ㙱翶쭈뙐㤀耀ꔐ荣翽罰ꁆȯModeCBC쒵뙗㨀耀腐驡ȯ穰ꂝȯᄡꇠꃺȯ쒲똪㬀耀痈荣翽ᤂz쒿똩㰀耀虨荣翽⟘莍翽ꂴȯ䄂翽쒼똬㴀耀㛡翶쒹똣㸀耀㘁⃿욊ꍲ蕍⪞楩⋒ẫ崩䩒䕃ᖑ쒦똦㼀耀ᤸ㙱翶ᤠ㙱翶쒣똥䀀耀ꃪȯ݈灖翽ȁ쒠똸䄀耀ꚰ荣翽ᤂ(쒭똿䈀耀䔀ကȯ쒪똲䌀耀᧠蛱ȯà灖翽ई)쒗똱䐀耀⠠蛱ȯà灖翽आ)쒔똴䔀耀ㆠꁝȯ缐ꁆȯᄣtt猸ꁅȯ 쒑똋䘀耀蟠ꁆȯর灖翽Є쒞똎䜀耀♀蛱ȯà灖翽इ)쒛똍䠀耀촨荣翽顾ȯ鏌ẞ齢嬕宻᧒體쒘똀䤀耀衰ꁆȯ灕翽Ѓ쒅똇䨀耀ꃪȯ݈灖翽ȁ쒂똚䬀耀ᦀ蛱ȯà灖翽आ)쒏똙䰀耀꓀荣翽膰ꁆȯ쒌똜䴀耀ꃪȯ݈灖翽ȁ쒉똓一耀Ѱꃫȯ݈灖翽ȁ쓶똖伀耀㸁臭ȯᤂu쓳똕倀耀ﱰꃪȯ݈灖翽ȁ쓰럨儀耀㛡翶쓽럯刀耀ᬀ蛱ȯà灖翽आ)쓺럢匀耀Р蛱ȯà灖翽ई)쓧럡吀耀ﻠ蛰ȯà灖翽ई)쓤럤唀耀ী蛱ȯà灖翽आ)쓡럻嘀耀￲Textfeld 1쓮럾圀耀ᰠ蛱ȯà灖翽आ)쓫럽堀耀ꚰ荣翽ᤂ.쓨런夀耀ꃪȯ݈灖翽ȁ쓕럷娀耀㐐鬥ȯ 耀쓒럊嬀耀ဠ蛱ȯà灖翽आ)쓟량尀耀耀쓜럌崀耀ꃪȯ݈灖翽ȁ쓙럃帀耀ꃪȯ݈灖翽ȁ쓆럆开耀ꃪȯ݈灖翽ȁ쓃럅怀耀ꃪȯ݈灖翽ȁ쓀럘愀耀⍀蛱ȯà灖翽ई)쓍럟戀耀耀쓊럒挀耀Ā̂꽀ꂶȯꃪȯꃪȯꃪȯ쐷럑搀耀㛡翶쐴럔攀耀✀蛱ȯà灖翽ई)쐱랫昀耀इ┵ꃪȯ쐾랮最耀⦠蛱ȯà灖翽ई)쐻랭栀耀ࠁ瑦䎼퐢띈㤉熼쎞䣠Ნ祭寀㎉쐸랠椀耀ɀ蛱ȯà灖翽आ)쐥랧樀耀ﭠ蚽ȯᤀ+쐢랺欀耀᪠蛱ȯà灖翽ई)쐯랹氀耀耀쐬랼洀耀ᤸ㙱翶ᤠ㙱翶쐩랳渀耀⯠蛱ȯà灖翽ई)쐖랶漀耀꘠驋ȯ쐓략瀀耀▀蛱ȯà灖翽आ)쐐랈焀耀ᩀ蛱ȯà灖翽आ)쐝랏爀耀Ⅰ髀ȯ稀ꁆȯᄢ. ᾠꄈȯ쐚랂猀耀ༀ蛱ȯà灖翽आ)쐇랁琀耀ۀ蛱ȯà灖翽आ)쐄랄甀耀٠蛱ȯà灖翽ई)쐁랛瘀耀議ꁆȯꂴȯ䄂翽쐎랞眀耀π蛱ȯà灖翽इ)쐋랝砀耀㛡翶쐈랐礀耀ࡀ蛱ȯà灖翽इ)쑵랗稀耀͠蛱ȯӀ灖翽आ쑲띪笀耀쑿띩簀耀①蛱ȯà灖翽आ)쑼띬紀耀ꃪȯ݈灖翽ȁ쑹띣縀耀Ġ蛱ȯà灖翽उ)쑦띦缀耀ꃪȯ݈灖翽ȁ쑣띥耀耀ĵ؂翽쑠띸脀耀ꃪȯꃪȯ耀쑭띿舀耀  &#10;쑪띲茀耀쑗띱萀耀蜀ȯ蜀ȯდ㽐ꁀȯ쑔띴蔀耀ꃪȯﰰꃪȯ&#10;耀쑑띋蘀耀⇀蛱ȯà灖翽आ)쑞띎蜀耀ꃪȯꃪȯ耀쑛띍蠀耀啠骳ȯ騐ꁆȯ啠骳ȯꃪȯꀯȯ쑘띀褀耀�翽艰ꁆȯ邰ꁆȯর灖翽Ё쑅띇言耀䔐骳ȯꃐꁆȯ䔐骳ȯ蹀ꁆȯ쑂띚謀耀䘸鬥ȯ쑏띙谀耀ꀯȯQ쑌띜贀耀긠ꁆȯ䄐顾ȯ啠骳ȯ슰ꀯȯ쑉띓踀耀釐ꁆȯ鬀ꁆȯ骠ꁆȯ슰ꀯȯ얶띖輀耀郦品ի얳띕退耀իXꄈȯꁓȯ遐ꁆȯ얰뜨鄀耀翽═莋翽ů؂翽얽뜯鈀耀︐ꃪȯ얺뜢錀耀ɚ㯀䄀@얧뜡鐀耀얤뜤销耀⨀蛱ȯà灖翽इ)얡뜻阀耀ސꂰȯ뷠髵ȯ꬐髶ȯ숐ꀯȯ얮뜾需耀Ų؂翽얫뜽頀耀ꀐꁆȯ述ꁆȯ喐骳ȯꀯȯ얨뜰餀耀뗨ꀯȯ臀ꃨȯ얕뜷騀耀Ꙁ荣翽膰ꁆȯ荹翽莋翽얒뜊鬀耀ꂴȯ䄂翽ꂴȯ䄂翽얟뜉鰀耀얜뜌鴀耀鋀ꁆȯ灕翽ᄀ驁ȯ얙뜃鸀耀얆뜆鼀耀郦品ի얃뜅ꀀ耀꟨蝞ȯĀȯꃪȯHȯ얀뜘ꄀ耀얍뜟ꈀ耀郦品իआ)얊뜒ꌀ耀ʿ$ˣ엷뜑ꐀ耀ÿ촨荣翽Ა菊翽열뜔ꔀ耀岰蚱ȯ엱듫ꘀ耀ꌐ頤ȯŰ؂翽आ)엾듮꜀耀엻듭ꠀ耀䞰骳ȯୀ骾ȯ䞰骳ȯꃪȯ엸든꤀耀耀&#10;엥듧ꨀ耀镀ꁆȯĶ؂翽엢듺꬀耀엯듹가耀여듼관耀䔐骳ȯ꺐頞ȯ䔐骳ȯ躠ꁆȯ엩듳글耀¨իෘꄈȯꁓȯ闰ꁆȯ엖듶꼀耀䔐骳ȯ꺐頞ȯꓰꁆȯ趀ꁆȯ엓듵뀀耀²ဨꃌȯꁓȯ限ꁆȯ에듈넀耀ꀯȯꀯȯ엝듏눀耀ຨꃌȯꁓȯ隰ꁆȯ엚듂대耀엇듁됀耀䃰骳ȯ鹠ꁆȯ䃰骳ȯ灗翽㒐ꂑȯ엄듄딀耀 ../comments1.xml엁듛똀耀Ś㯀䄀@엎듞뜀耀喐骳ȯ骠ꁆȯ喐骳ȯ숐ꀯȯ엋득렀耀었듐뤀耀飰ꁆȯꎠꁆȯ鹠ꁆȯ䆐ꂑȯ씵듗먀耀莊翽Ꞑ蝞ȯ૊씲뒪묀耀씿뒩밀耀伀ကȯ荹翽莋翽씼뒬봀耀飐ꁆȯĴ؂翽on씹뒣븀耀鮐ꁆȯ頀ꁆȯ䃰骳ȯ亐ꂑȯ씦뒦뼀耀⋰ꁇȯ俰ꂒȯგꃻȯ씣뒥쀀耀ɚ䇀ɚ䇀ɂ%ȯ씠뒸섀耀ꃪȯ０ꃪȯ&#10;耀Ȯ씭뒿숀耀뙠ꁆȯ꬐髶ȯ뽀頞ȯꀯȯ씪뒲쌀耀ឨꃌȯ팸ꁓȯȁ駠ꁆȯ씗뒱쐀耀軐ꁆȯ䄐顾ȯꐰꁆȯꂭȯꀯȯ씔뒴씀耀ꃪȯꃪȯ耀Ȯ씑뒋였耀씞뒎윀耀鞠ꁆȯ述ꁆȯꅠꁆȯꁆȯꀯȯ씛뒍저耀郦品ի씘뒀준耀述ꁆȯ뿰髵ȯېꂰȯꀯȯ씅뒇쨀耀黰ꁆȯ鹠ꁆȯ䃰骳ȯ㪐ꂑȯ씂뒚쬀耀իᛘꄈȯ팸ꁓȯ魠ꁆȯ씏뒙찀耀䃰骳ȯ飰ꁆȯ䃰骳ȯ鬜ȯ㎐ꂑȯ씌뒜촀耀릨ꀯȯ蚐ꃨȯ씉뒓츀耀꺐頞ȯ䪠顾ȯᬐꁇȯ驀ꁆȯ앶뒖케耀/xl/comments2.xmlȯ앳뒕퀀耀郦品ի앰둨턀耀郦品ի약둯툀耀앺둢팀耀啠骳ȯꂯȯ啠骳ȯꁆȯꀯȯ앧둡퐀耀  &#10;~앤둤픀耀몀ꁆȯ몀髵ȯ䔐骳ȯꁰꁆȯ액둻혀耀戀ꃪȯﳐꃪȯðꃫȯ앮둾휀耀/xl/comments1.xml앫둽耀앨둰耀ꀯȯꀯȯò압둷耀郦品իxxx앒둊耀霐ꁆȯ頀ꁆȯ鬰ꁆȯꁆȯ倐ꂑȯ앟둉耀ꃪȯʰꃫȯ耀Ȯ앜둌耀䔐骳ȯꫀꁆȯ䔐骳ȯꁆȯ麐ꁆȯ앙둃耀䃰骳ȯ鬰ꁆȯ䃰骳ȯ䄐ꂑȯ앆둆耀앃둅耀纯앀둘耀²ȯᰨꃌȯ팸ꁓȯ龀ꁆȯ앍둟耀郦品ի඀ꄗȯ않둒耀郦品ի嵀ꂭȯ욷둑耀喐骳ȯ釐ꁆȯ喐骳ȯꀯȯ운둔耀틈ꁵȯ욱됫耀ꃪȯꃪȯ&#10;耀呠욾됮耀郦品ի욻됭耀輰ꁆȯꖠ髶ȯꡐꁆȯꁆȯ馀ꁆȯ울될耀ss욥됧耀ரꃫȯ৐ꃫȯ߰ꃫȯ욢됺耀귰ꁆȯ骠ꁆȯ喐骳ȯꀯȯ욯됹耀纯욬됼耀용됳耀(ǐǔ頰ȯ頰ȯ㍀頱ȯ욖됶耀䃰骳ȯ거ꁆȯꝠꁆȯ䃐ꂑȯ욓됵耀 ../comments2.xml욐됈耀郦品ի욝됏耀¨li ꃌȯ팸ꁓȯmꊰꁆȯ욚됂耀욇됁耀啠骳ȯސꂰȯ啠骳ȯꁆȯꀯȯ욄됄耀&#10;纯욁됛耀&#10;Thoma, Carmenᇔ徦䀀㊖욎됞耀頀ꁆȯ땰髵ȯаꂰȯ冐ꂑȯ욋됝耀ᩘꄈȯꁓȯꏐꁆȯ욈됐豈耀ꃪȯﻰꃪȯ耀웵됗切耀啠骳ȯ騐ꁆȯ啠骳ȯꀯȯ웲뗪ﬀ耀웿뗩ﰀ耀喐骳ȯꪐꁆȯ돰ꁆȯꀯȯ웼뗬ﴀ耀郦品ի웹뗣︀耀䔐骳ȯ阠ꁆȯ䔐骳ȯòꐀꁆȯ웦뗦＀耀ꀯȯꀯȯ팈頤ȯ팈頤ȯ웣뗥老喐骳ȯꪐꁆȯ배ꁆȯꁆȯꀯȯ웠뗸Ā老䔐骳ȯꫀꁆȯ䔐骳ȯ궐ꁆȯ웭뗿Ȁ老꓀荣翽颐ꁆȯꀯȯĀ웪뗲̀老겈ꀯȯ煀ꃨȯ웗뗱Ѐ老ஐꃫȯ월뗴Ԁ老²ᘨꃌȯꭘꂭȯꙀꁆȯ웑뗋؀老䃰骳ȯ거ꁆȯ례ꁆȯꁆȯ㗐ꂑȯ웞뗎܀老Ā6웛뗍ࠀ老웘뗀ऀ老郦品իnit웅뗇਀老&#10;Thoma, Carmen웂뗚଀老䃰骳ȯꈠꁆȯ䃰骳ȯ㓐ꂑȯ웏뗙ఀ老워뗜ഀ老ꂴȯ䄂翽ꂴȯ䄂翽웉뗓฀老ꔐ荣翽깐ꁆȯꚰ荣翽팠ꛩȯ옶뗖ༀ老ꃪȯఐꃫȯ&#10;耀Ȯ옳뗕က老䔐骳ȯꃐꁆȯ䔐骳ȯꠠꁆȯ옰떨ᄀ老啠骳ȯꤐꁆȯ啠骳ȯꀯȯ옽떯ሀ老郦品իnit옺떢ጀ老Éիᶨꃌȯ팸ꁓȯ꣠ꁆȯ옧떡᐀老ꢀꁆȯ꬐髶ȯ啠骳ȯꀯȯ오떤ᔀ老郦品ի옡떻ᘀ老郦品ի옮떾ᜀ老䞰骳ȯ䟐顾ȯ䞰骳ȯݰꃫȯ옫떽᠀老t온떰ᤀ老몀髵ȯ䪠顾ȯꖠ髶ȯ꺰ꁆȯ옕떷ᨀ老Òի૘ꄈȯ팸ꁓȯ䮏ꨰꁆȯ옒떊ᬀ老스蚰ȯᤂunit옟떉ᰀ老꒐ꁆȯېꂰȯꕐꁆȯꀯȯ옜떌ᴀ老黀ꁆȯᬐꁇȯꖀꁆȯꁆȯ끠ꁆȯ옙떃Ḁ老郦品ի徦䀀㊖옆떆ἀ老ꚰ荣翽ᤂ'nit옃떅 老郦品ի㛡翶였떘℀老&#10;s옍떟∀老ꂯȯ뷠髵ȯ䄐顾ȯꀯȯ옊떒⌀老걀ꁆȯ걀ꁆȯ걀ꁆȯānit왷떑␀老郦品իnit왴떔─老ꯠꁆȯꯠꁆȯꯠꁆȯꌘ蝞ȯ왱땫☀老ꈠꁆȯаꂰȯ꙰ꁆȯ1/i䅐ꂑȯ왾땮✀老Ꙁ荣翽颐ꁆȯ왻땭⠀老郦品ի외땠⤀老纯왥땧⨀老郦品ի왢땺⬀老郦品ի㛡翶ꯠꁆȯ왯땹Ⰰ老ݰꃫȯސꃫȯ耀왬땼ⴀ老郦品ի㛡翶왩땳⸀老喐骳ȯꅠꁆȯ喐骳ȯꀯȯ왖땶⼀老啠骳ȯ迀ꁆȯ啠骳ȯꀯȯ왓땵　老할ꂣȯ왐땈㄀老왝땏㈀老ꃪȯ॰ꃫȯ&#10;耀왚땂㌀老䞰骳ȯ䟐顾ȯ䞰骳ȯݐꃫȯ왇땁㐀老ېꃫȯװꃫȯ완땄㔀老蚽ȯᤀ+왁땛㘀老꽰ꁆȯꂴȯ䄂翽왎땞㜀老꓀荣翽顾ȯꖰꁆȯ겠ꁆȯ왋땝㠀老ꆀ蛋ȯᤀ왈땐㤀老郦品իnit잵땗㨀老郦品ի잲딪㬀老ݐꃫȯԐꃫȯ耀잿딩㰀老纯잼딬㴀老&#10;纯잹딣㸀老ͰꂒȯͰꂒȯͰꂒȯ茨ꃨȯ잦딦㼀老잣딥䀀老꓀荣翽뗐ꁆȯe잠딸䄀老ctiꀯȯ.Result잭딿䈀老꓀荣翽顾ȯ燎ꂴȯ䄂翽잪딲䌀老촨荣翽᠀Ɇ촨荣翽잗딱䐀老눐ꁆȯ襘灕翽稸ꃨȯ잔딴䔀老ँ瑦䎼퐢띈㤉熼쎞䧠琀sᜩ啹战響작딋䘀老丈莒翽ᤀɆﺐ荹翽䅀잞딎䜀老荼翽ᤂu잛딍䠀老郦品ի&#10;Currency잘딀䤀老灖翽䁰鬬ȯ炍翽āĀ입딇䨀老欀莒翽᠀Ɇ焈莒翽잂딚䬀老餐蛋ȯᤀ3잏딙䰀老郦品ի Percent잌딜䴀老郦品իTitle잉딓一老喐骳ȯ꒐ꁆȯ喐骳ȯꀯȯ쟶딖伀老Ꙁ荣翽顾ȯ촨荣翽顾ȯ쟳딕倀老荺翽뇠ꁆȯ搰꘵ȯ$쟰단儀老荺翽댰ꁆȯ搰꘵ȯ$쟽닯刀老꓀荣翽顾ȯLevelso쟺닢匀老든ꁆȯ灕翽⯠颪ȯ쟧닡吀老厸灗翽耀炍翽쟤다唀老ataꀯȯkbookId쟡닻嘀老郦品իComma쟮닾圀老Ꮠꃫȯ쟫닽堀老_᠀ကssage쟨닰夀老郦品ի쟕닷娀老潸莒翽ᤀ什쟒닊嬀老啠骳ȯ馰ꁆȯᭀꁇȯ쭰ꀯȯ쟟닉尀老술火翽素ꁴȯs耀쟜닌崀老Ꙁ荣翽顾ȯ᷈荽翽벐ꁆȯ쟙닃帀老뛰ꁆȯ灕翽㛀颪ȯ쟆닆开老술火翽ꌠꁴȯ耀쟃닅怀老ꚰ荣翽᠀Ɇ绸荣翽徦䀀㊖쟀님愀老/xl/calcChain.xml쟍닟戀老‘荼翽ᤀs⸷9쟊닒挀老꓀荣翽顾ȯ佥獰䰮慯卤敨瑥s윷닑搀老縰荣翽ᤀ侀윴닔攀老䃰骳ȯ꙰ꁆȯ䃰骳ȯ㠐ꂑȯ윱늫昀老厸灗翽耀炍翽윾늮最老灖翽碰鬬ȯ炍翽āĀ윻늭栀老藸荣翽ᤂu윸늠椀老绸荣翽ᤀ윥늧樀老윢늺欀老荺翽띐ꁆȯⵀꙟȯ$윯늹氀老윬늼洀老맀ꁆȯ襘灕翽ꝸꁕȯ윩늳渀老ꃪȯሰꃫȯ&#10;耀u윖늶漀老郦品ի윓늵瀀老郦品ի윐늈焀老䔐骳ȯ鵀ꁆȯ䔐骳ȯ맰ꁆȯ윝늏爀老몰ꁆȯ襘灕翽냸ꁕȯ윚늂猀老䯐ꁇȯ禐髶ȯ질頠ȯ질頠ȯ즰頠ȯ윇늁琀老왐ꁆȯ&#10;위늄甀老郦品ի Comma [0]윁늛瘀老郦品ի Heading 1윎늞眀老ra땀ꁆȯ籰灕翽Ё윋늝砀老散䔮놀ꁆȯ籰灕翽Ё윈느礀老Ꙁ荣翽顾ȯ.CV익늗稀老喐骳ȯꕐꁆȯ喐骳ȯ쭰ꀯȯ읲뉪笀老뱠ꁆȯ襘灕翽燸ꃨȯ읿뉩簀老䔮䘮汩佥獰䰮慯卤敨瑥s일뉬紀老蝨荣翽ᤀ읹뉣縀老ꮸꁕȯ볰ꁆȯ읦뉦缀老읣뉥耀老郦品իInput읠뉸脀老젰ꁆȯted읭뉿舀老郦品իGood읪뉲茀老郦品ի&#10;Check Cell읗뉱萀老郦品իNote&quot;읔뉴蔀老衘荣翽ᤀ{⸷〱응뉋蘀老씀ꁆȯc읞뉎蜀老疘莒翽ᤀ8䉀d읛뉍蠀老甐莒翽ᤀ䅀의뉀褀老荺翽뇠ꁆȯ粐꘵ȯ$읅뉇言老쑀ꁆȯc읂뉚謀老刈莒翽ᤀy읏뉙谀老臠荣翽ᤂv음뉜贀老郦品ի Heading 4읉뉓踀老쁐ꁆȯ삶뉖輀老씰ꁆȯ삳뉕退老onv산눨鄀老Ꙁ荣翽顾ȯ촨荣翽顾ȯ삽눯鈀老섐ꁆȯ삺눢錀老씰ꁆȯ삧눡鐀老애ꁆȯg삤눤销老郦品ի Accent3삡눻阀老싰ꁆȯg삮눾需老郦品ի Accent1삫눽頀老荺翽옠ꁆȯ粐꘵ȯ$삨눰餀老꓀荣翽욀ꁆȯ楶祴삕눷騀老罀荣翽═莋翽Ꙁ荣翽욀ꁆȯ삒눊鬀老곀髶ȯc삟눉鰀老Ѐꂰȯ삜눌鴀老애ꁆȯ삙눃鸀老킠ꁆȯ삆눆鼀老ꔐ荣翽쒠ꁆȯadataSrc삃눅ꀀ老좐ꁆȯity삀눘ꄀ老郦品ի Heading 2삍눟ꈀ老쑀ꁆȯSrc삊눒ꌀ老郦品ի Accent4샷눑ꐀ老퐰髵ȯonv샴눔ꔀ老첀髵ȯ샱돫ꘀ老郦品ի Accent2샾돮꜀老n찰ꂣȯ샻돭ꠀ老묐ꁆȯity샸돠꤀老엀ꁆȯ&#10;g샥돧ꨀ老산ꁆȯ샢돺꬀老셰ꁆȯity샯돹가老藸荣翽ᤅu샬돼관老꛰髶ȯ샩돳글老쎰ꁆȯ샖돶꼀老勈莒翽᠀Ɇ焈莒翽샓돵뀀老부ꁆȯg샐돈넀老畮ᰀကȯ故穸䄹㐮ㄲㄮ㌮ㄮ⸷ㄱ생돏눀老郦品ի Heading 3샚돂대老쁐ꁆȯted샇돁됀老郦品իOutput샄도딀老찠ꁆȯ상돛똀老郦品իTotal샎돞뜀老ᄐ荾翽ᤀ䄀샋돝렀老ၸ荾翽ᤀ~새돐뤀老禀莒翽ᤀ±刀쀵돗먀老웠ꁆȯ쀲뎪묀老荀荣翽ᤀ|쀿뎩밀老큀髵ȯ쀼뎬봀老郦品իBad쀹뎣븀老郦品ի Neutral쀦뎦뼀老痠莒翽ᤀ¤俀쀣뎥쀀老㛡翶Ȁ쀠뎸섀老&amp;쀭뎿숀老&amp;⸐ò⸐òEE쀪뎲쌀老둀ꂶȯ怀쀗뎱쐀老둀ꂶȯ瀀TRY\MACHINE쀔뎴씀老㛡翶Ȁ쀑뎋였老0쀞뎎윀老뫀ꂶȯ䀀%ꀀ&amp;耀INE쀛뎍저老&#10;&#10;ȯꂣȯ쀘뎀준老郦品ի Accent5쀅뎇쨀老ꚰ荣翽ᤂ9E\쀂뎚쬀老풐ꁆȯ'쀏뎙찀老0ႱðINE쀌뎜촀老纀ꂶȯ䀀%ꀀ&amp;耀쀉뎓츀老은ꁆȯ 쁶뎖케老툠ꁆȯ&quot;쁳뎕퀀老蚽ȯᨀ E\쁰덨턀老툠ꁆȯ$쁽덯툀老ᒰꃫȯ႐ꃫȯ෰ꃫȯᄐꃫȯ쁺덢팀老盀ꃨȯ␁òE\쁧덡퐀老  INE쁤덤픀老!ࠀ쁡덻혀老덀ꂶȯ怀뾀ꂶȯ怀뫀ꂶȯ怀纀ꂶȯ怀쁮덾휀老⒀ò⒀òE쁫덽老!딐骜ȯINE쁨데老껀ꂶȯ瀀ࠀ쁕덷老탐ꁆȯ#쁒덊老ȯ﬐ꂖȯINE쁟덉老%   쁜덌老덀ꂶȯ䀀%ꀀ&amp;耀INE쁙덃老뾀ꂶȯ䀀%ꀀ&amp;耀쁆덆老검ꂶȯ瀀ダò톐ꁆȯ徦䀀㊖쁃덅老&amp;Y\MACHINE\쁀던老&amp;쁍덟老&amp;ࠀ쁊덒老㛡翶솷덑老덀ꂶȯ瀀ࠀ솴더老뾀ꂶȯ瀀솱댫老뫀ꂶȯ瀀솾댮老쯰ꁆȯ!솻댭老턀ꁆȯ&amp;솸댠老)솥댧老촨荣翽顾ȯ촨荣翽顾ȯINE솢댺老ꂶȯꂶȯINE솯댹老㛡翶Ȁ솬댼老㛡翶솩댳老㛡翶Ȁ솖댶老츰ꁆȯ%솓댵老검ꂶȯ䀀%nb0INE손댈老郦品ի Accent6솝댏老環ꃨȯ⼀òINE솚댂老%CHINE㼀䚆솇댁老%ダò칠ꁆȯE\솄댄老둀ꂶȯ䀀%ꀀ&amp;耀0솁댛老%쐠ȯEE솎댞老ȯ첰ꁆȯ솋댝老%ops1.xmlE솈댐豈老검ꂶȯ瀀⸐ò⸐òE쇵댗切老纀ꂶȯ瀀&amp;&amp;&amp;쇲냪ﬀ老%쇿냩ﰀ老턀ꁆȯ(쇼냬ﴀ老䘰荻翽誀ꂠȯダòダòE\䚆쇹냣︀老㛡翶Ȁ쇦냦＀老쇣냥耂쇠냸Ā耂 쇭냿Ȁ耂쇪냲̀耂쇗냱Ѐ耂쇔냴Ԁ耂쇑냋؀耂쇞냎܀耂쇛냍ࠀ耂쇘냀ऀ耂쇅냇਀耂쇂냚଀耂쇏냙ఀ耂쇌냜ഀ耂㛡翶Ȁ쇉냓฀耂섶냖ༀ耂&#10;섳냕က耂섰남ᄀ耂섽낯ሀ耂섺낢ጀ耂섧낡᐀耂&#10;설낤ᔀ耂섡낻ᘀ耂섮낾ᜀ耂섫낽᠀耂 섨낰ᤀ耂zgu2nb0섕낷ᨀ耂&#10;섒낊ᬀ耂섟낉ᰀ耂떀ꂶȯ瀀서낌ᴀ耂섙낃Ḁ耂섆낆ἀ耂zgu2nb0섃낅 耂섀나℀耂섍낟∀耂섊낒⌀耂셷낑␀耂셴낔─耂셱끫☀耂zgu2nb0셾끮✀耂셻끭⠀耂셸끠⤀耂셥끧⨀耂셢끺⬀耂1셯끹Ⰰ耂셬끼ⴀ耂셩끳⸀耂1셖끶⼀耂셓끵　耂zgu2nb0셐끈㄀耂셝끏㈀耂셚끂㌀耂셇끁㐀耂셄끄㔀耂셁끛㘀耂셎끞㜀耂셋끝㠀耂셈끐㤀耂㛡翶습끗㨀耂슲뀪㬀耂&#10;슿뀩㰀耂슼뀬㴀耂승뀣㸀耂슦뀦㼀耂㛡翶Ȁ슣뀥䀀耂%슠뀸䄀耂6슭뀿䈀耂.슪뀲䌀耂7슗뀱䐀耂5슔뀴䔀耂2슑뀋䘀耂8슞뀎䜀耂$슛뀍䠀耂1슘뀀䤀耂9슅뀇䨀耂:슂뀚䬀耂4슏뀙䰀耂8슌뀜䴀耂;슉뀓一耂9싶뀖伀耂'싳뀕倀耂7싰뇨儀耂 싽뇯刀耂+싺뇢匀耂3싧뇡吀耂'실뇤唀耂)싡뇻嘀耂/싮뇾圀耂6싫뇽堀耂싨뇰夀耂;싕뇷娀耂&lt;싒뇊嬀耂&amp;싟뇉尀耂!시뇌崀耂-싙뇃帀耂:싆뇆开耂싃뇅怀耂$싀뇘愀耂싍뇟戀耂,싊뇒挀耂#숷뇑搀耂%숴뇔攀耂/숱놫昀耂(숾놮最耂+숻놭栀耂-숸놠椀耂*숥놧樀耂㛡翶Ȁ숢놺欀耂!숯놹氀耂&quot;숬놼洀耂5숩놳渀耂 숖놶漀耂4숓놵瀀耂숐놈焀耂(숝놏爀耂,숚놂猀耂)숇놁琀耂#숄놄甀耂&amp;숁놛瘀耂*숎놞眀耂㛡翶Ȁ숋놝砀耂.숈놐礀耂0쉵놗稀耂쉲녪笀耂0쉿녩簀耂1쉼녬紀耂&quot;쉹녣縀耂2쉦녦缀耂3쉣녥耀耂J쉠노脀耂㛡翶Ȁ쉭녿舀耂P쉪녲茀耂R쉗녱萀耂R쉔녴蔀耂T쉑녋蘀耂U쉞녎蜀耂E쉛녍蠀耂F쉘녀褀耂U쉅녇言耂&lt;쉂녚謀耂&gt;쉏녙谀耂A쉌녜贀耂B쉉녓踀耂C쎶녖輀耂I쎳녕退耂M쎰넨鄀耂?쎽넯鈀耂A쎺넢錀耂M쎧넡鐀耂Q쎤네销耂E쎡넻阀耂S쎮넾需耂O쎫넽頀耂V쎨넰餀耂W쎕넷騀耂P쎒넊鬀耂X쎟넉鰀耂T쎜넌鴀耂W쎙넃鸀耂X쎆넆鼀耂K쎃넅ꀀ耂Y쎀넘ꄀ耂Q쎍넟ꈀ耂S쎊넒ꌀ耂C쏷넑ꐀ耂Y쏴넔ꔀ耂Z쏱뻫ꘀ耂Z쏾뻮꜀耂[쏻뻭ꠀ耂@쏸뻠꤀耂=쏥뻧ꨀ耂V쏢뻺꬀耂D쏯뻹가耂G쏬뻼관耂H쏩뻳글耂=쏖뻶꼀耂㛡翶Ȁ쏓뻵뀀耂B쏐뻈넀耂@쏝뻏눀耂H쏚뻂대耂I쏇뻁됀耂?쏄뻄딀耂F쏁뻛똀耂K쏎뻞뜀耂&gt;쏋뻝렀耂G쏈뻐뤀耂L쌵뻗먀耂N쌲뺪묀耂J쌿뺩밀耂L쌼뺬봀耂D쌹뺣븀耂N쌦뺦뼀耂O쌣뺥쀀耂b쌠뺸섀耂h쌭뺿숀耂a쌪뺲쌀耂k쌗뺱쐀耂l쌔뺴씀耂f쌑뺋였耂o쌞뺎윀耂q쌛뺍저耂r쌘뺀준耂^쌅뺇쨀耂a쌂뺚쬀耂s쌏뺙찀耂t쌌뺜촀耂v쌉뺓츀耂v썶뺖케耂x썳뺕퀀耂\썰빨턀耂㛡翶Ȁ썽빯툀耂e썺빢팀耂d썧빡퐀耂c썤빤픀耂j썡빻혀耂m썮빾휀耂g썫빽耂d써빰耂c썕빷耂j썒빊耂q썟빉耂n썜빌耂p썙빃耂t썆빆耂x썃빅耂y썀빘耂k썍빟耂]썊빒耂^빑耂`빔耂i븫耂m븮耂b븭耂\븠耂㛡翶Ȁ븧耂`븺耂h븹耂g븼耂u븳耂u븶耂w븵耂l븈耂i븏耂p븂耂e븁耂n븄耂r븛耂f븞耂y븝耂_븐豈耂w븗切耂z뿪ﬀ耂[뿩ﰀ耂s뿬ﴀ耂o뿣︀耂_뿦＀耂]뿥考|뿸Ā考꓀荣翽顾ȯagekId뿿Ȁ考z뿲̀考ꚰ荣翽ᤂ뿱Ѐ考촨荣翽顾ȯ.Count뿴Ԁ考㛡翶Ȁ뿋؀考뿎܀考뿍ࠀ考ꚰ荣翽ᤂ뿀ऀ考{뿇਀考꺈莊翽ᨀ7뿚଀考촨荣翽顾ȯ佥獰匮慨敲䱤慯d뿙ఀ考ꚰ荣翽ᤀ뿜ഀ考뿓฀考焈莒翽ᤃ뿖ༀ考᷀ꂷȯ酈䞺믈ⅣȀ뿕က考舫ȯᨀ 뾨ᄀ考뾯ሀ考舫ȯᨀ 뾢ጀ考~뾡᐀考}뾤ᔀ考舫ȯᨀ ns뾻ᘀ考舫ȯᨀ  뾾ᜀ考뾽᠀考~뾰ᤀ考}뾷ᨀ考뾊ᬀ考뾉ᰀ考뾌ᴀ考뾃Ḁ考텀ꂶȯ瀀뾆ἀ考Ꙁ荣翽顾ȯee&quot;: &quot;뾅 考ꂶȯ瀀뾘℀考촨荣翽顾ȯlAction뾟∀考뾒⌀考졀ꂣȯ뾑␀考匘莒翽═莋翽age뾔─考{뽫☀考뽮✀考|뽭⠀考뽠⤀考뽧⨀考뽺⬀考舫ȯᨀ 뽹Ⰰ考舫ȯᨀ 뽼ⴀ考뽳⸀考ᐐ荾翽ᨠ 뽶⼀考荹翽ȯᴚȁ뽵　考뽈㄀考뽏㈀考䘰荻翽ࠠꁇȯntToken뽂㌀考뽁㐀考舫ȯᨀ &#10;뽄㔀考舫ȯᨀ ult뽛㘀考᷈荽翽ᨀ 뽞㜀考뽝㠀考熈莒翽ᨀ 뽐㤀考뽗㨀考舫ȯᨀ 뼪㬀考舫ȯᨀ 뼩㰀考舫ȯᨀ 뼬㴀考舫ȯᨀ !ult뼣㸀考舫ȯᨂ #뼦㼀考舫ȯᨀ &quot;ult뼥䀀考翌翽翌翽穠ꂌȯd뼸䄀考舫ȯᨀ &amp;뼿䈀考$ContentTypeId뼲䌀考㦸舷ȯ᠀燑䠩蛋ȯ뼱䐀考&#10;鷰ꃨȯ뼴䔀考舫ȯᨀ %뼋䘀考荹翽翽ᴙȀ鎰苰翽뼎䜀考ꚰ荣翽ᤂ苟翽뼍䠀考휠ꂣȯ뼀䤀考첀ꂵȯķ؂翽뼇䨀考䃰骳ȯᰰꁇȯ䃰骳ȯ❜㝇ᇐ㽐ꂑȯ뼚䬀考␰ꃫȯﲐꂖȯ耀ò뼙䰀考䘰荻翽ጀꁇȯ쐠ȯ뼜䴀考( TriggerFlowInfo뼓一考꺈莊翽ᤀ&amp;뼖伀考꓀荣翽顾ȯᔀetId뼕倀考䷆蛋ȯᤀ볨儀考꓀荣翽顾ȯ芐船ȯꗰꁕȯ볯刀考啠骳ȯᙠꁇȯ啠骳ȯ頲ȯﯠꀯȯ볢匀考䔐骳ȯ媠骳ȯᣐꁇȯᕀꁇȯ볡吀考荹翽翽ờȀ⛀ȯ볤唀考␰ꃫȯẐꃫȯ耀볻嘀考喐骳ȯᮠꁇȯ喐骳ȯȯ֐ꀰȯ볾圀考蚰荣翽ᨀ '볽堀考蛨荣翽ᤀ陰ꁕȯ볰夀考䘰荻翽ᦐꁇȯﲀ蛩ȯ苟翽볷娀考㮏舷ȯᤀ{볊嬀考ᒰꁇȯꂯȯ꧀髶ȯ:43֐ꀰȯ볉尀考㡿舷ȯᤀz苟翽볌崀考㨄舷ȯ᠀燑䥫蛋ȯ볃帀考䃰骳ȯꛀ髶ȯ䃰骳ȯ㩐ꂑȯ볆开考荺翽ᛀꁇȯ掐꘵ȯ$볅怀考䞰骳ȯꪰ髶ȯ䞰骳ȯვ␰ꃫȯ볘愀考㣇舷ȯᤀ~䰀볟戀考㤛舷ȯᤀ䱀볒挀考ீ顿ȯᑰꛞȯᴚ翽咰꛺ȯ苟翽병搀考厧蛋ȯᤂ鎰苰翽볔攀考㭈舷ȯᤀ|$벫昀考␰ꃫȯṰꃫȯ&#10;耀벮最考哤蛋ȯᤀ佀벭栀考䔐骳ȯᓠꁇȯ䔐骳ȯიᡰꁇȯ베椀考澰莒翽ᤀu벧樀考灈莒翽ᤂ배蜙ȯ벺欀考ꔐ荣翽ዐꁇȯꚰ荣翽ﰀꛩȯ벹氀考⑀ꂷȯ촨荣翽멀骽ȯ벼洀考㫺舷ȯᤀ}䯀䌀蛪ȯ벳渀考叠莒翽ᤀer벶漀考呆蛋ȯᤃ侀벵瀀考濸莒翽ᤂ$번焀考剗蛋ȯᤀ䁀벏爀考仅蛋ȯᤀ䀀$벂猀考伍蛋ȯᤂ俀$벁琀考ꫀꁆȯ鯰ꁆȯ媠骳ȯ:58፠ꁇȯ버甀考啠骳ȯ뙠ꁆȯ啠骳ȯऀꀰȯ벛瘀考舫ȯᨀ $苟翽벞眀考ᕰꁇȯ頞ȯꎐ髶ȯﯠꀯȯ벝砀考荺翽ᇠꁇȯ掐꘵ȯ$벐礀考喐骳ȯꎐ髶ȯ喐骳ȯòऀꀰȯ벗稀考ጰꁇȯ鿀頞ȯꛀ髶ȯ㺐ꂑȯ뱪笀考tId뱩簀考㠰舷ȯᤀ䀀뱬紀考舫ȯᨀ (뱣縀考d뱦缀考$Thoma, Carmen뱥耀考ᤸ㙱翶ᤠ㙱翶뱸脀考世蛋ȯᤃ傀on뱿舀考컐ꁜȯ⎰ꁇȯპ퓕㽔䀀ꄈȯ㾀㾀뱲茀考翌翽翌翽煰ꂌȯ뱱萀考翌翽翌翽딐骜ȯ뱴蔀考倍蛋ȯᤂ£净^뱋蘀考儂蛋ȯᤂ¥剀뱎蜀考Caption.MeControl뱍蠀考荹翽ȯᴙᴚ뱀褀考乯蛋ȯᤀ뱇言考蛊ȯᨀ뱚謀考珉械螮翽뱙谀考㛡翶뱜贀考单蛋ȯᤂ偀on뱓踀考傯蛋ȯᤂ¤刀괁蚽嚑勌뱖輀考㎰ꘑȯ燐颰ȯ쮈頠ȯ쮈頠ȯ쭰頠ȯ뱕退考敓⁴敦瑡牵ⵥ慧整戠獡摥倠潲獰밨鄀考Ạꁇȯꩄଢ଼䟬ǲȀ밯鈀考ᤸ㙱翶ᤠ㙱翶밢錀考컐ꁜȯᶰꁇȯრ⛰ꁀȯ밡鐀考冱蛋ȯᤀ 儀밤销考叠莒翽ᨀ밻阀考᷈荽翽ᨀ⛀밾需考蛨荣翽ᬀ밽頀考컐ꁜȯ⃠ꁇȯუ㒠ꄈȯ㗐蛸ȯ배餀考ᐐ荾翽ᤠ밷騀考ty毠蚱ȯ밊鬀考oc뚀蛅ȯ밉鰀考㛡翶밌鴀考䬐莒翽ᤀX⛀밃鸀考쨀顡ȯ䥰ꘑȯნenꃻȯd밆鼀考刄蛋ȯᤀ¡兀밅ꀀ考佣蛋ȯᤂ¦劀반ꄀ考荹翽·ᴚȁ械ꛉȯ밟ꈀ考컐ꁜȯ糠ꁜȯოPo㛠ꁀȯon㾀밒ꌀ考۰顢ȯﮀ顡ȯსen◀ꄈȯd밑ꐀ考①ꙴȯȯ바ꔀ考㛡翶뷫ꘀ考䘰荻翽₀ꁇȯ뷮꜀考Ȱꁝȯʰ髶ȯტ摥ᆀꂷȯ⛀뷭ꠀ考䵰蛋ȯᤀ뷠꤀考荺翽❀ꁇȯ梐꘵ȯ$뷧ꨀ考荹翽ȯᴙȯ뷺꬀考叠莒翽ᤀ뷹가考﹠蚽ȯᨀ뷼관考翌翽翌翽簀ꂌȯ뷳글考wT뷶꼀考뷵뀀考⹭捁뷈넀考ty勀蚱ȯ뷏눀考翌翽翌翽뀰骜ȯ뷂대考侸蛋ȯᤂ¢冀뷁됀考ɭȁ뷄딀考咙蛋ȯ᠀燑䴝蛋ȯ뷛똀考˒뷞뜀考ၶ⛀뷝렀考翌翽翌翽꣠骜ȯ뷐뤀考ᤸ㙱翶ᤠ㙱翶뷗먀考ꨀ頠ȯ蚭ȯჟPoꃻȯon붪묀考a줠ꂣȯ붩밀考叭蛋ȯᤀ倀⛀붬봀考ꣀ莒翽ᬀ붣븀考郦品ի℘㙯翶噈ꙴȯ效ꁕȯon붦뼀考兖蛋ȯᤂ§勀齀驋ȯ붥쀀考衇랴䋮跍â₣䚍滖䌸徔잨Ⰱ붸섀考镰螬翽械螮翽붿숀考ᤸ㙱翶ᤠ㙱翶붲쌀考締骢ȯ┐ꂞȯღ᱀ꂷȯ⛀붱쐀考ᤸ㙱翶ᤠ㙱翶붴씀考ᤸ㙱翶ᤠ㙱翶붋였考蛊ȯᨀ谺禎빅붎윀考顽ȯ캠骝ȯწᙀꂷȯ붍저考蛊ȯᨀ&#10;퐘ò부준考㛡翶붇쨀考蛊ȯᨀ붚쬀考⤁瑦䎼퐢띈㤉熼쎞廠붙찀考ChainingModeCBC붜촀考ⓑ傡淼숚䉆ⷳ菶鏌ẞ齢嬕宻᧒體붓츀考熈莒翽ᤀ붖케考ChainingModeCBC붕퀀考뵨턀考뵯툀考Ⰱ瑦䎼퐢띈㤉熼쎞懠뵢팀考ᤸ㙱翶ᤠ㙱翶뵡퐀考ఠꁝȯ⇐ꁇȯჯᴀꄈȯ뵤픀考⨁瑦䎼퐢띈㤉熼쎞忠뵻혀考窠ꂝȯ켰骝ȯჰጀꂷȯ뵾휀考ᤸ㙱翶ᤠ㙱翶뵽考㛡翶뵰考⸁夀遀煋ፊ陁ꩥ汌㩵뵷考㑠ꁇȯ⇐ꁇȯფ䜀ꄈȯ뵊考ᤸ㙱翶ᤠ㙱翶뵉考㛡翶뵌考䒀骢ȯ你骢ȯშჀꂷȯ⛀뵃考㛡翶뵆考蛊ȯᨀ뵅考뵘考焈莒翽ᨂ谺禎빅뵟考፸荾翽ᨀ뵒考蛊ȯᬀ禎빅뵑考✁ȀⓁ꽏伇䫾鋅筭뵔考툀驊ȯ칰驊ȯყ⚠ꄈȯ봫考ᝠꘑȯ㎰ꘑȯ쵈頠ȯ쵈頠ȯ촰頠ȯ봮考ᐐ荾翽ᨠ裂Ꙡȯ봭考蛊ȯᬀ 봠考蛊ȯᨁò봧考愀ꁇȯȰꁝȯცᾀꂷȯ봺考顽ȯ챀顡ȯძ぀ꄈȯ봹考Ё⃿욊ꍲ蕍⪞楩⋒徫㼀ㄱい믏봼考蛊ȯᨀ봳考쪐顡ȯ푐顡ȯქ䟠ꄈȯ봶考봵考⠁瑦䎼퐢띈㤉熼쎞巠怚橞ဇ봈考봏考骢ȯ秀骢ȯხᬀꂷȯ⛀봂考蛊ȯᬀ봁考蛊ȯᨀ 봄考⬁瑦䎼퐢띈㤉熼쎞惠ሕⳍ㔵봛考蛊ȯᨀ봞考쇀蜗ȯ颩ȯჩ㈀ꄈȯ⛀봝考봐豈考㛡翶봗切考镰螬翽械螮翽⫐ꁇȯ뫪ﬀ考ⴐꁇȯ⇐ꁇȯჭ㋠ꄈȯ뫩ﰀ考0뫬ﴀ考㛡翶뫣︀考뫦＀考ⴁ夀遀煋ፊ陁ꩥ汌쥵뫥耄㓁臟ȯᤀ/뫸Ā耄뫿Ȁ耄㗁ꂵȯ䄂翽㗁ꂵȯ䄂翽뫲̀耄㷰ꁇȯఠꁝȯჱ傠ꄈȯ뫱Ѐ耄뫴Ԁ耄镰螬翽械螮翽뫋؀耄ᤸ㙱翶ᤠ㙱翶뫎܀耄镰螬翽械螮翽뫍ࠀ耄镰螬翽械螮翽鹱&#10;뫀ऀ耄㐚臟ȯᤀ뫇਀耄뫚଀耄Š蚾ȯᨀ뫙ఀ耄㛡翶뫜ഀ耄〰ꘔȯ뫓฀耄䴠ꁇȯ㱰ꁇȯ喨ꙃȯ喨ꙃȯ喐ꙃȯ뫖ༀ耄㟁ꂵȯ䄂㟁ꂵȯ䄂㔧᝻孎뫕က耄ᤸ㙱翶ᤠ㙱翶모ᄀ耄䘰荻翽㹐ꁇȯModeCBC몯ሀ耄ꚰ荣翽ᤂ0몢ጀ耄呐莒翽ᤀ몡᐀耄㴰ꁇȯ컐ꁜȯჴ㈠颪ȯ몤ᔀ耄琾丞翽㵠ꁇȯꪠ顢ȯ못ᘀ耄衇랴䋮跍â₣䚍滖䌸徔잨Ⰱ몾ᜀ耄ⓑ傡淼숚䉆ⷳ菶鏌ẞ齢嬕宻᧒體췳烜몽᠀耄荼翽ᨂ몰ᤀ耄㛡翶몷ᨀ耄ChainingModeCBC몊ᬀ耄␁瑦䎼퐢띈㤉熼쎞嫠몉ᰀ耄ᤸ㙱翶ᤠ㙱翶몌ᴀ耄촨荣翽㥀ꁇȯ촨荣翽㥀ꁇȯ몃Ḁ耄䘰荻翽㽀ꁇȯModeCBC몆ἀ耄명 耄몘℀耄퓠顡ȯ畐ꁆȯ&#10;䐅글뜨風ȯ뜐風ȯ몟∀耄Ⰱ瑦䎼퐢띈㤉熼쎞懠㐀᷂몒⌀耄ᤸ㙱翶ᤠ㙱翶몑␀耄㌰臟ȯᨀ 谺禎빅몔─耄㑬臟ȯᤀ2멫☀耄㟰ꁇȯ괰驙ȯ夨ꙃȯ夨ꙃȯ夐ꙃȯ멮✀耄﷌蛇ȯᨀ 멭⠀耄㛡翶멠⤀耄ChainingModeCBC퉩ꬢ멧⨀耄ꁜȯ컐ꁜȯჵ㗀颪ȯ멺⬀耄㍹臟ȯᨀ @蜀ȯ멹Ⰰ耄鬠驋ȯ멼ⴀ耄衇랴䋮跍â₣䚍滖䌸徔잨Ⰱ퉩ꬢ멳⸀耄컐ꁜȯఠꁝȯჳ⫠颪ȯ멶⼀耄ℐꘔȯ멵　耄㯀ꂵȯ轐刑倫倀昀䵺멈㄀耄㛡翶멏㈀耄镰螬翽械螮翽劖͍춍螌멂㌀耄ⓑ傡淼숚䉆ⷳ菶鏌ẞ齢嬕宻᧒體멁㐀耄멄㔀耄㮀ꂵȯ齎혭䌸爙Ŏ鸀椪퉩ꬢ멛㘀耄㛡翶멞㜀耄괰驙ȯᝠꘑȯ偨ꙃȯ偨ꙃȯ偐ꙃȯ멝㠀耄ᤸ㙱翶ᤠ㙱翶멐㤀耄㷰ꁇȯ㗠ꁇȯჲ䟠颪ȯ멗㨀耄⟰ꘔȯ먪㬀耄㏅臟ȯᤀ먩㰀耄먬㴀耄ﶀ蛇ȯᨀ 먣㸀耄먦㼀耄ChainingModeCBC㨰ꁇȯ먥䀀耄ഁ瑦䎼퐢띈㤉熼쎞䳠ऀ밹鹱머䄀耄ก瑦䎼퐢띈㤉熼쎞䷠ऀ밹鹱먿䈀耄䌰ꁇȯ㄰ꁇȯჷ粘ꁅȯ먲䌀耄༁瑦䎼퐢띈㤉熼쎞仠ऀ밹鹱먱䐀耄屐ꁇȯ텀ꁜȯჼ䘠ꄈȯ먴䔀耄က먋䘀耄镰螬翽械螮翽먎䜀耄숚ᤀက菶鏌ẞ齢嬕宻᧒體먍䠀耄㲐ꘔȯ먀䤀耄镰螬翽械螮翽톸ò먇䨀耄愀ꁇȯ㄰ꁇȯჹ案ꁅȯ먚䬀耄i爀ꂣȯModeCBC먙䰀耄㏠蜁ȯ㋀蜁ȯჽ⬀ꄈȯ먜䴀耄﷊蚻ȯ᠀燑䴝蛋ȯꄇȯ먓一耄퐐ꂣȯ먖伀耄ⓑ傡淼숚䉆ⷳ菶鏌ẞ齢嬕宻᧒體먕倀耄荺翽䏀ꁇȯ胰꘵ȯ$믨儀耄煐莒翽ᤂ믯刀耄㛡翶믢匀耄ᤸ㙱翶ᤠ㙱翶믡吀耄ChainingModeCBC믤唀耄믻嘀耄꓀荣翽䊠ꁇȯꡠ颫ȯꘞȯ暶鶼侯⇷믾圀耄W田믽堀耄舠꘥ȯ믰夀耄ଁ瑦䎼퐢띈㤉熼쎞䫠ऀ밹鹱믷娀耄炘莒翽ᤀu믊嬀耄㋀蜁ȯㄐ蜁ȯჺㄠꄈȯ믉尀耄⎐蜁ȯװ蜁ȯჶ⡠ꄈȯ믌崀耄㛡翶믃帀耄䛰ꁇȯ䛰ꁇȯ䛰ꁇȯā翽믆开耄꓀荣翽顾ȯ촨荣翽䖠ꁇȯ苟翽믅怀耄楠ꁕȯ櫀ꁕȯꃖȯ믘愀耄ꔐ荣翽䏰ꁇȯꚰ荣翽밀ꛪȯ믟戀耄舨荣翽ᤀ믒挀耄膨荣翽ᤂ믑搀耄㛡翶믔攀耄㛡翶뮫昀耄愀ꁇȯ䌰ꁇȯ჻掘ꁅȯ뮮最耄厐㙽翶埠㙽翶ȯ讨ꂭȯ뮭栀耄ᤸ㙱翶ᤠ㙱翶뮠椀耄ᤸ㙱翶ᤠ㙱翶뮧樀耄؁夀斮홏퀅靉ᑈ㥙௼Ǳ뮺欀耄眠荣翽ᤃy䯀芵勌諠㗜뮹氀耄ﶰꃹȯꁜȯჸ➀ꄈȯ뮼洀耄ঐ蚩ȯᤀ䀀뮳渀耄㛡翶뮶漀耄崀ꁕȯ뮵瀀耄ꚰ荣翽ᤂ뮈焀耄䩨莒翽ᤀ뮏爀耄焈莒翽ᤂ䴀苟翽뮂猀耄ChainingModeCBC뮁琀耄衇랴䋮跍â₣䚍滖䌸徔잨Ⰱ뮄甀耄뮛瘀耄ᤸ㙱翶ᤠ㙱翶뮞眀耄긠꘥ȯ뮝砀耄竐颰ȯ뫠ꁆȯ亨ꙃȯ亨ꙃȯ亐ꙃȯ뮐礀耄矰ꁆȯ矰ꁆȯ矰ꁆȯꘞ&#10;뮗稀耄ā฀ėడ덉⒬ￔ륙Ɔऀ밹鹱뭪笀耄؁夀斮홏퀅靉ᑈ㥙௼Ǳ뭩簀耄ਁȀⓁ꽏伇䫾鋅業ऀ밹鹱뭬紀耄ఁ瑦䎼퐢띈㤉熼쎞䯠ऀ밹鹱뭣縀耄ᤸ㙱翶ᤠ㙱翶뭦缀耄ް顢ȯ㟰ꁇȯ䳨ꙃȯ䳨ꙃȯ䳐ꙃȯ뭥耀耄೷蚩ȯᤀ䁀뭸脀耄㽐ꘔȯ뭿舀耄ጁ瑦䎼퐢띈㤉熼쎞几뭲茀耄穐髶ȯ髵ȯBE뤨Ꙟȯ뤐Ꙟȯ뭱萀耄ᴁ瑦䎼퐢띈㤉熼쎞叠ऀ밹鹱.뭴蔀耄ἁ瑦䎼퐢띈㤉熼쎞嗠ऀ밹鹱'뭋蘀耄鸠ꂷȯ뭎蜀耄ꄰ驡ȯ꫰驡ȯᄀ鍠ꃺȯ뭍蠀耄夁ఀ昳眕⼒ꍂޔ挽㌒꿒Ȁ뭀褀耄ᜁȀⓁ꽏伇䫾鋅籭က뭇言耄℁瑦䎼퐢띈㤉熼쎞埠ऀ밹鹱0뭚謀耄魠ꂷȯ뭙谀耄́夀遀煋ፊ陁ꩥ汌ꩵऀ밹鹱4뭜贀耄傀ꁇȯ䈐ꁇȯჾ㥠颪ȯ뭓踀耄ḁ瑦䎼퐢띈㤉熼쎞哠ऀ밹鹱5뭖輀耄威ఀ昳眕⼒ꍂޔ挽㌒埒က뭕退耄㛡翶묨鄀耄屐ꁇȯ䈐ꁇȯჿ喐ꃻȯ묯鈀耄ᄁȀⓁ꽏伇䫾鋅摭က묢錀耄脰颰ȯ脰颰ȯ脰颰ȯ묡鐀耄쀖哓ǿ簀ꙉ噲኿䛫Ʒ묤销耄ᐁȀⓁ꽏伇䫾鋅歭ऀ밹鹱묻阀耄堁ఀ昳眕⼒ꍂޔ挽㌒壒谺禎빅묾需耄Ёఀ昳眕⼒ꍂޔ挽㌒峒Ȁ묽頀耄؁ఀ昳眕⼒ꍂޔ挽㌒廒Ȁ묰餀耄܁ఀ昳眕⼒ꍂޔ挽㌒忒묷騀耄ౙ蚩ȯᤃ䴀묊鬀耄ୣ蚩ȯ᠀玵㍹臟ȯ묉鰀耄ᤸ㙱翶ᤠ㙱翶묌鴀耄ਧ蚩ȯ᠀玵㌰臟ȯȯ묃鸀耄塚驡ȯ陰髪ȯᄁꝐꃺȯ묆鼀耄荺翽勀ꁇȯ橰꘵ȯ$묅ꀀ耄ದ蚩ȯᤀ䶀묘ꄀ耄ઽ蚩ȯᤀN䕀묟ꈀ耄ఁ蚩ȯᤀ珏ﺐ荹翽묒ꌀ耄㛡翶묑ꐀ耄畐ꁆȯ筰髶ȯ&#10;挽㌒蜒ȯ蜒ȯ묔ꔀ耄ᘁ夀遀煋ፊ陁ꩥ汌瑵ऀ밹鹱룫ꘀ耄᠁ȀⓁ꽏伇䫾鋅絭ऀ밹鹱룮꜀耄홀ꂣȯ룭ꠀ耄ᤸ㙱翶ᤠ㙱翶룠꤀耄āఀ昳眕⼒ꍂޔ挽㌒姒谺禎빅룧ꨀ耄ඖ蚩ȯᤀ䵀룺꬀耄ሁ瑦䎼퐢띈㤉熼쎞僠ऀ밹鹱 룹가耄ᤁȀⓁ꽏伇䫾鋅湭ऀ밹鹱&quot;룼관耄ᬁ瑦䎼퐢띈㤉熼쎞勠ऀ밹鹱$룳글耄㛡翶룶꼀耄技ꁕȯ룵뀀耄ᤸ㙱翶ᤠ㙱翶룈넀耄㛡翶룏눀耄㛡翶룂대耄ȁఀ昳眕⼒ꍂޔ挽㌒嫒谺禎빅룁됀耄ᰁ夀遀煋ፊ陁ꩥ汌둵ऀ밹鹱*룄딀耄룛똀耄́ఀ昳眕⼒ꍂޔ挽㌒寒Ȁ룞뜀耄鳀ꂷȯ룝렀耄ய蚩ȯᤀ珏ﺐ荹翽쌥읚쇋፟룐뤀耄ԁఀ昳眕⼒ꍂޔ挽㌒巒ᄀ룗먀耄荺翽剠ꁇȯ橰꘵ȯ$뢪묀耄ခ瑦䎼퐢띈㤉熼쎞俠ऀ밹鹱,뢩밀耄ᨁ夀遀煋ፊ陁ꩥ汌硵ऀ밹鹱2뢬봀耄 瑦䎼퐢띈㤉熼쎞因߭燇Ꞹ뢣븀耄ᔁȀⓁ꽏伇䫾鋅汭ऀ밹鹱&amp;뢦뼀耄ᤸ㙱翶ᤠ㙱翶뢥쀀耄ഁఀ昳眕⼒ꍂޔ挽㌒旒Ȁ뢸섀耄ᄁఀ昳眕⼒ꍂޔ挽㌒槒ᄀ뢿숀耄㛡翶뢲쌀耄矠ꁇȯ媠ꁇȯᄇ瀘ꁅȯ뢱쐀耄ଁఀ昳眕⼒ꍂޔ挽㌒插ᄀ뢴씀耄กఀ昳眕⼒ꍂޔ挽㌒曒Ȁ뢋였耄ᤸ㙱翶ᤠ㙱翶뢎윀耄矠ꁇȯȰꁝȯᄅ溈ꁅȯ뢍저耄᠁ఀ昳眕⼒ꍂޔ挽㌒烒Ȁ뢀준耄幠ꁕȯ뢇쨀耄ࠁఀ昳眕⼒ꍂޔ挽㌒惒뢚쬀耄嘁⼀㞔ꂫᔕꩄﴙ㻖řȀ뢙찀耄ꌀꁱȯ뢜촀耄ᴁఀ昳眕⼒ꍂޔ挽㌒痒Ȁ뢓츀耄 ఀ昳眕⼒ꍂޔ挽㌒磒Ȁ뢖케耄℁ఀ昳眕⼒ꍂޔ挽㌒秒Ȁ뢕퀀耄崐ꁇȯ텀ꁜȯᄊ곀ꃺȯ롨턀耄ଁఀ昳眕⼒ꍂޔ挽㌒插Ȁ롯툀耄ᐁఀ昳眕⼒ꍂޔ挽㌒泒롢팀耄́ఀ昳眕⼒ꍂޔ挽㌒寒롡퐀耄ᖠꂸȯ텀ꁜȯᄋ꺐ꃺȯ롤픀耄驡ȯ憰颩ȯᄉ㙠ꄈȯ롻혀耄ఁఀ昳眕⼒ꍂޔ挽㌒擒谺禎빅롾휀耄∁ఀ昳眕⼒ꍂޔ挽㌒竒Ȁ롽耄ਁఀ昳眕⼒ꍂޔ挽㌒拒롰耄憐ꁇȯ傀ꁇȯᄂ䎀ꄈȯ롷耄㛡翶롊耄āఀ昳眕⼒ꍂޔ挽㌒姒롉耄ꐀ驡ȯ䒀颠ȯᄄ䑠ꄈȯ롌耄䙠蛼ȯryPosition롃耄㛡翶롆耄态ᘀ鏥贺蕃쾊ⲎŽ롅耄ꔐ荣翽咠ꁇȯꚰ荣翽ꛩȯ㻈ò롘耄㛡翶롟耄ခఀ昳眕⼒ꍂޔ挽㌒棒롒耄ሁఀ昳眕⼒ꍂޔ挽㌒櫒롑耄ȁఀ昳眕⼒ꍂޔ挽㌒嫒롔耄꓀荣翽顾ȯ␅̀䐅글ꁾȯ苟翽렫耄ਁఀ昳眕⼒ꍂޔ挽㌒拒렮耄ᰁఀ昳眕⼒ꍂޔ挽㌒瓒렭耄㛡翶렠耄媠ꁇȯȰꁝȯᄃ瓈ꁅȯ렧耄ँఀ昳眕⼒ꍂޔ挽㌒懒렺耄ᤸ㙱翶ᤠ㙱翶령耄屐ꁇȯ傀ꁇȯᄆ䦠ꄈȯ렼耄ᤸ㙱翶ᤠ㙱翶렳耄ᤸ㙱翶ᤠ㙱翶렶耄༁ఀ昳眕⼒ꍂޔ挽㌒柒Ȁ렵耄ᤸ㙱翶ᤠ㙱翶레耄㫺舷ȯᤃ}䯀ꄇȯ렏耄ᤁఀ昳眕⼒ꍂޔ挽㌒燒Ȁ렂耄돀驡ȯꬠ驡ȯᄈ㖀ꄈȯ렁耄ᬁఀ昳眕⼒ꍂޔ挽㌒珒Ȁ렄耄ḁఀ昳眕⼒ꍂޔ挽㌒盒렛耄ἁఀ昳眕⼒ꍂޔ挽㌒矒Ȁ렞耄莀ꁕȯ灀ꁕȯᗐꃗȯ렝耄ᜁఀ昳眕⼒ꍂޔ挽㌒濒Ȁ렐豈耄蓠ꁕȯ렗切耄ᨁఀ昳眕⼒ꍂޔ挽㌒狒맪ﬀ耄ᤸ㙱翶ᤠ㙱翶맩ﰀ耄ጁఀ昳眕⼒ꍂޔ挽㌒毒Ȁ맬ﴀ耄ᘁఀ昳眕⼒ꍂޔ挽㌒滒Ȁ맣︀耄ᤸ㙱翶ᤠ㙱翶맦＀耄ᔁఀ昳眕⼒ꍂޔ挽㌒淒Ȁ맥者㨁ఀ昳眕⼒ꍂޔ挽㌒鋒Ȁ맸Ā者؁ఀ昳眕⼒ꍂޔ挽㌒廒Ȁ맿Ȁ者䄁ఀ昳眕⼒ꍂޔ挽㌒駒맲̀者抠骝ȯ湀颩ȯᄍ骠ꃺȯ맱Ѐ者䈁ఀ昳眕⼒ꍂޔ挽㌒髒맴Ԁ者ԁఀ昳眕⼒ꍂޔ挽㌒巒맋؀者㄁ఀ昳眕⼒ꍂޔ挽㌒角Ȁ많܀者䌁ఀ昳眕⼒ꍂޔ挽㌒鯒ᄀ맍ࠀ者܁ఀ昳眕⼒ꍂޔ挽㌒忒Ȁ맀ऀ者䘁ఀ昳眕⼒ꍂޔ挽㌒黒Ȁ맇਀者ᤸ㙱翶ᤠ㙱翶맚଀者䜁ఀ昳眕⼒ꍂޔ挽㌒鿒ᄀ맙ఀ者䠁ఀ昳眕⼒ꍂޔ挽㌒ꃒȀ맜ഀ者䤁ఀ昳眕⼒ꍂޔ挽㌒ꇒ谺禎빅맓฀者ᤸ㙱翶ᤠ㙱翶맖ༀ者겠ꁱȯ맕က者㔁ఀ昳眕⼒ꍂޔ挽㌒跒릨ᄀ者㛡翶릯ሀ者✁ఀ昳眕⼒ꍂޔ挽㌒習릢ጀ者ᤸ㙱翶ᤠ㙱翶릡᐀者⬁ఀ昳眕⼒ꍂޔ挽㌒菒Ȁ릤ᔀ者⸁ఀ昳眕⼒ꍂޔ挽㌒蛒ᄀ릻ᘀ者㈁ఀ昳眕⼒ꍂޔ挽㌒諒Ȁ릾ᜀ者䉰颠ȯ痠驙ȯᄏ歨ꁅȯ립᠀者㰁ఀ昳眕⼒ꍂޔ挽㌒铒ᄀ린ᤀ者냀ꁱȯ릷ᨀ者㛡翶릊ᬀ者ᤸ㙱翶ᤠ㙱翶릉ᰀ者㛡翶릌ᴀ者━ఀ昳眕⼒ꍂޔ挽㌒緒Ȁ릃Ḁ者릆ἀ者☁ఀ昳眕⼒ꍂޔ挽㌒绒릅 者Ёఀ昳眕⼒ꍂޔ挽㌒峒Ȁ릘℀者ⴁఀ昳眕⼒ꍂޔ挽㌒藒Ȁ릟∀者⼁ఀ昳眕⼒ꍂޔ挽㌒蟒Ȁ릒⌀者㐁ఀ昳眕⼒ꍂޔ挽㌒賒릑␀者⠁ఀ昳眕⼒ꍂޔ挽㌒胒Ȁ릔─者淰ꁇȯ炐ꁇȯᄎ㮠ꄈȯ륫☀者㛡翶륮✀者ᤸ㙱翶ᤠ㙱翶륭⠀者、ఀ昳眕⼒ꍂޔ挽㌒裒률⤀者㛡翶륧⨀者Ⰱఀ昳眕⼒ꍂޔ挽㌒蓒륺⬀者㘁ఀ昳眕⼒ꍂޔ挽㌒軒Ȁ륹Ⰰ者␁ఀ昳眕⼒ꍂޔ挽㌒糒를ⴀ者㤁ఀ昳眕⼒ꍂޔ挽㌒釒Ȁ륳⸀者秀ꁇȯ炐ꁇȯᄐ㵠ꄈȯ륶⼀者륵　者㠁ఀ昳眕⼒ꍂޔ挽㌒郒륈㄀者륏㈀者⨁ఀ昳眕⼒ꍂޔ挽㌒苒Ȁ륂㌀者ꑠꁱȯ륁㐀者㬁ఀ昳眕⼒ꍂޔ挽㌒鏒륄㔀者㴁ఀ昳眕⼒ꍂޔ挽㌒闒Ȁ륛㘀者⤁ఀ昳眕⼒ꍂޔ挽㌒臒Ȁ륞㜀者㼁ఀ昳眕⼒ꍂޔ挽㌒韒Ȁ륝㠀者䀁ఀ昳眕⼒ꍂޔ挽㌒飒ᄀ륐㤀者䐁ఀ昳眕⼒ꍂޔ挽㌒鳒륗㨀者䔁ఀ昳眕⼒ꍂޔ挽㌒鷒ᄀ뤪㬀者㸁ఀ昳眕⼒ꍂޔ挽㌒雒Ȁ뤩㰀者秀ꁇȯᖠꂸȯᄌ需ꃺȯ뤬㴀者⌁ఀ昳眕⼒ꍂޔ挽㌒篒谺禎빅뤣㸀者㌁ఀ昳眕⼒ꍂޔ挽㌒诒Ȁ뤦㼀者㜁ఀ昳眕⼒ꍂޔ挽㌒迒Ȁ뤥䀀者荺翽勀ꁇȯ昐꘵ȯ$뤸䄀者ꔐ荣翽糰ꁇȯ械螮翽뤿䈀者㛡翶뤲䌀者吁ఀ昳眕⼒ꍂޔ挽㌒곒ᄀ뤱䐀者ᤸ㙱翶ᤠ㙱翶뤴䔀者丁ఀ昳眕⼒ꍂޔ挽㌒ꛒȀ뤋䘀者狐ꁇȯ秀ꁇȯᄖ鹀ꃺȯ뤎䜀者縐ꁇȯ襰颰ȯ쒈頠ȯ쒈頠ȯ쑰頠ȯ뤍䠀者稀ꁆȯ秀ꁇȯᄘ醐ꃺȯ뤀䤀者䴁ఀ昳眕⼒ꍂޔ挽㌒ꗒȀ뤇䨀者⌁瑦䎼퐢띈㤉熼쎞姠ऀ밹鹱8뤚䬀者ꚰ荣翽ᤂu홨ò뤙䰀者숚퓰ꂣȯ뤜䴀者嘁⼀㞔ꂫᔕꩄﴙ㻖řȀ뤓一者态ᘀ鏥贺蕃쾊ⲎŽ뤖伀者ꔐ荣翽玐ꁇȯꚰ荣翽ﰀꛩȯ뤕倀者ꚰ荣翽韸믳둑*ꀮȯᰐ骵ȯ瑠ꁇȯɓ欁谂쬸戉Ā쓶몍⠐楦敬⼺⼯㩃啜敳獲慜爮瑵敨晲牯層潄湷潬摡屳⠀湅汧獩╨〲潣牵敳㈥戰潯╫〲牴捡楫杮㈥⠰⤱Ѐ汸硳Ȁɫ匟馭b鈁閨಺က昨汩㩥⼯䌯尺獕牥屳⹡畲桴牥潦摲䑜睯汮慯獤\䔨杮楬桳㈥挰畯獲╥〲潢歯㈥琰慲正湩╧〲ㄨ)砄獬x鐃ȁ﬙뭉쐁颂಺ဇ桗瑴獰⼺椯扵晨⹳桳牡灥楯瑮挮浯猯瑩獥䠯慥瑬剨捯敫⽴桓牡摥㈥䐰捯浵湥獴䔯楤楴杮䔯楤楴杮䕟⽎∀湅汧獩╨〲潣牵敳㈥戰潯╫〲牴捡楫杮Ѐ汸硳ЀƔᔂ苒诵Ā菄몘܌圐瑨灴㩳⼯畩桢獦献慨敲潰湩⹴潣⽭楳整⽳效污桴潒正瑥匯慨敲╤〲潄畣敭瑮⽳摅瑩湩⽧摅瑩湩彧久/䔢杮楬桳㈥挰畯獲╥〲潢歯㈥琰慲正湩g砄獬x鐅ȁ䷚㋽颃಺ဇ桗瑴獰⼺椯扵晨⹳桳牡灥楯瑮挮浯猯瑩獥䠯慥瑬剨捯敫⽴桓牡摥㈥䐰捯浵湥獴䔯楤楴杮䔯楤楴杮䕟⽎∀湅汧獩╨〲潣牵敳㈥戰潯╫〲牴捡楫杮Ѐ汸硳؀Ɣ鐂숢讘Ā菲몘܌圐瑨灴㩳⼯畩桢獦献慨敲潰湩⹴潣⽭楳整⽳效污桴潒正瑥匯慨敲╤〲潄畣敭瑮⽳摅瑩湩⽧摅瑩湩彧久/䔢杮楬桳㈥挰畯獲╥〲潢歯㈥琰慲正湩g砄獬x鐇ȁ읲ꠁ预಺ဇ桗瑴獰⼺椯扵晨⹳桳牡灥楯瑮挮浯猯瑩獥䠯慥瑬剨捯敫⽴桓牡摥㈥䐰捯浵湥獴䔯楤楴杮䔯楤楴杮䕟⽎∀湅汧獩╨〲潣牵敳㈥戰潯╫〲牴捡楫杮Ѐ汸硳ࠀƔ괂￵讕Ā蚢몘܌圐瑨灴㩳⼯畩桢獦献慨敲潰湩⹴潣⽭楳整⽳效污桴潒正瑥匯慨敲╤〲潄畣敭瑮⽳摅瑩湩⽧摅瑩湩彧久/䔢杮楬桳㈥挰畯獲╥〲潢歯㈥琰慲正湩g砄獬x鐉ȁ밬鬰度飄಺ဇ桗瑴獰⼺椯扵晨⹳桳牡灥楯瑮挮浯猯瑩獥䠯慥瑬剨捯敫⽴桓牡摥㈥䐰捯浵湥獴䔯楤楴杮䔯楤楴杮䕟⽎∀湅汧獩╨〲潣牵敳㈥戰潯╫〲牴捡楫杮Ѐ汸硳਀ƔⲪ譛Ā퇲몘܌圐瑨灴㩳⼯畩桢獦献慨敲潰湩⹴潣⽭楳整⽳效污桴潒正瑥匯慨敲╤〲潄畣敭瑮⽳摅瑩湩⽧摅瑩湩彧久/䔢杮楬桳㈥挰畯獲╥〲潢歯㈥琰慲正湩g砄獬x鐋ȁﭾ쏽ꀁ飙಺ဇ桗瑴獰⼺椯扵晨⹳桳牡灥楯瑮挮浯猯瑩獥䠯慥瑬剨捯敫⽴桓牡摥㈥䐰捯浵湥獴䔯楤楴杮䔯楤楴杮䕟⽎∀湅汧獩╨〲潣牵敳㈥戰潯╫〲牴捡楫杮Ѐ汸硳ఀƔ謵Ā몘܌圐瑨灴㩳⼯畩桢獦献慨敲潰湩⹴潣⽭楳整⽳效污桴潒正瑥匯慨敲╤〲潄畣敭瑮⽳摅瑩湩⽧摅瑩湩彧久/䔢杮楬桳㈥挰畯獲╥〲潢歯㈥琰慲正湩g砄獬x鐍ȁ☹፦쐁馩಺ဇ桗瑴獰⼺椯扵晨⹳桳牡灥楯瑮挮浯猯瑩獥䠯慥瑬剨捯敫⽴桓牡摥㈥䐰捯浵湥獴䔯楤楴杮䔯楤楴杮䕟⽎∀湅汧獩╨〲潣牵敳㈥戰潯╫〲牴捡楫杮Ѐ汸硳฀Ɣ麠认Ā﯎몠܌圐瑨灴㩳⼯畩桢獦献慨敲潰湩⹴潣⽭楳整⽳效污桴潒正瑥匯慨敲╤〲潄畣敭瑮⽳摅瑩湩⽧摅瑩湩彧久/䔢杮楬桳㈥挰畯獲╥〲潢歯㈥琰慲正湩g砄獬x鐏ȁ偡鳷︁꫅಺ဇ桗瑴獰⼺椯扵晨⹳桳牡灥楯瑮挮浯猯瑩獥䠯慥瑬剨捯敫⽴桓牡摥㈥䐰捯浵湥獴䔯楤楴杮䔯楤楴杮䕟⽎∀湅汧獩╨〲潣牵敳㈥戰潯╫〲牴捡楫杮Ѐ汸硳ကƔ轎讹Ā욖몪܌圐瑨灴㩳⼯畩桢獦献慨敲潰湩⹴潣⽭楳整⽳效污桴潒正瑥匯慨敲╤〲潄畣敭瑮⽳摅瑩湩⽧摅瑩湩彧久/䔢杮楬桳㈥挰畯獲╥〲潢歯㈥琰慲正湩g砄獬x鐑ȁ틎쟨ꫣ಺ဇ桗瑴獰⼺椯扵晨⹳桳牡灥楯瑮挮浯猯瑩獥䠯慥瑬剨捯敫⽴桓牡摥㈥䐰捯浵湥獴䔯楤楴杮䔯楤楴杮䕟⽎∀湅汧獩╨〲潣牵敳㈥戰潯╫〲牴捡楫杮Ѐ汸硳ሀƔℂ臛讗Ā뫗܌圐瑨灴㩳⼯畩桢獦献慨敲潰湩⹴潣⽭楳整⽳效污桴潒正瑥匯慨敲╤〲潄畣敭瑮⽳摅瑩湩⽧摅瑩湩彧久/䔢杮楬桳㈥挰畯獲╥〲潢歯㈥琰慲正湩g砄獬x鐓ȁﾖ仌븁ퟬ಺ဇ桗瑴獰⼺椯扵晨⹳桳牡灥楯瑮挮浯猯瑩獥䠯慥瑬剨捯敫⽴桓牡摥㈥䐰捯浵湥獴䔯楤楴杮䔯楤楴杮䕟⽎∀湅汧獩╨〲潣牵敳㈥戰潯╫〲牴捡楫杮Ѐ汸硳᐀Ɣ焂湘讯Ā戮뫟܌圐瑨灴㩳⼯畩桢獦献慨敲潰湩⹴潣⽭楳整⽳效污桴潒正瑥匯慨敲╤〲潄畣敭瑮⽳摅瑩湩⽧摅瑩湩彧久/䔢杮楬桳㈥挰畯獲╥〲潢歯㈥琰慲正湩g砄獬x鐕ȁ╛럃಺ဇ桗瑴獰⼺椯扵晨⹳桳牡灥楯瑮挮浯猯瑩獥䠯慥瑬剨捯敫⽴桓牡摥㈥䐰捯浵湥獴䔯楤楴杮䔯楤楴杮䕟⽎∀湅汧獩╨〲潣牵敳㈥戰潯╫〲牴捡楫杮Ѐ汸硳ᘀƔⰂ譈Ā讞뫠܌圐瑨灴㩳⼯畩桢獦献慨敲潰湩⹴潣⽭楳整⽳效污桴潒正瑥匯慨敲╤〲潄畣敭瑮⽳摅瑩湩⽧摅瑩湩彧久/䔢杮楬桳㈥挰畯獲╥〲潢歯㈥琰慲正湩g砄獬x鐗Ȃϐ兘ċ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ʔ㈁௞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鐙Ȃ흴懚ċ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ᨀʔ윂겋ୡ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鐛Ȃ히ċ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ᰀʔ异ﳹଦ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鐝Ȃ⮏ﳦċ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Ḁʔข஡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鐟Ȃ뀗玛ċ︁಺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 ʔ㜂舙௧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鐡ȁ⠃搩಺ဇ桗瑴獰⼺椯扵晨⹳桳牡灥楯瑮挮浯猯瑩獥䠯慥瑬剨捯敫⽴桓牡摥㈥䐰捯浵湥獴䔯楤楴杮䔯楤楴杮䕟⽎∀湅汧獩╨〲潣牵敳㈥戰潯╫〲牴捡楫杮Ѐ汸硳∀Ɣ똂讛Āﳢ뫡܌圐瑨灴㩳⼯畩桢獦献慨敲潰湩⹴潣⽭楳整⽳效污桴潒正瑥匯慨敲╤〲潄畣敭瑮⽳摅瑩湩⽧摅瑩湩彧久/䔢杮楬桳㈥挰畯獲╥〲潢歯㈥琰慲正湩g砄獬x鐣ȁ⦜舁಺ဇ桗瑴獰⼺椯扵晨⹳桳牡灥楯瑮挮浯猯瑩獥䠯慥瑬剨捯敫⽴桓牡摥㈥䐰捯浵湥獴䔯楤楴杮䔯楤楴杮䕟⽎∀湅汧獩╨〲潣牵敳㈥戰潯╫〲牴捡楫杮Ѐ汸硳␀Ɣ焂试Āꢆ뫣܌圐瑨灴㩳⼯畩桢獦献慨敲潰湩⹴潣⽭楳整⽳效污桴潒正瑥匯慨敲╤〲潄畣敭瑮⽳摅瑩湩⽧摅瑩湩彧久/䔢杮楬桳㈥挰畯獲╥〲潢歯㈥琰慲正湩g砄獬x鐥ȁ漊Ⲳꀁ಺ဇ桗瑴獰⼺椯扵晨⹳桳牡灥楯瑮挮浯猯瑩獥䠯慥瑬剨捯敫⽴桓牡摥㈥䐰捯浵湥獴䔯楤楴杮䔯楤楴杮䕟⽎∀湅汧獩╨〲潣牵敳㈥戰潯╫〲牴捡楫杮Ѐ汸硳☀Ɣ&#10;ഀꗾ*皠ꂼȯ䳰ȯ줐ꂷȯȯࠀꗣ*緀颍ȯ镐ȯ鑂௺ꗫဪꃨȯﲠꁒȯ&#10;타㳧翶遀ꁇȯ᠑萀ꒈ驢ȯ햲뛮退灞戠窝àmmFluctuations of body liquids, cells, and tissue linked to genetic and environmental changes is explored by…..ons/햢뛾Ā耀퉠荣翽ЀǴ.&#10;&#10;㿿㿿&#10;&#10;㾀㾀⣿ሂƓր茄,ons/햒뛎Ȁ耀Ѐ蚾ȯ═莋翽熐荣翽═莋翽狰荣翽荼翽곈荣翽⟘莍翽굘荣翽⟘莍翽궠荣翽鐈莎翽荹翽⟘莍翽荹翽變顽ȯ荹翽荹翽荹翽䊐蚡ȯ荺翽釘莎翽⁠荼翽䙐蚡ȯ荼翽⟘莍翽切荼翽蛓ȯ퐐莑翽釘莎翽el햂뛞̀耀985440638-1716696054-3688324294-15210\Software\Policies\Microsoft\Office\16.0\Common\Feedback헲뚮Ѐ言灞戠窝æpp….. received the Nobel Prize in Chemistry in 1989 by discovering that RNAs are beyond being passive messengers. 헢뚾Ԁ耀翽횈翽쀀 嶈翽崨翽峰翽岸翽岀翽局翽芠翽씈翽W$$䫨翽䪠翽䩰翽䨈翽ons/헒뚎؀耀濰荣翽鑘莎翽熐荣翽⟘莍翽硸荣翽═莋翽촨荣翽䅀蛒ȯ췠荣翽䬀蛒ȯ荹翽䶠蛒ȯ荹翽⣰ꃳȯ荺翽䔐蛑ȯস荻翽⟘莍翽퉐莑翽⟘莍翽퐐莑翽釘莎翽莑翽㿰蛒ȯ莑翽錘莎翽莑翽錘莎翽쾰ꃲȯ픀苔翽is. 헂뚞܀耀诠膟翽翶膟翽❠Ċ鏠䤀㛦翶Ā㛡Ǵ貀膟翽ȯ䒠蛧ȯ픲뙮ࠀ耀퉠荣翽ЀǴ.&#10;&#10;㿿㿿&#10;&#10;㾀㾀⣿ሂƓր茄,el픢뙾ऀ耀Ѐ蚾ȯ═莋翽熐荣翽═莋翽狰荣翽荼翽곈荣翽⟘莍翽굘荣翽⟘莍翽궠荣翽鐈莎翽荹翽⟘莍翽荹翽ᠰ顾ȯ荹翽荹翽荹翽Ԡ蛙ȯ荺翽釘莎翽⁠荼翽ְ蛙ȯ荼翽⟘莍翽切荼翽蛓ȯ퐐莑翽釘莎翽W픒뙎਀耀翽횈翽쀀 嶈翽崨翽峰翽岸翽岀翽局翽芠翽씈翽Wï䫨翽䪠翽䩰翽䨈翽픂뙞଀退토翽芰ꂩȯ૨ꃎȯ꜒ȯ묰蝺翽ꅐ蜭ȯ⬐ꀭȯ୘ꃎȯ꜒ȯഫ翽턠翽흸꘾ȯ흸꘾ȯ핲똮ఀ阀灞戠窝ÚjjDigital Twins  are in silico patients generated by the training of neural networks with real patient data.핢똾ഀ耀郦品ի⟈㙼翶櫗吀亃麗ㅆ夣붴封翽仨㿇䦄㛦翶㛡翶䀀째ꂾȯ㛡翶翽ꂾȯେ핒똎฀耀郦品ի⟈㙼翶翿뵲゛䬲䊇託溚뚄専翽仨㿇䦄㛦翶㛡翶䀀뀘ꂾȯ㛡翶ʪ翽ꂾȯꜳȯ핂똞ༀ耀_xlref0ò㛡翶㛡稈ꁵȯ985440638-1716696054-3688324294-15210\Software\Microsoft\Office\16.0\Common\TeachingCallouts苔翽횲럮က耀郦品իàmmFluctuations of body liquids, cells, and tissue linked to genetic and environmental changes is explored by…..el횢럾ᄀ耀郦品իæpp….. received the Nobel Prize in Chemistry in 1989 by discovering that RNAs are beyond being passive messengers. /횒럎ሀ耀괠颧ȯ혀苔翽ꪐꂠȯ혀苔翽z궐ꂠȯ픀苔翽{鑘莎翽픀苔翽|鑘莎翽픀苔翽錘莎翽픀苔翽걠颧ȯ픀苔翽꿰颧ȯ픀苔翽긐颧ȯ픀苔翽Õ莋翽픀苔翽횂럞ጀ耀ఀ髀ȯ聀慀ꀧȯ훲랮᐀耀Ѐ蚾ȯ═莋翽熐荣翽═莋翽狰荣翽荼翽곈荣翽⟘莍翽굘荣翽⟘莍翽궠荣翽鐈莎翽荹翽⟘莍翽荹翽ྐ顾ȯ荹翽荹翽荹翽ଠ蛙ȯ荺翽釘莎翽⁠荼翽߀蛙ȯ荼翽⟘莍翽切荼翽蛓ȯ퐐莑翽釘莎翽cel훢랾ᔀ耀퉠荣翽ЀǴ.&#10;&#10;㿿㿿&#10;&#10;㾀㾀⣿ሂƓր茄,훒랎ᘀ耀煀荣翽⟘莍翽狰荣翽荼翽ꆨ荣翽吀蛒ȯꤠ荣翽韰荣翽ꭘ荣翽═莋翽곈荣翽⟘莍翽꼨荣翽⚀蛚ȯ荹翽⟘莍翽荹翽頿ȯ荹翽荹翽荹翽頿ȯ難荹翽⟘莍翽荺翽釘莎翽荼翽✀蛒ȯࣨ莄翽═莋翽As훂랞ᜀ耀곰颧ȯ혀苔翽괰ꂠȯ혀苔翽z겠ꂠȯ픀苔翽{鑘莎翽픀苔翽|鑘莎翽픀苔翽錘莎翽픀苔翽교颧ȯ픀苔翽돠颧ȯ픀苔翽곀颧ȯ픀苔翽Õ莋翽픀苔翽혲띮᠀耀濰荣翽鑘莎翽熐荣翽═莋翽狰荣翽荼翽ꗀ荣翽뮠蚭ȯ꼨荣翽蛓ȯ흠荣翽蛓ȯ荹翽⟘莍翽荹翽荹翽難荹翽⟘莍翽﷈荹翽鑘莎翽荺翽⚐蛔ȯ荺翽釘莎翽矘荻翽═莋翽荻翽釘莎翽⁠荼翽爠ꂠȯ䐘㚻翶혢띾ᤀ耀ꃲȯ혀苔翽ꃲȯ픀苔翽C絰颫ȯ픀苔翽{鑘莎翽픀苔翽|鐈莎翽픀苔翽荼翽픀苔翽荼翽픀苔翽ꃲȯ픀苔翽ꃲȯ픀苔翽Õ莋翽픀苔翽As혒띎ᨀ退토翽䚀骖ȯϘꃎȯ惈ꁏȯ묰蝺翽괰ꃫȯ箠ꂊȯшꃎȯ愸ꁏȯഫ翽턠翽⇘ꁧȯ⇘ꁧȯ혂띞ᬀ耀诠膟翽膟翽❠Ċ鏠ĀǴ貀膟翽@홲뜮ᰀ耀Ѐn.4㾀㾀ᗿȀ঒Ɓ茌C7eat홢뜾ᴀ耀ᩓꡳ㔲䩓要䬐雫嶽ᘂ蚱ȯ仨㿇䦄㛦翶㛡翶䀀翽㛡翶茁翽翽崸騿ȯ㞸ꛊȯ홒뜎Ḁ耀诠膟翽膟翽❠Ċ鏠䤀㛦翶Ā㛡Ǵ貀膟翽雮곳ꙑ*偀꜇ȯ僠蜜ȯrc%3dhttps%253A%252F%252Fiubhfs%252Esharepoint%252Ecom%252Fsites%252FHealthRocket%252F%255Fvti%255Fbin%252Fwopi%252Eashx%252Ffiles%252Fe5c28253e16d4a32987e3361fb234daf%26access_token%3deyJ0eXAiOiJKV1QiLCJhbGciOiJSUzI1NiIsIng1dCI6IkNRQU5lRWUtSUxVNTdlSnRZS0N2QVh2b1RkNCJ9.eyJhdWQiOiJ3b3BpL2l1Ymhmcy5zaGFyZXBvaW50LmNvbUBmNDE5YzlmZS1mN2IwLTRkODctYmVlOC1lOGRmYjIxOTBjYWIiLCJpc3MiOiIwMDAwMDAwMy0wMDAwLTBmZjEtY2UwMC0wMDAwMDAwMDAwMDBAOTAxNDAxMjItODUxNi0xMWUxLThlZmYtNDkzMDQ5MjQwMTliIiwibmJmIjoiMTY4Mzg5MDQxMSIsImV4cCI6IjE2ODM5MjY0MTEiLCJuYW1laWQiOiIwIy5mfG1lbWJlcnNoaXB8YWJiaWUucnV0aGVyZm9yZC1iZXJuZ3J1YmVyQGl1Lm9yZyIsIm5paSI6Im1pY3Jvc29mdC5zaGFyZXBvaW50IiwiaXN1c2VyIjoidHJ1ZSIsImNhY2hla2V5IjoiMGguZnxtZW1iZXJzaGlwfDEwMDMyMDAwNTU2M2YyN2NAbGl2ZS5jb20iLCJzaWQiOiI3MmZjOWMwMy00NDA2LTRlZWQtODViYS1iZjAyZjIwNmJlN2QiLCJzaWduaW5fc3RhdGUiOiJbXCJrbXNpXCIsXCJkdmNfY21wXCIsXCJkdmNfZG1qZFwiXSIsInhtc19jYyI6IltcIkNQMVwiXSIsInhtc19zc20iOiIxIiwiaXNsb29wYmFjayI6IlRydWUiLCJhcHBjdHgiOiJlNWMyODI1M2UxNmQ0YTMyOTg3ZTMzNjFmYjIzNGRhZjtNTUlvZFR1azJ4WnA0U0xSMlJUN3FPR3EzbE09O0RlZmF1bHQ7OzdGRkZGRkZGRkZGQkZGRkY7VHJ1ZTs7OzEwNDg1NzY7ZDYxZGIyYTAtMTBlMy02MDAwLWFiZjktNTRiMTZhM2E3ODdkIiwiZmlkIjoiMTg5OTEzIn0.LAl0g2oaJ6UsKxf7_hSmmfh7rIG6x1KnBEFflkFnNytF9XOLb-8X3LtgwzCvyeK2PAxIcP2s8-cm6CI_ebyQ-X5OVUfDK-3ZQDse6u_jEdxVMYqOvzek-4WYdXA26BHEvxBqEKGKGXMhBNEzeY_3PGRbt-5rqugzn1WX30WpjquxaN6tg̀ꓺ*着ꂼȯ怐ȯ엀ꜢȯŐȯ靂ࣺꓽဪꩀ鬲ȯꀠ髤ȯ타ᘇ楬䙷묠ꁇȯꃧ�s潄畣敭瑮휄뛮s蠀์ชീ頙ȯ勐ꁗȯ뭀ꁇȯł∊｀흷뛻š蠀ᅎ㤊컠驇ȯ밐ꁇȯł∊｀흺뛴ȯ蠀ဝ蜊Ⴠ頙ȯ볠ꁇȯł∊｀흭뛁ͩ耀님荣翽붰ꁇȯЀᰓòꒈ膟翽ꐘ膟翽ꑐ膟翽ꈘ膟翽㋣戳㐷换흐뛒Ѐ耀님荣翽뺀ꁇȯЀꒈ膟翽ꐘ膟翽ꑐ膟翽ꈘ膟翽㋣흃뚯ե蠀ᇤ礊擐ꁚȯ喀驤ȯ뽐ꁇȯł∊｀킶뚸إ蠀ቀ༊Ӏ頙ȯ쀠ꁇȯł∊｀킹뚵܀蠀ฮ匊퉠驇ȯ佐ꁗȯ샰ꁇȯł∊｀킬뚆ࡍ耀님荣翽쇀ꁇȯЀ-5ꒈ膟翽ꐘ膟翽ꑐ膟翽ꈘ膟翽㋣爀킟뚓ु耀님荣翽슐ꁇȯЀꒈ膟翽ꐘ膟翽ꑐ膟翽ꈘ膟翽&lt;㋣킂뙬ਯ耀님荣翽썠ꁇȯЀࠁ耀⯰꘿ȯ䴳ꁈȯꒈ膟翽ꐘ膟翽ꑐ膟翽ꈘ膟翽&lt;㋣탵뙹଀耀님荣翽쐰ꁇȯЀ-54-ꒈ膟翽ꐘ膟翽ꑐ膟翽ꈘ膟翽㋣獷漮晦탸뙊౰耀님荣翽씀ꁇȯЀ耀䞠顾ȯꒈ膟翽ꐘ膟翽ꑐ膟翽ꈘ膟翽㋣탫뙇ഀ蠀຾礊拐ꁚȯ에ꁇȯł∊｀탞뙐฀耀님荣翽욠ꁇȯЀࠁ耀⻀꘿ȯ霣ꁈȯꒈ膟翽ꐘ膟翽ꑐ膟翽ꈘ膟翽&lt;㋣탁똭ༀ蠀ᜪ《ۀ頙ȯ尐驤ȯ읰ꁇȯł∊｀퀴똾က蠀ᄶᐊ݀頙ȯ吠ꁗȯ졀ꁇȯł∊｀퀧똋ᄀ耀님荣翽줐ꁇȯЀࠁ耀䌀꘿ȯꒈ膟翽ꐘ膟翽ꑐ膟翽ꈘ膟翽&lt;㋣퀪똄ሀ蠀౸謊߀頙ȯ咐ꁗȯ짠ꁇȯł∊｀靂ࣺꕑဪꖠꁅȯꀠ髤ȯ타柷쬰ꁇȯ쏥퀃뛮退EG졠꛴ȯUS죰꛴ȯ-5졠꛴ȯ54졠꛴ȯ17떠꛴ȯ54죀꛴ȯ24졠꛴ȯ21죰꛴ȯ&#10;wa졠꛴ȯic졠꛴ȯcr떠꛴ȯ&#10;Of죀꛴ȯ6.쏠꛴ȯl\읰꛴ȯons클뛹Ƕ耀翽⼠翽쀀⛸翽✨翽♰翽翽═翽e큥뛈ȯ退C:\U촰ꁇȯ耀āāct큖뛛̯耀궰荺翽각耀?　⡶⾧܀ࠀ耀Ŀ怤⡶⾧܀ࠀ6큇뚪е耀翽⼠翽쀀⛸翽✨翽♰翽翽═翽IO큈뚥׶褀ßĀ鎐菊翽⠅揍ﶃ⾦렀紽ﶃࠀ躔ﶃ 掩ﶃ掗ﶃꠀ掍ﶃ䠀釛ﶃ쀀接ﶃ턀崍⾠Ȁ瀁쪐ﶃĀ趨荣翽錘莎翽Ă鿀菊翽ꠂ掍ﶃ堀鋣ﶃ堀掲ﶃ货ﶃȀ 쬐ﶃ̀촨荣翽ꎠ꛴ȯ趨荣翽莑翽쳠荣翽Бꁝȯ̃̃톹뚴؂退EG끠꛴ȯUS꿐꛴ȯ-5끠꛴ȯ54끠꛴ȯ17떠꛴ȯ54Ꝡ꛴ȯ24끠꛴ȯ21꿐꛴ȯ&#10;wa끠꛴ȯic끠꛴ȯcr떠꛴ȯ&#10;OfꝠ꛴ȯ6.쏠꛴ȯon읰꛴ȯeIO톪뚇ܯ谀툘ꁇȯ툥ꁇȯ釘莎翽懐ꁓȯ畃瑳浯瑓瑡獵܀＀旿䟒⾠Ȁ瀀䟒⾠躑ﶃ퀀卡⾠匀偉摁牤獥s튰ꁇȯ튼ꁇȯ釘莎翽懐ꁓȯ䵓偔摁牤獥s翽톛뚖࠯蠀ᦈ莋翽恀ꃧȯ᷀蛅ȯЀ典ꙻȯŞ2⇐꘿ȯ㾀㾀ᗿؘ৲Ɓ茂翽缀錨荣翽톌뙡य退锠ꘒȯ莠ꘒȯࠁ訠ꘒȯā讠ꘒȯ鋰鬷ȯ豠鬷ȯँ闠ꘞȯ艰ȯ졀ꁜȯ짰ꁜȯ놠ꁡȯ할ꂋȯ혀ꂋȯ錁荣翽칠蜭ȯ錁荣翽Āel퇽뙰਀耀翽⼠翽쀀⛸翽✨翽♰翽翽═翽l퇮뙃ଯ耀翽⼠翽쀀⛸翽✨翽♰翽翽═翽퇟뙒య耀翽⼠翽쀀⛸翽✨翽♰翽翽═翽퇀똭ഀ耀翽⼠翽쀀⛸翽✨翽♰翽翽═翽IO턱똼฀退걨菊翽쀚ꦐꁛȯ걨菊翽쀚끰ꁛȯꁠ菊翽삀냐ꁛȯ蜈臩翽쁾蔠Ꙣȯဠ菋翽쁩뎐ꁛȯ뻘菊翽쁳낐ꁛȯel턢똏ༀ销䘛敬啸卉牣灩兴ĀЄࠄȀఄԀ଀䁀ᰀଁ䂀ᰀ䔁À圀@ᘀ䮀䄀섀ŀ尀聀ḁ耀؀Ѐ桴獩Ѐ$楆摮楆獲却祴敬偤牡湥坴瑩䑨瑡卡畯捲e༄䜀瑥慄慴潃瑮硥tЄ一汩Ѐ&#10;楆敲癅湥t਄伀䍮浯慭摮elÌ(Ɠ(Ì(ÌƓ(Ɠ鉂෺ꕑဪꪀ鬲ȯꀠ髤ȯ타矷Ëꁇȯﾈᤴ현ޱ箬ﵿ﻿﻿苅⒨戀䀅턁뛯耀荣翽쉀ꜥȯ巰蜅ȯЁāāĄāā턌뛠Ā耀狰荣翽荼翽Ꟙ荣翽鐈莎翽촨荣翽໐顾ȯn╳Ѐ텷뛥Ȁ耀狰荣翽荼翽Ꟙ荣翽鐈莎翽돀荣翽뭀蜡ȯ촨荣翽࿰顾ȯ텲뛾̀鐀荺翽曠Ꙣȯ婠ꁘȯĄ텽뛳Ѐ耀蛨荣翽ĀꁇȯDataContext.Label텸뛴Ԁ耀荺翽ꁇȯ稰ꀟȯﺐ荹翽Ѐ텣뛉؀耀蛨荣翽ĀꁇȯDataContext.Label텮뛂܀退煀荣翽═莋翽簰荣翽竐荣翽Ꟙ荣翽竐荣翽荺翽鸀꛴ȯ텩뛇ࠀ退濰荣翽鐈莎翽Ꟙ荣翽笠荣翽꼨荣翽稐ꁜȯ텔뛘ऀ退濰荣翽錘莎翽煀荣翽═莋翽꼨荣翽瘠ꁜȯ춨荣翽ᵐ꛵ȯ텟뛝਀退麀蜶ȯ䄂翽靠蜶ȯ䄂翽⎠ꙡȯ䄂ɱȯ㦰ꄚȯ텚뛖଀退濰荣翽錘莎翽煀荣翽═莋翽꼨荣翽煀ꁜȯ춨荣翽ᮠ꛵ȯ텅뚫ఀ退껨荣翽莑翽촨荣翽᭰꛵ȯ춨荣翽᭰꛵ȯ礈荻翽竐荣翽텀뚬ഀ鐀荺翽ಠꙵȯ娀鬜ȯĄȯпЀ텋뚡฀鐀荺翽嚠ꘟȯ㽰ꁔȯĄȯЀ튶뚺ༀ鐀荺翽坠ꄚȯ㽰ꁔȯĄ튱뚿က耀荺翽ꁇȯ䲀꜊ȯﺐ荹翽ȯ朿Ѐ튼뚰ᄀ耀磱蜃ȯ䄂ȯ膐òĀò䪠òĀ튧뚵ሀ鐀荺翽涠Ꙣȯ娀鬜ȯĄȯ튢뚎ጀ耀狰荣翽荼翽Ꟙ荣翽鉐莎翽촨荣翽彰顾ȯࠀЀЀ튭뚃᐀鐀荺翽堠ꘟȯ㽰ꁔȯĄЀЀ튨뚄ᔀ鐀荺翽尐ꄚȯ婠ꁘȯĄȯЀЀ튓뚙ᘀ耀荣翽骠蜺ȯꑠ蛻ȯЁāāāпЀ튞뚒ᜀ耀蛨荣翽ĀꁇȯDataContext.LabelЀ튙뚗᠀鐀荺翽堀ꄚȯ㽰ꁔȯĄ튄뙨ᤀ耀ḱ蛜ȯĂ翽ḱ蛜ȯĂ翽梁ꙙȯ䄂Ḱ蛜ȯĂ翽튏뙭ᨀ耀ۑꀰȯ䄂ȯۑꀰȯ䄂ȯ꙳ȯĀȯ朿Ѐ튊뙦ᬀ鐀荺翽呠ꘟȯ㽰ꁔȯĄȯ朿Ѐ틵뙻ᰀ销荣翽㽰ꁔȯ箠ꁓȯȯ朿Ѐ티뙼ᴀ耀仰顾ȯᄅ؂ocꁇȯ挀頖ȯ斨頖ȯ고ꛋȯЀ틻뙱Ḁ耀狰荣翽荼翽Ꟙ荣翽鐈莎翽촨荣翽宀顾ȯ朿Ѐ틦뙊ἀ耀瀱蜃ȯ䄂ȯ膐òĀò顠òĀЀЀ틡뙏 耀狰荣翽莋翽Ꟙ荣翽鐈莎翽촨荣翽媐顾ȯryId◚Ѐ틬뙀℀耀蛨荣翽ĀꁇȯDataContext.Label틗뙅∀鐀荺翽廠ꘟȯ㽰ꁔȯĄȯЀЀ틒뙞⌀耀狰荣翽莋翽Ꟙ荣翽鐈莎翽촨荣翽忐顾ȯ娾杽Ѐ틝뙓␀耀蛨荣翽ĀꁇȯDataContext.Label틘뙔─耀Data.Doc.IsOpeningOfflineCopyȯ틃똩☀耀荺翽ꁇȯ嚐ꀟȯﺐ荹翽틎똢✀耀蛨荣翽ĀꁇȯDataContext.Label틉똧⠀耀ࢱꀰȯ䄂ȯࢱꀰȯ䄂ȯ꙳ȯĀȯ툴똸⤀鐀荺翽妐ꄚȯተꂥȯĄȯ朿Ѐ툿똽⨀退蜹ȯ═莋翽蜹ȯ═莋翽ﮀ蜹ȯ═莋翽᳠ꙡȯ᭠ꙡȯ툺똶⬀耀蛨荣翽ĀꁇȯDataContext.LabelЀ툥똋Ⰰ退ᖠꙡȯ䄂ȯហꙡȯ䄂ȯᚠꙡȯ䄂ȯ⁠ꙡȯ䄂朿Ѐ툠똌ⴀ耀荺翽ꁇȯ䖠꜊ȯﺐ荹翽ȯ툫똁⸀鐀荺翽鸠ꘒȯ䅐ꁔȯĄȯ朿Ѐ툖똚⼀鐀荣翽皀ꁘȯ覠ꁓȯ툑똟　退煀荣翽═莋翽簰荣翽竐荣翽荺翽鸀꛴ȯɴsⶀꄚȯ朿Ѐ툜또㄀耀荺翽ꁇȯ僰ꀟȯﺐ荹翽툇똕㈀耀瑱ꀯȯ䄂ȯ瑱ꀯȯ䄂ȯ꙳ȯĀȯ툂럮㌀耀蛨荣翽ĀꁇȯDataContext.Label툍럣㐀鐀荺翽鹠Ꙡȯ婠ꁘȯĄ툈럤㔀鐀荺翽滠Ꙣȯ婠ꁘȯĄ翽퉳럹㘀耀熐荣翽═莋翽狰荣翽荼翽簰荣翽竐荣翽꼨荣翽韰荣翽퉾럲㜀退絸荣翽莋翽罀荣翽═莋翽苨荣翽═莋翽ꗀ荣翽娰颧ȯ퉹럷㠀鐀荺翽喀ꘟȯ㽰ꁔȯĄ퉤럈㤀鐀荺翽奀ꘟȯ㽰ꁔȯĄ퉯럍㨀鐀荺翽删ꘟȯ㽰ꁔȯĄ─Ѐ퉪럆㬀耀荣翽묠ꁏȯ⊠ꂌȯ냀蛻ȯāāāāā퉕럛㰀耀荺翽ꁇȯ眐ꀟȯﺐ荹翽Ѐ퉐럜㴀耀荺翽ꁇȯ悐ꀟȯﺐ荹翽퉛럑㸀耀ꩱ蜃ȯ䄂ȯ膐òĀò顠òĀ朿Ѐ퉆랪㼀耀狰荣翽荼翽Ꟙ荣翽鐈莎翽돀荣翽묐蜡ȯ촨荣翽ݐ顾ȯ퉁랯䀀耀ꕱꁘȯ䄂ȯ膐òĀò䪠òĀ朿Ѐ퉌랠䄀耀狰荣翽莋翽Ꟙ荣翽鐈莎翽촨荣翽㈐顾ȯeCopyȯ朿Ѐ펷랥䈀鐀荺翽཰ꙵȯ娀鬜ȯĄ꽑嘘朿Ѐ펲랾䌀退ᒤꇫ롧୺黡뚢靃ꅵ⪴﴾ॵ趃￀췀ݽ꩙뵢뭮돸ὒﱹ镃궋莜≂误돿뛛ЀЀ펽랳䐀耀荺翽ꁇȯ緰ꀟȯﺐ荹翽朿Ѐ편랴䔀退Tut펣랉䘀耀荺翽ﯰꁇȯⅰꀟȯﺐ荹翽蛰◎Ѐ펮랂䜀退阻⧊௔㇄陧ଫ맄힃᳅촥돒侍࿆ꄢ蔉ໍᵆ긆럈腧鈠ꭧ櫫肼๛྄毂퍔朿Ѐ펩랇䠀鐀荺翽樠Ꙣȯ娀鬜ȯĄ朿Ѐ펔래䤀鐀荺翽ᄀꙵȯ娀鬜ȯĄ뛛朿Ѐ펟랝䨀耀郦品իTEST_Template_MA.xlsx펚랖䬀鐀荺翽暠Ꙣȯ娀鬜ȯĄч柈钕└㰀펅띫䰀鐀荺翽犠Ꙣȯ娀鬜ȯĄ펀띬䴀鐀荺翽ጠꘟȯ娀鬜ȯĄ猃뀂ꁋѽЀ펋띡一鐀荺翽Ềꙵȯ娀鬜ȯĄ朿Ѐ폶띺伀耀೐ꁈȯࡰꁈȯހꁈȯȯꁇȯȯпЀ폱띿倀鐀荺翽᷐ꙵȯ娀鬜ȯĄ폼띰儀退硸荣翽⟘莍翽ꗀ荣翽娰颧ȯ춨荣翽싰꛴ȯ莑翽쟐꛴ȯ폧띵刀退ঐ꜍ȯ ী꜍ȯ㿰n╳Ѐ폢띎匀退鋺᧼Ｌ簷鸌䤉ꡮ甉ꢝ呾ℌ劮兰駲빠穒⭦ᾬ觙ǥ㮻䌅챬냹쓑籙垔㓲猃뀂ЀЀ폭띃吀退巔埈➤䭠顀롳鞋ጠ⊭䬇겲㿨떓媯鬵眭凥꣰홹ⅻ쥜⬆䗰ч柈Ѐ폨띄唀退쯠顅ȯ퓠顢ȯᬐ頙ȯ台骹ȯ纠ꁋȯⰐꘔȯ폓띙嘀鐀荺翽ീꙵȯ娀鬜ȯĄȯ钕└㰀폞띒圀耀郦品ի㛡翶 뛠㐲翶폙띗堀退ᅦ釧ꔿ裮侩叧씢±쳄돧꛾❺鬨䜕귿捍沠㾠ⱛ偄鋵쿻챊ᓣ贵鬊才ॠ朿Ѐ폄뜨夀耀荺翽ðꁈȯ竐ꀟȯﺐ荹翽폏뜭娀鐀荺翽玠Ꙣȯ娀鬜ȯĄ폊뜦嬀鐀荺翽઀ꘟȯ娀鬜ȯĄ猃뀂朿Ѐ팵뜻尀鐀荺翽ၠꙵȯ娀鬜ȯĄﾧ৘пЀ팰뜼崀鐀荺翽曠Ꙣȯ娀鬜ȯĄॠЀЀ팻뜱帀鐀荺翽ᆠꙵȯ娀鬜ȯĄ翽朿Ѐ팦뜊开鐀荺翽ﾀꙴȯ娀鬜ȯĄ팡뜏怀蠀臀ꘜȯ봠ꙹȯ髠ꘕȯ售槒Ї팀瘥䨩睾刈ꄍȯ凰ꄍȯ팬뜀愀退application/x-javascript䝠颎ȯ팗뜅戀鐀荺翽櫠Ꙣȯ娀鬜ȯĄᬪ朿Ѐ팒뜞挀鐀荺翽焠Ꙣȯ娀鬜ȯĄч柈朿㰀팝뜓搀鐀荺翽￐ꙴȯ娀鬜ȯĄЀ팘뜔攀鐀荺翽─ꙵȯ娀鬜ȯĄﾧ৘朿Ѐ팃듩昀蠀ᘀꙵȯ鸀Ꜹȯ彐鬮ȯЇ又ꄍȯ厰ꄍȯ팎듢最退촨荣翽⎀꛵ȯﭨ荹翽鑘莎翽ῠ荼翽═莋翽朿Ѐ팉듧栀耀蛨荣翽ĀﰐꁇȯDataContext.LabelЀ퍴듸椀需荣翽址ꃧȯ慠骍ȯ䄀ò朿Ѐ퍿듽樀退ὐ꜍ȯ ȯ⓰꜍ȯ朿Ѐ퍺듶欀退ㄸ翊翽ﳠꁇȯ㡀翍翽㠘翍翽⹀顎ȯ畐颪ȯnn퍥듋氀退鋺᧼Ｌ簷鸌䤉ꡮ甉ꢝ呾ℌ劮兰駲빠穒⭦ᾬ觙ǥ㮻䌅챬냹쓑籙垔㓲猃뀂朿Ѐ퍠듌洀退꜐턱異햝숼㐙稨캧媣孫竣售槒኷邴莐䇥⊪퍦瘥䨩睾蒎ﾧ৘朿㰀퍫듁渀鐀荺翽煠Ꙣȯ娀鬜ȯĄﾧ৘钕Д㰀퍖듚漀退螬翽螬翽A퍑듟瀀蠀鯰东翽ﹰꁇȯ뛐丞翽ﺐꁇȯﺐꁇȯﻀꁇȯ퍜듐焀蠀ﻀꁇȯﻀꁇȯﻀꁇȯā䢍ꄎ䞖쉐鬄ȯĂ Ba`퍇듕爀鐀荺翽ᯀꘟȯ娀鬜ȯĄȯӚЀ퍂뒮猀退｠ꁇȯ｠ꁇȯꁇȯāIntro%20Hospital%20Mg퍍뒣琀鐀荺翽ጰꙵȯ娀鬜ȯĄȯпЀ퍈뒤甀鐀荺翽漠Ꙣȯ娀鬜ȯĄ뛛ⲳ뒹瘀退꜐턱異햝숼㐙稨캧媣孫竣售槒኷邴莐䇥⊪퍦瘥䨩睾蒎ﾧ৘朿ЀⲾ뒲眀退⬠ꙡȯ䄂ȯ㋠ꙡȯ䄂ȯ⥠ꙡȯ䄂ȯ䨠骍ȯ䄂朿㰀ⲹ뒷砀耀蛨荣翽ĀĐꁈȯDataContext.LabelЀⲤ뒈礀鐀荺翽ᘠꘟȯ娀鬜ȯĄॠ┿Ѐⲯ뒍稀退螬翽螬翽︨ꁇȯ︨ꁇȯⲪ뒆笀蠀왰额ȯ绠顸ȯⷰꄘȯ耀䁋Ї月ꄍȯ曰ꄍȯⲕ뒛簀蠀뻰珴翽毀ꃆȯuthⲐ뒜紀蠀擄蜺ȯ퇠顂ȯ碠ꘕȯЇ棈ꄍȯ械ꄍȯⲛ뒑縀鐀荺翽滠Ꙣȯ娀鬜ȯĄⲆ둪缀鐀荺翽ᅐꙵȯ娀鬜ȯĄ钕Д㠀ⲁ둯耀退ઠꙡȯ䄂翽ߠꙡȯ䄂翽ᛐꁈȯ䄂ꁠ蜶ȯ䄂ȯⲌ둠脀耀װꁈȯڐꁈȯࣀꁈȯxteꁈȯȯ⳷둥舀蠀ᮐꙞȯ覠蜛ȯ醹⧑ᾦ䦏果黕뚍젦醹⧑ᾦ䦏果黕뚍젦顠埕蓅Ǚ蓃Ǚ▀ꜩȯⳲ둾茀耀晏楦散䘮汩䥥⹏千⹉湉潣業杮潈瑳潎楴楦慣楴湯畓獢牣灩楴湯瑓瑡獵tion⳽둳萀耀૰ꁈȯᜠꁈȯዀꁈȯedEꛢȯȯrds⳸둴蔀耀ࡰꁈȯ࿰ꁈȯᜠꁈȯrreꙚȯòⳣ둉蘀退촨荣翽변꛴ȯ춨荣翽변꛴ȯῠ荼翽═莋翽ⳮ둂蜀退絸荣翽荼翽罀荣翽═莋翽衘荣翽莋翽ꗀ荣翽娰颧ȯ⳩둇蠀耀࿰ꁈȯπꁈȯ࿰ꁈȯ潈瑳潎ꙚȯòကⳔ둘褀鐀荺翽䃠ꘟȯ㽰ꁔȯĄⳟ둝言耀రꁈȯࡰꁈȯπꁈȯꜩȯⳚ둖謀耀࿰ꁈȯ፠ꁈȯ࿰ꁈȯDurꙚȯò.Oⳅ됫谀耀ꙴȯ頪ȯ힀頪ȯ瑳慇整ꙚȯòrdsⳀ됬贀耀ഠꁈȯꁇȯ頪ȯoudꙚȯòⳋ됡踀耀࿰ꁈȯ፠ꁈȯ࿰ꁈȯ瑳慇整ꜩȯȯrdsⰶ됺輀退&#10;ⰱ됿退耀ڐꁈȯԀꁈȯꁇȯ潈瑳潎Ꙛȯòⰼ됰鄀耀ꙴȯπꁈȯ頪ȯrerꜩȯòⰧ됵鈀耀࿰ꁈȯ೐ꁈȯ࿰ꁈȯtitꜩȯዀꜩȯⰢ됎錀退ꗀ荣翽娰颧ȯ춨荣翽젰꛴ȯ荼翽웠꛴ȯꃰ蜶ȯ䄂翽Ⱝ됃鐀耀Data.SubscribedEventTypesTableUionⰨ됄销鐀荺翽䆠ꘟȯ㽰ꁔȯĄⰓ됙阀耀ྠꁈȯరꁈȯ࿰ꁈȯ瑳慇整ꜩȯ쑈蝢翽āāāⰞ됒需鐀荺翽埀ꘟȯ㽰ꁔȯĄⰙ됗頀耀࿰ꁈȯҰꁈȯ࿰ꁈȯ瑳慇整ꜩȯòⰄ뗨餀耀࿰ꁈȯ௠ꁈȯ࿰ꁈȯTYPꁈȯවꙚȯⰏ뗭騀退煀荣翽═莋翽촨荣翽ꄰ꛴ȯ춨荣翽ꄰ꛴ȯⰊ뗦鬀耀ୀꁈȯ๠ꁈȯ࿰ꁈȯrngꜩȯòⱵ뗻鰀耀፠ꁈȯڐꁈȯ੐ꁈȯDurꙚȯȯⱰ뗼鴀退뭰ꁋȯ칠ꄗȯ䐠ꄗȯრ蛉ȯ䏀ꛁȯꃰȯᙠꃱȯⱻ뗱鸀耀ऐꁈȯꁇȯ頪ȯꙚȯòⱦ뗊鼀耀頪ȯހꁈȯ頪ȯiabꙚȯȯⱡ뗏ꀀ耀晏楦散䘮汩䥥⹏千⹉潈瑳潎楴楦慣楴湯即扵捳楲瑰潩䕮敶瑮pāecordsⱬ뗀ꄀ耀࿰ꁈȯ๠ꁈȯሠꁈȯ瑳慇整Ꙛȯs翽ⱗ뗅ꈀ耀࿰ꁈȯ頪ȯ࿰ꁈȯeniꙚȯȯⱒ뗞ꌀ耀௠ꁈȯᜠꁈȯවꁈȯ捴卨档lags翽ⱝ뗓ꐀ耀荣翽齐蜺ȯꑠ蛻ȯЁāāā/109/ⱘ뗔ꔀ耀荣翽ꜥȯ巰蜅ȯЁāāĄāāⱃ떩ꘀ耀ḱ蛜ȯĂ翽ḱ蛜ȯĂ翽Ⴡꙙȯ䄂Ḱ蛜ȯĂ翽ⱎ떢꜀耀࿰ꁈȯ੐ꁈȯ࿰ꁈȯ瑳湥潔Ꙛȯȯⱉ떧ꠀ耀۠ꁈȯԀꁈȯሠꁈȯā0Questions%20Unit%205ⶴ떸꤀蠀 ꃷȯ蜼ȯ醹⧑ᾦ䦏果黕뚍젦믰ꁋȯಀꁈȯ⶿떽ꨀ耀熐荣翽═莋翽狰荣翽荼翽簰荣翽竐荣翽꼨荣翽韰荣翽ionⶺ떶꬀耀荣翽갠ꁏȯ㹀ꂌȯ냀蛻ȯāāāāāȯⶥ떋가耀荣翽맠ꁏȯ夐ꂌȯ⸰蜃ȯāāĄāāāāāāⶠ떌관鐀荺翽傠ꘟȯ㽰ꁔȯĄⶫ떁글鐀荺翽寀ꄚȯ㽰ꁔȯĄⶖ떚꼀耀࿰ꁈȯවꁈȯ࿰ꁈȯ潈瑳潎imeòⶑ떟뀀鐀荺翽鸠ꘒȯ㽰ꁔȯĄ⶜떐넀耀࿰ꁈȯҰꁈȯ࿰ꁈȯDurꙚȯòⶇ떕눀鐀荺翽㤀ꘟȯ㽰ꁔȯĄȯⶂ땮대耀۠ꁈȯరꁈȯߐꁈȯ瑳湥潔ꜩȯ憚蝦翽edⶍ땣됀耀荣翽떀ꁏȯ䦠ꂌȯ냀蛻ȯāāāāā荣翽ⶈ땤딀耀荣翽馰蜺ȯꘀ蛐ȯЄāāāāāāⷳ땹똀耀Data.CallbackDurationInSecondsI.Hⷾ땲뜀耀Data.PlainHeartbeatLogicꁈȯⷹ땷렀耀Data.CallbackDurationInSecondsⷤ땈뤀耀晏楦散䘮汩䥥⹏千⹉湉潣業杮潈瑳潎楴楦慣楴湯畓獢牣灩楴湯瑓瑡獵nSecⷯ땍먀耀荣翽할ꜥȯ巰蜅ȯЁāāĄāārdsⷪ땆묀耀荣翽雠蜺ȯꑠ蛻ȯЁāāāSecⷕ땛밀耀熐荣翽═莋翽狰荣翽荼翽簰荣翽竐荣翽꼨荣翽韰荣翽ⷐ땜봀耀ḱ蛜ȯĂ翽ḱ蛜ȯĂ翽∁ꙙȯ䄂Ḱ蛜ȯĂ翽āāⷛ땑븀退荣翽铀頫ȯ뾰ꁡȯⷆ딪뼀耀ҰꁈȯԀꁈȯ๠ꁈȯ瑳慇整ꜩȯȯⷁ딯쀀退microsoft.office.excel.6d47d07eⷌ딠섀退Microsoft.Office.Excel.6d47d07eⴷ딥숀鐀荺翽壠ꘟȯ㽰ꁔȯĄⴲ딾쌀鐀荺翽孰ꄚȯ㽰ꁔȯĄⴽ딳쐀鐀荺翽嗠ꘟȯ㽰ꁔȯĄⴸ딴씀鐀荺翽瘐鬷ȯ㽰ꁔȯĄⴣ딉였鐀荺翽诰鬷ȯ㽰ꁔȯĄ⴮딂윀鐀荺翽奀ꄚȯ㽰ꁔȯĄ⴩딇저鐀荺翽吀ꘟȯ㽰ꁔȯĄⴔ딘준鐀荺翽徠ꘟȯ㽰ꁔȯĄⴟ딝쨀鐀荺翽巀ꘟȯ㽰ꁔȯĄ鑂௺ꁑါꫀ鬲ȯꀠ髤ȯ&#10;타럗$᭐ꁈȯﯻ읯￱ⴁ뛮退퍀荣翽㝰ꁈȯ⢐ꁈȯ墠ꄚȯЁ謨鬇ȯ쁎2鴰ꙻȯ㾀㾀ᗿ☂঒Ɓ茂⵳뛸Ā退/翽鸀꛴ȯ.⸀꛵ȯ-⻀꛵ȯ,⻀꛵ȯ+⻀꛵ȯ*⸀꛵ȯ)⻀꛵ȯ(ȯ⻀꛵ȯ'㏐꛵ȯ鸀꛴ȯ⻀꛵ȯ㏐꛵ȯ㏐꛵ȯⵥ뛊Ȁ耀퉠荣翽Ѐ.Ŋϳ'Ŋ㾀㾀ᓿȃ䆒ᖔ茊ⵗ뛄̀蠀ၐ翪翽깐颪ȯ$'ⵙ뛖Ѐ退ஐꁝȯ缁⛠ꙵȯ⍰ꙵȯீꁝȯ瘠Ꙣȯ㿰౐ꁝȯﰁûರꁝȯ締Ꙣȯ᩠ꁝȯ⸏ᦠꁝȯᴁꁳȯ⁠ꁝȯᝀꙵȯⵋ뚠Ԁ退㽈莚翽䣠ꁘȯꂷȯЀ䂠ꄗȯ蛨鬇ȯ쁽2혰ꁡȯ㾀㾀ᗿȂ䧲ơ茂⺽뚲؀退퍀荣翽ῐꁈȯ咀ꁆȯ噀ꁆȯ䣠ꁘȯꂷȯЁ謨鬇ȯ2톰ꁡȯ㾀㾀ᗿ؂䧲ƕ茂I⺯뚌܀蠀鵨臩翽䳸ꂒȯ鶠臩翽䴨ꂒȯ鷘臩翽䵀ꂒȯꄘ荣翽䶠ꂒȯꅠ荣翽䳈ꂒȯꤠ荣翽䵘ꂒȯȯﵸ荹翽䶸ꂒȯ﷈荹翽䵰ꂒȯ僈荻翽䶈ꂒȯ⺑뚞ࠀ蠀珴翽毀ꃆȯ⡀顎ȯ顏涠ꃆȯႠᜁŖ翿翿翿翿ರꀞȯ"/>
        <Anchor>
          <Comment id="{45F33B27-E365-4CAA-B8E7-3F72CBDDBF62}"/>
        </Anchor>
        <Assign userId="舙ȯ쯀ꁅȯꎀȯ47Z [message     ] processing message: {&quot;C&quot;:&quot;d-4AADE0D8-B,0!Ebhm,0!Ebhn,0!Ebho,1!Ebhp,8&quot;,&quot;M&quot;:[]}&#10;ff9lsx칟난愀耀翽Ԑ腉ȯ騀蜰ȯ(׀W麁Ӭ龺ӬAᩳ칎끭戀退ꁠȯꁠȯꁠȯἐꃫȯἨꃫȯἨꃫȯ빠ꘞȯ䨔蝬翽JOȯٞڳ20빠ꘞȯἐꃫȯٞڳdi빠ꘞȯ臠Ꙣȯ蝱翽&quot;/ꁈ螬翽〰ꁆȯ臠Ꙣȯ祬쾽끲挀鐀https://iubhfs.sharepoint.com/sites/HealthRocket/_api/web/getfilebyid('6e7fea70e88f4445bba8936b0f879377')/AddClientActivities쾬끃搀蠀饺ȯ萀饅ȯﮨ餣ȯ࢐ꁟȯ䷶犄ϢᔒጀꀰȯD쾛끐攀耀픀舙ȯ쯀ꁅȯꎀȯ47Z [message     ] processing message: {&quot;C&quot;:&quot;d-4AADE0D8-B,0!Ebhm,0!Ebhn,0!Ebho,1!Ebhp,8&quot;,&quot;M&quot;:[]}&#10;EN.xlsx쾊뀡昀退ᚐꁠȯᛰꁠȯᛰꁠȯ噐ꃫȯ器ꃫȯ器ꃫȯꘞȯ䨔蝬翽JOȯٞڳerꘞȯ噐ꃫȯٞڳltꘞȯ箰ꃲȯ蝱翽ꁈ螬翽㑰ꁆȯ箰ꃲȯ⸲浸祬쿹뀶最耀翽ϐ腉ȯ騀蜰ȯఠĀW麑Ӭ黟ӬAᩴ쿨뀇栀退Raumschiff Healthcare/Gesundheitsmanagement ‎» Editing ‎» Editing_EN ‎» 01.04.23 - DLMGWPH01_E Public Health ‎» Delivery Mirnai}쿇뀔椀退Schunter, Larissa's OneDrive - IU International University of Applied Sciences ‎» Documents ‎» Microsoft Teams-Chatdateien_MA_P켶뇥樀退C: ‎» Users ‎» a.rutherford ‎» AppData ‎» Roaming ‎» Microsoft ‎» Excel ‎» Persönliche Stundenliste (version 2).xlsb.xlsxxInte켥뇊欀耀翽π腉ȯ騀蜰ȯఠĀW麰Ӭ龺ӬA᩸켔뇛氀退=IF(D50=&quot;leicht&quot;,6,IF(D50=&quot;mittel&quot;,6,IF(D50=&quot;schwer&quot;,18,xxx)))켃놨洀退OneDrive - IU International University of Applied Sciences ‎» Personal Hours Sheet ‎» Persönliche Stundenliste July 22.xlsxnal콲놹渀蠀퀰ꃬȯ蝞ȯ凐ꃭȯ蝞ȯ퐀ꃬȯ猪ò༰麯ȯꁕȯ교ꃭȯ蝞ȯ벐ꃭȯ蝞ȯ퍰ꃭȯ蝞ȯ蝞ȯ콡놎漀退Raumschiff Healthcare/Gesundheitsmanagement/Editing/Editing_EN/DLGMOE02-01_E Medicine for Non-Medics II/Exam &amp; Workbook/y and B콐놟瀀耀翽ࡐ腉ȯ騀蜰ȯఠऀWꀧӬꁵӬA᪋콏녬焀耀翽А腉ȯ騀蜰ȯఠ଀W鹱Ӭ黟ӬAᩳ좾녽爱鐀https://iubhfs.sharepoint.com/sites/HealthRocket/_api/web/getfilebyid('6e7fea70e88f4445bba8936b0f879377')/AddClientActivities좭녂猢退Raumschiff Healthcare/Gesundheitsmanagement ‎» Editing ‎» Editing_EN ‎» 01.04.23 - DLMGWPH01_E Public Health ‎» Editorial翽釘莎翽Ȍ좜녓瑍耀翽ְ腉ȯ騀蜰ȯఠĀW黏Ӭ龺ӬA᩸좋넠畅耀翽࠰腉ȯ騀蜰ȯఠĀW齫Ӭ鿨ӬA᪀죺넱癩耀縀ꙮȯ䨔蝬翽롫翽ٞڳxx縀ꙮȯ妀ꄗȯٞڳò縀ꙮȯ堀ꀰȯꁈ螬翽䕰ꁆȯ墰ꀰȯshar죩넆睯退https://iubhfs.sharepoint.com/sites/KFK-Fragen-Team/Shared Documents/Overview/MA Templates KFK 150+Practice Exam-Test Q2/ent inagementServerFlags&quot;:7,&quot;EndpointType&quot;雂觺걒ဩ諠ꜝȯ禀領ȯ타&quot;:䝰ꁆȯ￬ﰀ68,&quot;죏뛮s耀Schunter, Larissa's OneDrive - IU International University of Applied Sciences ‏» ‎‎personal ‏» ‎‎larissa_schunter_iu_org ‏» ‎‎Documents ‏» ‎‎Microsoft Teams-ChatdateienyĀĀ져뛱Ā耀Hernandez, Kelsey, Frau's OneDrive - IU International University of Applied Sciences ‏» ‎‎personal ‏» ‎‎kelsey_hernandez_iu_org ‏» ‎‎Documents ‏» ‎‎Microsoft Teams Chat Filesation접뛘Ƞ贀Raum䩰ꁆȯ耀젊뚣̀蠀퇀翽䰈ꁆȯ䰈ꁆȯ⥀翽ઐꀠȯ쁟쒃ط差Ӭ䄀୐ȯ᝘ꃎȯ蟨ꙹȯ嬙翽턐翽졣뚊Ѯ耀SharePoint - IU International University of Applied Sciences ‏» ‎‎sites ‏» ‎‎en_editorial_team ‏» ‎‎Shared Documents ‏» ‎‎General ‏» ‎‎2_Scripting and Copyediting PhasegyFK.xlsx爴耀0316졛뚒猢耀sDav졚뚓瑴耀uppo졙뚐產耀1,&quot;S졘뚑癥耀aVer졇뚖睯耀&quot;:1,졆뚗硥耀verV졅뚔祳耀on&quot;:16,&quot;Shar阃䣺ꓑဩ༐鬜ȯ孠ꁵȯ╳䵜捩潲潳瑦慀ȯİ꜡ȯ&#10; ̟䟰蝓ȯ縀ȯᡠꂛȯ_&#10;ẻ㗀ȯ&quot;̡源舍ȯ!̠⛐舔ȯamFi!̎⨰舖ȯfficᄀȯↀꂴȯ&#10;̘帰ꁵȯ縀ȯ롐ꂳȯH9&#10;ẻ讀ȯ\̊ȯ䝀ꙺȯé͝술蝅ȯ駀ȯ̔⹀ȯ!̠䤰蝓ȯↀȯ%&#10;̤ꀀX킀ȯ䊀ꂵȯ('*̋뒖Ỿ䕺ꇊ䥽䞻␀ȯ뵀ꂅȯƔŗ ǆ̈俹ၨ醫✫E쭀ȯᘰꂥȯ̗놠顦ȯ㈀⤀㤀㄀偓녓洖굄炍Ꝉ䁈降࿳ꐐ)쪀蜜ȯ矐髛ȯ䇉袨㈥秺଀ꐓ)ὠ鬨ȯ厰ꁔȯpointWebUrl&quot;:&quot;/sites/en_editorial_team&quot;,&quot;SupportedProtocols&quot;:23}]}靂ࣺꑞဩ頨ȯꀠ髤ȯ타呠ꁆȯ짰뛮退퍀荣翽₰ꁈȯ技ꁆȯ姀ꁆȯꂷȯЁ謨鬇ȯ쁏2픐ꁡȯ㾀㾀ᓿ؂৲Ɓ茂짢뛸Ā耀퉠荣翽Ѐ쁽.ŊâŊ㾀㾀ᓿȃ䦒Ꭱ茂짔뛊Ȁ退퍀荣翽ῐꁈȯ圠ꁆȯ₰ꁈȯꂷȯЁ謨鬇ȯ2꩐ꁡȯ㾀㾀ᓿ؂䧲ƙ茂짆뛄̀蠀᫐荼翽噀ꁆȯ媠ꁆȯ媠ꁆȯᴠꂸȯЁ䎠ꄗȯ瞈鬇ȯ2꧀ꁡȯ㾀㾀ᓿ☀ৰƁ茊질뛖Ѐ耀퉠荣翽Ѐ.㾀㾀ᗿȀ䦒ƕ茊줺뚠Ԁ耀퉠荣翽Ѐ쁏.㾀㾀ᗿȂ঒Ɓ茂줬뚲؀退퍀荣翽₰ꁈȯ憠ꁆȯ忠ꁆȯ縷ꂷȯЀ謨鬇ȯ쁼2칐ꁡȯ㾀㾀ᓿ☂䧲ơ茂줞뚌܀退퍀荣翽噀ꁆȯ圠ꁆȯஐꁈȯЁ㺀ꄗȯ謨鬇ȯ쀓2ꤰꁡȯ㾀㾀ᗿ䘂䧲ơ茂준뚞ࠀ蠀켈荣翽惀ꁆȯႀ艋ȯЁ斐顭ȯ걨ȯq2ᡐ蜩ȯ㾀㾀ᓿ√䮳茂쥲뙨ऀ耀퉠荣翽Ѐ쁎.㾀㾀ᗿ∂঒Ɓ茂쥤뙺਀耀퉠荣翽Ѐ.㾀㾀ᗿȂ঒Ɓ茂쥖뙴଀耀퉠荣翽Ѐ쁼.㾀㾀ᓿ∂䦒ơ茂쥘뙆ఀ退姘荼翽姀ꁆȯ憠ꁆȯ聆ꂷȯЁ蜈鬇ȯ2ꭰꁡȯ㾀㾀ᗿ؀৲Ɓ茊쥊뙐ഀ退퍀荣翽₰ꁈȯ姀ꁆȯ技ꁆȯꂷȯЁ謨鬇ȯ2뚰ꁡȯ㾀㾀ᗿ؂৲Ɓ茂쪼똢฀蠀᫐荼翽宀ꁆȯ빐驇ȯ빐驇ȯ蝝ȯЀ拰顭ȯ겈ȯi2蜾ȯ㾀㾀ᓿ؂঒Ɓ茂쪮똼ༀ退姘荼翽姀ꁆȯ开ꁆȯ开ꁆȯꂷȯЁ蜈鬇ȯ2풀ꁡȯ㾀㾀ᗿ؀৲Ɓ茊쪐똎က退퍀荣翽₰ꁈȯ忠ꁆȯ咀ꁆȯꂷȯЁ謨鬇ȯ쁎2왰ꁡȯ㾀㾀ᓿ؂৲Ɓ茂靂ࣺꕑဩ頨ȯꀠ髤ȯ타좷摰ꁆȯက￰쫿뛮耀櫐舩ȯ晐骞ȯ欛舩ȯ鐈莎翽步舩ȯ莋翽蚰荣翽ὠꂸȯ蛨荣翽⃠ꂸȯꙀ荣翽䍐蛒ȯꯨ荣翽⟘莍翽荹翽῀ꂸȯﺐ荹翽巸꜂ȯ䩨莒翽ἰꂸȯ叠莒翽晐骞ȯ쫣뛺Ā耀꤀蛋ȯ═莋翽藀荣翽變顽ȯ蚰荣翽䊐蚡ȯ蛨荣翽變顽ȯꙀ荣翽䁐蛒ȯ쵠荣翽Ṁ蛑ȯ荹翽䭠蚡ȯﺐ荹翽睘ꛑȯᐐ荾翽ﴰ顽ȯ䩨莒翽䌠蚡ȯ丈莒翽⟘莍翽쫗뛶Ȁ耀ﾰ翌翽ꂙȯ銠莎翽ꛢȯ♠蚱ȯꜩȯ⟘莍翽ꜩȯ莋翽验ȯ෠ȯx쫛뛂̀耀櫐舩ȯ滰骞ȯ欛舩ȯ鐈莎翽步舩ȯ莋翽蚰荣翽銠莎翽蛨荣翽㖰ꂸȯꙀ荣翽䍐蛒ȯꯨ荣翽⟘莍翽荹翽㐀ꂸȯﺐ荹翽廘꜂ȯ䩨莒翽㙀ꂸȯ叠莒翽滰骞ȯx翽쫏뛞Ѐ耀꤀蛋ȯ⟘莍翽藀荣翽顽ȯ蚰荣翽몐颰ȯ蛨荣翽顽ȯꙀ荣翽䁐蛒ȯ촨荣翽顽ȯ쵠荣翽Ṁ蛑ȯ荹翽ꮐ颰ȯﺐ荹翽諘ꛑȯ䩨莒翽멠颰ȯ丈莒翽⟘莍翽쨳뚪Ԁ耀簐荺翽rst㒹ort`alﭐꛓȯor耀Ⰷ紈荺翽`ĀutlXHPWX6\쨧뚦؀耀ﾰ翌翽ꛢȯ\a.rꛢȯpDatꜩȯosofꜩȯ0\Doꙵȯ෠ȯ쨫뚲܀耀ﾰ翌翽鬬ȯ\a.rꁮȯpDatꁦȯosofꂙȯ0\Doꛢȯ෠ȯ쨟뚎ࠀ耀꤀蛋ȯ═莋翽藀荣翽ྐ顾ȯ蚰荣翽ଠ蛙ȯ蛨荣翽ྐ顾ȯꙀ荣翽䁐蛒ȯ쵠荣翽Ṁ蛑ȯ荹翽ી蛙ȯﺐ荹翽馈ꛐȯᐐ荾翽ᲀ顾ȯ䩨莒翽܀蛙ȯ丈莒翽⟘莍翽x쨃뚚ऀ耀ﾰ翌翽ꛢȯ\a.r验ȯpDatesktopesktopꙵȯ෠ȯ쩷뚖਀耀꤀蛋ȯ⟘莍翽藀荣翽ᠰ顾ȯ蚰荣翽Ԡ蛙ȯ蛨荣翽ᠰ顾ȯꙀ荣翽䁐蛒ȯ쵠荣翽Ṁ蛑ȯ荹翽ـ蛙ȯﺐ荹翽먈ꛐȯ䩨莒翽ர蛙ȯ丈莒翽⟘莍翽쩻뙢଀耀ݠ蚾ȯ鐈莎翽꤀蛋ȯ═莋翽藀荣翽‐顾ȯ蚰荣翽ᜠ蛙ȯ蛨荣翽‐顾ȯꙀ荣翽䁐蛒ȯ쵠荣翽Ṁ蛑ȯ荹翽ᛰ蛙ȯﺐ荹翽롨ꛐȯᐐ荾翽ⴀ顾ȯ䩨莒翽០蛙ȯ쩯뙾ఀ退灞戠窝溸㙽翶@㛡翶!54㛡翶!So㛡翶!oft坈ꁮȯ㛡翶쩓뙊ഀ耀ﾰ翌翽验ȯuthe验ȯa\Loꜩȯt\Ofꜩȯcumeꙙȯ෠ȯ쩇뙆฀耀煀荣翽═莋翽爨荣翽莒翽꽨荣翽䍰蚱ȯ뉘荣翽⟘莍翽촨荣翽䅠蚱ȯ흠荣翽韠蛓ȯ荹翽鐈莎翽ﭨ荹翽瀀蛚ȯﵸ荹翽㖰ꂸȯ﷈荹翽鑘莎翽瞈荻翽═莋翽x쩋뙒ༀ耀櫐舩ȯ쀠颎ȯ欛舩ȯ鐈莎翽步舩ȯ莋翽蚰荣翽⩀ꂸȯ蛨荣翽⣀ꂸȯꙀ荣翽䍐蛒ȯꯨ荣翽⟘莍翽荹翽Ốꂸȯﺐ荹翽崘꜂ȯ䩨莒翽⡠ꂸȯ叠莒翽쀠颎ȯ쮿똮က耀Ѐ蚾ȯ═莋翽硸荣翽⟘莍翽ꭘ荣翽═莋翽곈荣翽═莋翽굘荣翽═莋翽궠荣翽鉐莎翽荹翽꛾ȯ荹翽荹翽荹翽꛾ȯ荺翽壠髰ȯ荼翽㘠蚱ȯ쮣똺ᄀ耀麰蛋ȯ═莋翽Ꚁ蛋ȯ═莋翽蚰荣翽㹰顾ȯ蛨荣翽㸐顾ȯꙀ荣翽䟐蛒ȯ촨荣翽䎀蛒ȯ荹翽㡰顾ȯﺐ荹翽夘ꂌȯ荼翽⟘莍翽䩨莒翽㺠顾ȯ0PE.xlsxx쮗똶ሀ耀Ѐ蚾ȯ═莋翽硸荣翽⟘莍翽ꭘ荣翽═莋翽곈荣翽═莋翽굘荣翽═莋翽궠荣翽鉐莎翽荹翽꛾ȯ荹翽荹翽荹翽꛾ȯ荺翽嬠髰ȯ荼翽㘠蚱ȯ쮛똂ጀ耀ﾰ翌翽ꛢȯutheꛢȯa\Loꜩȯt\Ofꜩȯcumeꙵȯ෠ȯ虂ᇲꕑဩ⋀ꚿȯ摠颡ȯĐர翶֎璀ꁆȯ쀀쀴螀샃쯣뛥耀㮀ꁇȯ吐ꁇȯ귘ꃨȯ귀ꃨȯ쯠뛸Ā耀㙠ꃹȯ0顢ȯᅒ剀ꂷȯ⛀耀䁁쯭뛿Ȁ耀㞀臭ȯᨀ 훘ò쯪뛲̀耀܁瑦䎼퐢띈㤉熼쎞䟠鸀椪퉩ꬢ&#10;쯗뛱Ҁ耀祰ꁆȯȰꁝȯᄛ矨ꁅȯ쀤쯔뛴Ԁ耀웠驡ȯ쾰驙ȯᄜ쀤仠ꄈȯ䀴쯑뛋؀耀ἀ驢ȯ샰ꂝȯᄝ螀샃剠ꄈȯ쯞뛎܀耀燐颰ȯ瞐ꁆȯ싈頠ȯ싈頠ȯ슰頠ȯ쯛뛍ࠀ耀ᤸ㙱翶ᤠ㙱翶쯘뛀ऀ耀荺翽❀ꁇȯ暰꘵ȯ$쯅뛇਀耀㟐臭ȯᤃ쯂뛚଀耀㛡翶쯏뛙ಀ耀皠ꁆȯ庰颰ȯ절頠ȯ절頠ȯ쟰頠ȯ쯌뛜ഀ耀蚰荣翽ᤀ쀴쯉뛓฀耀䰀ꁇȯ䰀ꁇȯ䰀ꁇȯā쬶뛖ༀ耀ā樀礅坛ﶭ뱅긆䪨蛕ć纠ꘞȯ쬳뛕က耀稀ꁆȯ狐ꁇȯᄚ螀샃䴠ꄈȯ쁉쬰뚨ᆀ耀ꚰ荣翽ᤂ-쬽뚯ሀ耀ā樀礅坛ﶭ뱅긆䪨蛕ć缀쬺뚢ጀ耀쬧뚡ᒀ耀匀ကȯꪫꪪ༪䃋$က쬤뚤ᕑ耀ᤸ㙱翶ᤠ㙱翶쬡뚻ᘀ耀ㆠꁝȯȰꁝȯᄞ䁉ⷀꂷȯ䀴쬮뚾ᜀ耀쬫뚽᠀耀㛡翶쬨뚰ᤀ耀췀鬑ȯᖠꂸȯᄟ䀴ᷠꄈȯ쬕뚷ᨀ耀敓⁴敦瑡牵ⵥ慧整戠獡摥倠潲獰쬒뚊ᬀ耀ᤸ㙱翶ᤠ㙱翶쬟뚉ᰀ耀䋮ꂣȯ쬜뚌ᴀ耀㤁⃿욊ꍲ蕍⪞楩⋒↫쬙뚃Ḁ耀㨁⃿욊ꍲ蕍⪞楩⋒⊫鸀椪퉩ꬢ쬆뚆ἔ耀؁瑦䎼퐢띈㤉熼쎞䋠쬃뚅 耀ꔐ荣翽窐ꁆȯꚰ荣翽혐ꛪȯ쬀뚘℀耀꿀驋ȯ쬍뚟∀耀㛡翶쬊뚒⌀耀깠驋ȯ쭷뚑␀耀鲀驋ȯ駀驋ȯꂠ驋ȯ쭴뚔─耀荹翽ᴚȯ苟翽쭱뙫☀耀荹翽꯹礥ᴚȀ渰ꛉȯ쭾뙮✀耀례驙ȯ竐颰ȯ켈頠ȯ켈頠ȯ컰頠ȯ쭻뙭⠀耀꓀荣翽礐ꁆȯ械螮翽쭸뙠⤀耀囨莒翽ᤀu쭥뙧⨀耀쭢뙺⬀耀Ꙁ荣翽礐ꁆȯ쭯뙹Ⰰ耀噐莒翽ᤀw쭬뙼ⴀ耀㛡翶쭩뙳⸀耀ᐐ荾翽ᤠ쭖뙶⼀耀丈莒翽ᤀ䅀쭓뙵　耀䦈莒翽ᤀ쭐뙈㄀耀㜁⃿욊ꍲ蕍⪞楩⋒ᾫ鸀椪퉩ꬢ쭝뙏㈀耀ⴀꙴȯꙀ荣翽顾ȯ쭚뙂㌀耀䣸莒翽ᤂက쭇뙁㐀耀ㆠꁝȯ祰ꁆȯᄠ㯀ꂷȯ쭄뙄㔀耀㠁⃿욊ꍲ蕍⪞楩⋒₫က쭁뙛㘀耀i즐ꂣȯ쭎뙞㜀耀嚘莒翽ᤀv⭜攭焑뺰쭋뙝㠀耀ᤸ㙱翶ᤠ㙱翶쭈뙐㤀耀ꔐ荣翽罰ꁆȯModeCBC쒵뙗㨀耀腐驡ȯ穰ꂝȯᄡꇠꃺȯ쒲똪㬀耀痈荣翽ᤂz쒿똩㰀耀虨荣翽⟘莍翽ꂴȯ䄂翽쒼똬㴀耀㛡翶쒹똣㸀耀㘁⃿욊ꍲ蕍⪞楩⋒ẫ崩䩒䕃ᖑ쒦똦㼀耀ᤸ㙱翶ᤠ㙱翶쒣똥䀀耀ꃪȯ݈灖翽ȁ쒠똸䄀耀ꚰ荣翽ᤂ(쒭똿䈀耀䔀ကȯ쒪똲䌀耀᧠蛱ȯà灖翽ई)쒗똱䐀耀⠠蛱ȯà灖翽आ)쒔똴䔀耀ㆠꁝȯ缐ꁆȯᄣtt猸ꁅȯ 쒑똋䘀耀蟠ꁆȯর灖翽Є쒞똎䜀耀♀蛱ȯà灖翽इ)쒛똍䠀耀촨荣翽顾ȯ鏌ẞ齢嬕宻᧒體쒘똀䤀耀衰ꁆȯ灕翽Ѓ쒅똇䨀耀ꃪȯ݈灖翽ȁ쒂똚䬀耀ᦀ蛱ȯà灖翽आ)쒏똙䰀耀꓀荣翽膰ꁆȯ쒌똜䴀耀ꃪȯ݈灖翽ȁ쒉똓一耀Ѱꃫȯ݈灖翽ȁ쓶똖伀耀㸁臭ȯᤂu쓳똕倀耀ﱰꃪȯ݈灖翽ȁ쓰럨儀耀㛡翶쓽럯刀耀ᬀ蛱ȯà灖翽आ)쓺럢匀耀Р蛱ȯà灖翽ई)쓧럡吀耀ﻠ蛰ȯà灖翽ई)쓤럤唀耀ী蛱ȯà灖翽आ)쓡럻嘀耀￲Textfeld 1쓮럾圀耀ᰠ蛱ȯà灖翽आ)쓫럽堀耀ꚰ荣翽ᤂ.쓨런夀耀ꃪȯ݈灖翽ȁ쓕럷娀耀㐐鬥ȯ 耀쓒럊嬀耀ဠ蛱ȯà灖翽आ)쓟량尀耀耀쓜럌崀耀ꃪȯ݈灖翽ȁ쓙럃帀耀ꃪȯ݈灖翽ȁ쓆럆开耀ꃪȯ݈灖翽ȁ쓃럅怀耀ꃪȯ݈灖翽ȁ쓀럘愀耀⍀蛱ȯà灖翽ई)쓍럟戀耀耀쓊럒挀耀Ā̂꽀ꂶȯꃪȯꃪȯꃪȯ쐷럑搀耀㛡翶쐴럔攀耀✀蛱ȯà灖翽ई)쐱랫昀耀इ┵ꃪȯ쐾랮最耀⦠蛱ȯà灖翽ई)쐻랭栀耀ࠁ瑦䎼퐢띈㤉熼쎞䣠Ნ祭寀㎉쐸랠椀耀ɀ蛱ȯà灖翽आ)쐥랧樀耀ﭠ蚽ȯᤀ+쐢랺欀耀᪠蛱ȯà灖翽ई)쐯랹氀耀耀쐬랼洀耀ᤸ㙱翶ᤠ㙱翶쐩랳渀耀⯠蛱ȯà灖翽ई)쐖랶漀耀꘠驋ȯ쐓략瀀耀▀蛱ȯà灖翽आ)쐐랈焀耀ᩀ蛱ȯà灖翽आ)쐝랏爀耀Ⅰ髀ȯ稀ꁆȯᄢ. ᾠꄈȯ쐚랂猀耀ༀ蛱ȯà灖翽आ)쐇랁琀耀ۀ蛱ȯà灖翽आ)쐄랄甀耀٠蛱ȯà灖翽ई)쐁랛瘀耀議ꁆȯꂴȯ䄂翽쐎랞眀耀π蛱ȯà灖翽इ)쐋랝砀耀㛡翶쐈랐礀耀ࡀ蛱ȯà灖翽इ)쑵랗稀耀͠蛱ȯӀ灖翽आ쑲띪笀耀쑿띩簀耀①蛱ȯà灖翽आ)쑼띬紀耀ꃪȯ݈灖翽ȁ쑹띣縀耀Ġ蛱ȯà灖翽उ)쑦띦缀耀ꃪȯ݈灖翽ȁ쑣띥耀耀ĵ؂翽쑠띸脀耀ꃪȯꃪȯ耀쑭띿舀耀  &#10;쑪띲茀耀쑗띱萀耀蜀ȯ蜀ȯდ㽐ꁀȯ쑔띴蔀耀ꃪȯﰰꃪȯ&#10;耀쑑띋蘀耀⇀蛱ȯà灖翽आ)쑞띎蜀耀ꃪȯꃪȯ耀쑛띍蠀耀啠骳ȯ騐ꁆȯ啠骳ȯꃪȯꀯȯ쑘띀褀耀�翽艰ꁆȯ邰ꁆȯর灖翽Ё쑅띇言耀䔐骳ȯꃐꁆȯ䔐骳ȯ蹀ꁆȯ쑂띚謀耀䘸鬥ȯ쑏띙谀耀ꀯȯQ쑌띜贀耀긠ꁆȯ䄐顾ȯ啠骳ȯ슰ꀯȯ쑉띓踀耀釐ꁆȯ鬀ꁆȯ骠ꁆȯ슰ꀯȯ얶띖輀耀郦品ի얳띕退耀իXꄈȯꁓȯ遐ꁆȯ얰뜨鄀耀翽═莋翽ů؂翽얽뜯鈀耀︐ꃪȯ얺뜢錀耀ɚ㯀䄀@얧뜡鐀耀얤뜤销耀⨀蛱ȯà灖翽इ)얡뜻阀耀ސꂰȯ뷠髵ȯ꬐髶ȯ숐ꀯȯ얮뜾需耀Ų؂翽얫뜽頀耀ꀐꁆȯ述ꁆȯ喐骳ȯꀯȯ얨뜰餀耀뗨ꀯȯ臀ꃨȯ얕뜷騀耀Ꙁ荣翽膰ꁆȯ荹翽莋翽얒뜊鬀耀ꂴȯ䄂翽ꂴȯ䄂翽얟뜉鰀耀얜뜌鴀耀鋀ꁆȯ灕翽ᄀ驁ȯ얙뜃鸀耀얆뜆鼀耀郦品ի얃뜅ꀀ耀꟨蝞ȯĀȯꃪȯHȯ얀뜘ꄀ耀얍뜟ꈀ耀郦品իआ)얊뜒ꌀ耀ʿ$ˣ엷뜑ꐀ耀ÿ촨荣翽Ა菊翽열뜔ꔀ耀岰蚱ȯ엱듫ꘀ耀ꌐ頤ȯŰ؂翽आ)엾듮꜀耀엻듭ꠀ耀䞰骳ȯୀ骾ȯ䞰骳ȯꃪȯ엸든꤀耀耀&#10;엥듧ꨀ耀镀ꁆȯĶ؂翽엢듺꬀耀엯듹가耀여듼관耀䔐骳ȯ꺐頞ȯ䔐骳ȯ躠ꁆȯ엩듳글耀¨իෘꄈȯꁓȯ闰ꁆȯ엖듶꼀耀䔐骳ȯ꺐頞ȯꓰꁆȯ趀ꁆȯ엓듵뀀耀²ဨꃌȯꁓȯ限ꁆȯ에듈넀耀ꀯȯꀯȯ엝듏눀耀ຨꃌȯꁓȯ隰ꁆȯ엚듂대耀엇듁됀耀䃰骳ȯ鹠ꁆȯ䃰骳ȯ灗翽㒐ꂑȯ엄듄딀耀 ../comments1.xml엁듛똀耀Ś㯀䄀@엎듞뜀耀喐骳ȯ骠ꁆȯ喐骳ȯ숐ꀯȯ엋득렀耀었듐뤀耀飰ꁆȯꎠꁆȯ鹠ꁆȯ䆐ꂑȯ씵듗먀耀莊翽Ꞑ蝞ȯ૊씲뒪묀耀씿뒩밀耀伀ကȯ荹翽莋翽씼뒬봀耀飐ꁆȯĴ؂翽on씹뒣븀耀鮐ꁆȯ頀ꁆȯ䃰骳ȯ亐ꂑȯ씦뒦뼀耀⋰ꁇȯ俰ꂒȯგꃻȯ씣뒥쀀耀ɚ䇀ɚ䇀ɂ%ȯ씠뒸섀耀ꃪȯ０ꃪȯ&#10;耀Ȯ씭뒿숀耀뙠ꁆȯ꬐髶ȯ뽀頞ȯꀯȯ씪뒲쌀耀ឨꃌȯ팸ꁓȯȁ駠ꁆȯ씗뒱쐀耀軐ꁆȯ䄐顾ȯꐰꁆȯꂭȯꀯȯ씔뒴씀耀ꃪȯꃪȯ耀Ȯ씑뒋였耀씞뒎윀耀鞠ꁆȯ述ꁆȯꅠꁆȯꁆȯꀯȯ씛뒍저耀郦品ի씘뒀준耀述ꁆȯ뿰髵ȯېꂰȯꀯȯ씅뒇쨀耀黰ꁆȯ鹠ꁆȯ䃰骳ȯ㪐ꂑȯ씂뒚쬀耀իᛘꄈȯ팸ꁓȯ魠ꁆȯ씏뒙찀耀䃰骳ȯ飰ꁆȯ䃰骳ȯ鬜ȯ㎐ꂑȯ씌뒜촀耀릨ꀯȯ蚐ꃨȯ씉뒓츀耀꺐頞ȯ䪠顾ȯᬐꁇȯ驀ꁆȯ앶뒖케耀/xl/comments2.xmlȯ앳뒕퀀耀郦品ի앰둨턀耀郦品ի약둯툀耀앺둢팀耀啠骳ȯꂯȯ啠骳ȯꁆȯꀯȯ앧둡퐀耀  &#10;~앤둤픀耀몀ꁆȯ몀髵ȯ䔐骳ȯꁰꁆȯ액둻혀耀戀ꃪȯﳐꃪȯðꃫȯ앮둾휀耀/xl/comments1.xml앫둽耀앨둰耀ꀯȯꀯȯò압둷耀郦品իxxx앒둊耀霐ꁆȯ頀ꁆȯ鬰ꁆȯꁆȯ倐ꂑȯ앟둉耀ꃪȯʰꃫȯ耀Ȯ앜둌耀䔐骳ȯꫀꁆȯ䔐骳ȯꁆȯ麐ꁆȯ앙둃耀䃰骳ȯ鬰ꁆȯ䃰骳ȯ䄐ꂑȯ앆둆耀앃둅耀纯앀둘耀²ȯᰨꃌȯ팸ꁓȯ龀ꁆȯ앍둟耀郦品ի඀ꄗȯ않둒耀郦品ի嵀ꂭȯ욷둑耀喐骳ȯ釐ꁆȯ喐骳ȯꀯȯ운둔耀틈ꁵȯ욱됫耀ꃪȯꃪȯ&#10;耀呠욾됮耀郦品ի욻됭耀輰ꁆȯꖠ髶ȯꡐꁆȯꁆȯ馀ꁆȯ울될耀ss욥됧耀ரꃫȯ৐ꃫȯ߰ꃫȯ욢됺耀귰ꁆȯ骠ꁆȯ喐骳ȯꀯȯ욯됹耀纯욬됼耀용됳耀(ǐǔ頰ȯ頰ȯ㍀頱ȯ욖됶耀䃰骳ȯ거ꁆȯꝠꁆȯ䃐ꂑȯ욓됵耀 ../comments2.xml욐됈耀郦品ի욝됏耀¨li ꃌȯ팸ꁓȯmꊰꁆȯ욚됂耀욇됁耀啠骳ȯސꂰȯ啠骳ȯꁆȯꀯȯ욄됄耀&#10;纯욁됛耀&#10;Thoma, Carmenᇔ徦䀀㊖욎됞耀頀ꁆȯ땰髵ȯаꂰȯ冐ꂑȯ욋됝耀ᩘꄈȯꁓȯꏐꁆȯ욈됐豈耀ꃪȯﻰꃪȯ耀웵됗切耀啠骳ȯ騐ꁆȯ啠骳ȯꀯȯ웲뗪ﬀ耀웿뗩ﰀ耀喐骳ȯꪐꁆȯ돰ꁆȯꀯȯ웼뗬ﴀ耀郦品ի웹뗣︀耀䔐骳ȯ阠ꁆȯ䔐骳ȯòꐀꁆȯ웦뗦＀耀ꀯȯꀯȯ팈頤ȯ팈頤ȯ웣뗥老喐骳ȯꪐꁆȯ배ꁆȯꁆȯꀯȯ웠뗸Ā老䔐骳ȯꫀꁆȯ䔐骳ȯ궐ꁆȯ웭뗿Ȁ老꓀荣翽颐ꁆȯꀯȯĀ웪뗲̀老겈ꀯȯ煀ꃨȯ웗뗱Ѐ老ஐꃫȯ월뗴Ԁ老²ᘨꃌȯꭘꂭȯꙀꁆȯ웑뗋؀老䃰骳ȯ거ꁆȯ례ꁆȯꁆȯ㗐ꂑȯ웞뗎܀老Ā6웛뗍ࠀ老웘뗀ऀ老郦品իnit웅뗇਀老&#10;Thoma, Carmen웂뗚଀老䃰骳ȯꈠꁆȯ䃰骳ȯ㓐ꂑȯ웏뗙ఀ老워뗜ഀ老ꂴȯ䄂翽ꂴȯ䄂翽웉뗓฀老ꔐ荣翽깐ꁆȯꚰ荣翽팠ꛩȯ옶뗖ༀ老ꃪȯఐꃫȯ&#10;耀Ȯ옳뗕က老䔐骳ȯꃐꁆȯ䔐骳ȯꠠꁆȯ옰떨ᄀ老啠骳ȯꤐꁆȯ啠骳ȯꀯȯ옽떯ሀ老郦品իnit옺떢ጀ老Éիᶨꃌȯ팸ꁓȯ꣠ꁆȯ옧떡᐀老ꢀꁆȯ꬐髶ȯ啠骳ȯꀯȯ오떤ᔀ老郦品ի옡떻ᘀ老郦品ի옮떾ᜀ老䞰骳ȯ䟐顾ȯ䞰骳ȯݰꃫȯ옫떽᠀老t온떰ᤀ老몀髵ȯ䪠顾ȯꖠ髶ȯ꺰ꁆȯ옕떷ᨀ老Òի૘ꄈȯ팸ꁓȯ䮏ꨰꁆȯ옒떊ᬀ老스蚰ȯᤂunit옟떉ᰀ老꒐ꁆȯېꂰȯꕐꁆȯꀯȯ옜떌ᴀ老黀ꁆȯᬐꁇȯꖀꁆȯꁆȯ끠ꁆȯ옙떃Ḁ老郦品ի徦䀀㊖옆떆ἀ老ꚰ荣翽ᤂ'nit옃떅 老郦品ի㛡翶였떘℀老&#10;s옍떟∀老ꂯȯ뷠髵ȯ䄐顾ȯꀯȯ옊떒⌀老걀ꁆȯ걀ꁆȯ걀ꁆȯānit왷떑␀老郦品իnit왴떔─老ꯠꁆȯꯠꁆȯꯠꁆȯꌘ蝞ȯ왱땫☀老ꈠꁆȯаꂰȯ꙰ꁆȯ1/i䅐ꂑȯ왾땮✀老Ꙁ荣翽颐ꁆȯ왻땭⠀老郦品ի외땠⤀老纯왥땧⨀老郦品ի왢땺⬀老郦品ի㛡翶ꯠꁆȯ왯땹Ⰰ老ݰꃫȯސꃫȯ耀왬땼ⴀ老郦品ի㛡翶왩땳⸀老喐骳ȯꅠꁆȯ喐骳ȯꀯȯ왖땶⼀老啠骳ȯ迀ꁆȯ啠骳ȯꀯȯ왓땵　老할ꂣȯ왐땈㄀老왝땏㈀老ꃪȯ॰ꃫȯ&#10;耀왚땂㌀老䞰骳ȯ䟐顾ȯ䞰骳ȯݐꃫȯ왇땁㐀老ېꃫȯװꃫȯ완땄㔀老蚽ȯᤀ+왁땛㘀老꽰ꁆȯꂴȯ䄂翽왎땞㜀老꓀荣翽顾ȯꖰꁆȯ겠ꁆȯ왋땝㠀老ꆀ蛋ȯᤀ왈땐㤀老郦品իnit잵땗㨀老郦品ի잲딪㬀老ݐꃫȯԐꃫȯ耀잿딩㰀老纯잼딬㴀老&#10;纯잹딣㸀老ͰꂒȯͰꂒȯͰꂒȯ茨ꃨȯ잦딦㼀老잣딥䀀老꓀荣翽뗐ꁆȯe잠딸䄀老ctiꀯȯ.Result잭딿䈀老꓀荣翽顾ȯ燎ꂴȯ䄂翽잪딲䌀老촨荣翽᠀Ɇ촨荣翽잗딱䐀老눐ꁆȯ襘灕翽稸ꃨȯ잔딴䔀老ँ瑦䎼퐢띈㤉熼쎞䧠琀sᜩ啹战響작딋䘀老丈莒翽ᤀɆﺐ荹翽䅀잞딎䜀老荼翽ᤂu잛딍䠀老郦品ի&#10;Currency잘딀䤀老灖翽䁰鬬ȯ炍翽āĀ입딇䨀老欀莒翽᠀Ɇ焈莒翽잂딚䬀老餐蛋ȯᤀ3잏딙䰀老郦品ի Percent잌딜䴀老郦品իTitle잉딓一老喐骳ȯ꒐ꁆȯ喐骳ȯꀯȯ쟶딖伀老Ꙁ荣翽顾ȯ촨荣翽顾ȯ쟳딕倀老荺翽뇠ꁆȯ搰꘵ȯ$쟰단儀老荺翽댰ꁆȯ搰꘵ȯ$쟽닯刀老꓀荣翽顾ȯLevelso쟺닢匀老든ꁆȯ灕翽⯠颪ȯ쟧닡吀老厸灗翽耀炍翽쟤다唀老ataꀯȯkbookId쟡닻嘀老郦品իComma쟮닾圀老Ꮠꃫȯ쟫닽堀老_᠀ကssage쟨닰夀老郦品ի쟕닷娀老潸莒翽ᤀ什쟒닊嬀老啠骳ȯ馰ꁆȯᭀꁇȯ쭰ꀯȯ쟟닉尀老술火翽素ꁴȯs耀쟜닌崀老Ꙁ荣翽顾ȯ᷈荽翽벐ꁆȯ쟙닃帀老뛰ꁆȯ灕翽㛀颪ȯ쟆닆开老술火翽ꌠꁴȯ耀쟃닅怀老ꚰ荣翽᠀Ɇ绸荣翽徦䀀㊖쟀님愀老/xl/calcChain.xml쟍닟戀老‘荼翽ᤀs⸷9쟊닒挀老꓀荣翽顾ȯ佥獰䰮慯卤敨瑥s윷닑搀老縰荣翽ᤀ侀윴닔攀老䃰骳ȯ꙰ꁆȯ䃰骳ȯ㠐ꂑȯ윱늫昀老厸灗翽耀炍翽윾늮最老灖翽碰鬬ȯ炍翽āĀ윻늭栀老藸荣翽ᤂu윸늠椀老绸荣翽ᤀ윥늧樀老윢늺欀老荺翽띐ꁆȯⵀꙟȯ$윯늹氀老윬늼洀老맀ꁆȯ襘灕翽ꝸꁕȯ윩늳渀老ꃪȯሰꃫȯ&#10;耀u윖늶漀老郦品ի윓늵瀀老郦品ի윐늈焀老䔐骳ȯ鵀ꁆȯ䔐骳ȯ맰ꁆȯ윝늏爀老몰ꁆȯ襘灕翽냸ꁕȯ윚늂猀老䯐ꁇȯ禐髶ȯ질頠ȯ질頠ȯ즰頠ȯ윇늁琀老왐ꁆȯ&#10;위늄甀老郦品ի Comma [0]윁늛瘀老郦品ի Heading 1윎늞眀老ra땀ꁆȯ籰灕翽Ё윋늝砀老散䔮놀ꁆȯ籰灕翽Ё윈느礀老Ꙁ荣翽顾ȯ.CV익늗稀老喐骳ȯꕐꁆȯ喐骳ȯ쭰ꀯȯ읲뉪笀老뱠ꁆȯ襘灕翽燸ꃨȯ읿뉩簀老䔮䘮汩佥獰䰮慯卤敨瑥s일뉬紀老蝨荣翽ᤀ읹뉣縀老ꮸꁕȯ볰ꁆȯ읦뉦缀老읣뉥耀老郦品իInput읠뉸脀老젰ꁆȯted읭뉿舀老郦品իGood읪뉲茀老郦品ի&#10;Check Cell읗뉱萀老郦品իNote&quot;읔뉴蔀老衘荣翽ᤀ{⸷〱응뉋蘀老씀ꁆȯc읞뉎蜀老疘莒翽ᤀ8䉀d읛뉍蠀老甐莒翽ᤀ䅀의뉀褀老荺翽뇠ꁆȯ粐꘵ȯ$읅뉇言老쑀ꁆȯc읂뉚謀老刈莒翽ᤀy읏뉙谀老臠荣翽ᤂv음뉜贀老郦品ի Heading 4읉뉓踀老쁐ꁆȯ삶뉖輀老씰ꁆȯ삳뉕退老onv산눨鄀老Ꙁ荣翽顾ȯ촨荣翽顾ȯ삽눯鈀老섐ꁆȯ삺눢錀老씰ꁆȯ삧눡鐀老애ꁆȯg삤눤销老郦品ի Accent3삡눻阀老싰ꁆȯg삮눾需老郦品ի Accent1삫눽頀老荺翽옠ꁆȯ粐꘵ȯ$삨눰餀老꓀荣翽욀ꁆȯ楶祴삕눷騀老罀荣翽═莋翽Ꙁ荣翽욀ꁆȯ삒눊鬀老곀髶ȯc삟눉鰀老Ѐꂰȯ삜눌鴀老애ꁆȯ삙눃鸀老킠ꁆȯ삆눆鼀老ꔐ荣翽쒠ꁆȯadataSrc삃눅ꀀ老좐ꁆȯity삀눘ꄀ老郦品ի Heading 2삍눟ꈀ老쑀ꁆȯSrc삊눒ꌀ老郦品ի Accent4샷눑ꐀ老퐰髵ȯonv샴눔ꔀ老첀髵ȯ샱돫ꘀ老郦品ի Accent2샾돮꜀老n찰ꂣȯ샻돭ꠀ老묐ꁆȯity샸돠꤀老엀ꁆȯ&#10;g샥돧ꨀ老산ꁆȯ샢돺꬀老셰ꁆȯity샯돹가老藸荣翽ᤅu샬돼관老꛰髶ȯ샩돳글老쎰ꁆȯ샖돶꼀老勈莒翽᠀Ɇ焈莒翽샓돵뀀老부ꁆȯg샐돈넀老畮ᰀကȯ故穸䄹㐮ㄲㄮ㌮ㄮ⸷ㄱ생돏눀老郦品ի Heading 3샚돂대老쁐ꁆȯted샇돁됀老郦品իOutput샄도딀老찠ꁆȯ상돛똀老郦品իTotal샎돞뜀老ᄐ荾翽ᤀ䄀샋돝렀老ၸ荾翽ᤀ~새돐뤀老禀莒翽ᤀ±刀쀵돗먀老웠ꁆȯ쀲뎪묀老荀荣翽ᤀ|쀿뎩밀老큀髵ȯ쀼뎬봀老郦品իBad쀹뎣븀老郦品ի Neutral쀦뎦뼀老痠莒翽ᤀ¤俀쀣뎥쀀老㛡翶Ȁ쀠뎸섀老&amp;쀭뎿숀老&amp;⸐ò⸐òEE쀪뎲쌀老둀ꂶȯ怀쀗뎱쐀老둀ꂶȯ瀀TRY\MACHINE쀔뎴씀老㛡翶Ȁ쀑뎋였老0쀞뎎윀老뫀ꂶȯ䀀%ꀀ&amp;耀INE쀛뎍저老&#10;&#10;ȯꂣȯ쀘뎀준老郦品ի Accent5쀅뎇쨀老ꚰ荣翽ᤂ9E\쀂뎚쬀老풐ꁆȯ'쀏뎙찀老0ႱðINE쀌뎜촀老纀ꂶȯ䀀%ꀀ&amp;耀쀉뎓츀老은ꁆȯ 쁶뎖케老툠ꁆȯ&quot;쁳뎕퀀老蚽ȯᨀ E\쁰덨턀老툠ꁆȯ$쁽덯툀老ᒰꃫȯ႐ꃫȯ෰ꃫȯᄐꃫȯ쁺덢팀老盀ꃨȯ␁òE\쁧덡퐀老  INE쁤덤픀老!ࠀ쁡덻혀老덀ꂶȯ怀뾀ꂶȯ怀뫀ꂶȯ怀纀ꂶȯ怀쁮덾휀老⒀ò⒀òE쁫덽老!딐骜ȯINE쁨데老껀ꂶȯ瀀ࠀ쁕덷老탐ꁆȯ#쁒덊老ȯ﬐ꂖȯINE쁟덉老%   쁜덌老덀ꂶȯ䀀%ꀀ&amp;耀INE쁙덃老뾀ꂶȯ䀀%ꀀ&amp;耀쁆덆老검ꂶȯ瀀ダò톐ꁆȯ徦䀀㊖쁃덅老&amp;Y\MACHINE\쁀던老&amp;쁍덟老&amp;ࠀ쁊덒老㛡翶솷덑老덀ꂶȯ瀀ࠀ솴더老뾀ꂶȯ瀀솱댫老뫀ꂶȯ瀀솾댮老쯰ꁆȯ!솻댭老턀ꁆȯ&amp;솸댠老)솥댧老촨荣翽顾ȯ촨荣翽顾ȯINE솢댺老ꂶȯꂶȯINE솯댹老㛡翶Ȁ솬댼老㛡翶솩댳老㛡翶Ȁ솖댶老츰ꁆȯ%솓댵老검ꂶȯ䀀%nb0INE손댈老郦品ի Accent6솝댏老環ꃨȯ⼀òINE솚댂老%CHINE㼀䚆솇댁老%ダò칠ꁆȯE\솄댄老둀ꂶȯ䀀%ꀀ&amp;耀0솁댛老%쐠ȯEE솎댞老ȯ첰ꁆȯ솋댝老%ops1.xmlE솈댐豈老검ꂶȯ瀀⸐ò⸐òE쇵댗切老纀ꂶȯ瀀&amp;&amp;&amp;쇲냪ﬀ老%쇿냩ﰀ老턀ꁆȯ(쇼냬ﴀ老䘰荻翽誀ꂠȯダòダòE\䚆쇹냣︀老㛡翶Ȁ쇦냦＀老쇣냥耂쇠냸Ā耂 쇭냿Ȁ耂쇪냲̀耂쇗냱Ѐ耂쇔냴Ԁ耂쇑냋؀耂쇞냎܀耂쇛냍ࠀ耂쇘냀ऀ耂쇅냇਀耂쇂냚଀耂쇏냙ఀ耂쇌냜ഀ耂㛡翶Ȁ쇉냓฀耂섶냖ༀ耂&#10;섳냕က耂섰남ᄀ耂섽낯ሀ耂섺낢ጀ耂섧낡᐀耂&#10;설낤ᔀ耂섡낻ᘀ耂섮낾ᜀ耂섫낽᠀耂 섨낰ᤀ耂zgu2nb0섕낷ᨀ耂&#10;섒낊ᬀ耂섟낉ᰀ耂떀ꂶȯ瀀서낌ᴀ耂섙낃Ḁ耂섆낆ἀ耂zgu2nb0섃낅 耂섀나℀耂섍낟∀耂섊낒⌀耂셷낑␀耂셴낔─耂셱끫☀耂zgu2nb0셾끮✀耂셻끭⠀耂셸끠⤀耂셥끧⨀耂셢끺⬀耂1셯끹Ⰰ耂셬끼ⴀ耂셩끳⸀耂1셖끶⼀耂셓끵　耂zgu2nb0셐끈㄀耂셝끏㈀耂셚끂㌀耂셇끁㐀耂셄끄㔀耂셁끛㘀耂셎끞㜀耂셋끝㠀耂셈끐㤀耂㛡翶습끗㨀耂슲뀪㬀耂&#10;슿뀩㰀耂슼뀬㴀耂승뀣㸀耂슦뀦㼀耂㛡翶Ȁ슣뀥䀀耂%슠뀸䄀耂6슭뀿䈀耂.슪뀲䌀耂7슗뀱䐀耂5슔뀴䔀耂2슑뀋䘀耂8슞뀎䜀耂$슛뀍䠀耂1슘뀀䤀耂9슅뀇䨀耂:슂뀚䬀耂4슏뀙䰀耂8슌뀜䴀耂;슉뀓一耂9싶뀖伀耂'싳뀕倀耂7싰뇨儀耂 싽뇯刀耂+싺뇢匀耂3싧뇡吀耂'실뇤唀耂)싡뇻嘀耂/싮뇾圀耂6싫뇽堀耂싨뇰夀耂;싕뇷娀耂&lt;싒뇊嬀耂&amp;싟뇉尀耂!시뇌崀耂-싙뇃帀耂:싆뇆开耂싃뇅怀耂$싀뇘愀耂싍뇟戀耂,싊뇒挀耂#숷뇑搀耂%숴뇔攀耂/숱놫昀耂(숾놮最耂+숻놭栀耂-숸놠椀耂*숥놧樀耂㛡翶Ȁ숢놺欀耂!숯놹氀耂&quot;숬놼洀耂5숩놳渀耂 숖놶漀耂4숓놵瀀耂숐놈焀耂(숝놏爀耂,숚놂猀耂)숇놁琀耂#숄놄甀耂&amp;숁놛瘀耂*숎놞眀耂㛡翶Ȁ숋놝砀耂.숈놐礀耂0쉵놗稀耂쉲녪笀耂0쉿녩簀耂1쉼녬紀耂&quot;쉹녣縀耂2쉦녦缀耂3쉣녥耀耂J쉠노脀耂㛡翶Ȁ쉭녿舀耂P쉪녲茀耂R쉗녱萀耂R쉔녴蔀耂T쉑녋蘀耂U쉞녎蜀耂E쉛녍蠀耂F쉘녀褀耂U쉅녇言耂&lt;쉂녚謀耂&gt;쉏녙谀耂A쉌녜贀耂B쉉녓踀耂C쎶녖輀耂I쎳녕退耂M쎰넨鄀耂?쎽넯鈀耂A쎺넢錀耂M쎧넡鐀耂Q쎤네销耂E쎡넻阀耂S쎮넾需耂O쎫넽頀耂V쎨넰餀耂W쎕넷騀耂P쎒넊鬀耂X쎟넉鰀耂T쎜넌鴀耂W쎙넃鸀耂X쎆넆鼀耂K쎃넅ꀀ耂Y쎀넘ꄀ耂Q쎍넟ꈀ耂S쎊넒ꌀ耂C쏷넑ꐀ耂Y쏴넔ꔀ耂Z쏱뻫ꘀ耂Z쏾뻮꜀耂[쏻뻭ꠀ耂@쏸뻠꤀耂=쏥뻧ꨀ耂V쏢뻺꬀耂D쏯뻹가耂G쏬뻼관耂H쏩뻳글耂=쏖뻶꼀耂㛡翶Ȁ쏓뻵뀀耂B쏐뻈넀耂@쏝뻏눀耂H쏚뻂대耂I쏇뻁됀耂?쏄뻄딀耂F쏁뻛똀耂K쏎뻞뜀耂&gt;쏋뻝렀耂G쏈뻐뤀耂L쌵뻗먀耂N쌲뺪묀耂J쌿뺩밀耂L쌼뺬봀耂D쌹뺣븀耂N쌦뺦뼀耂O쌣뺥쀀耂b쌠뺸섀耂h쌭뺿숀耂a쌪뺲쌀耂k쌗뺱쐀耂l쌔뺴씀耂f쌑뺋였耂o쌞뺎윀耂q쌛뺍저耂r쌘뺀준耂^쌅뺇쨀耂a쌂뺚쬀耂s쌏뺙찀耂t쌌뺜촀耂v쌉뺓츀耂v썶뺖케耂x썳뺕퀀耂\썰빨턀耂㛡翶Ȁ썽빯툀耂e썺빢팀耂d썧빡퐀耂c썤빤픀耂j썡빻혀耂m썮빾휀耂g썫빽耂d써빰耂c썕빷耂j썒빊耂q썟빉耂n썜빌耂p썙빃耂t썆빆耂x썃빅耂y썀빘耂k썍빟耂]썊빒耂^빑耂`빔耂i븫耂m븮耂b븭耂\븠耂㛡翶Ȁ븧耂`븺耂h븹耂g븼耂u븳耂u븶耂w븵耂l븈耂i븏耂p븂耂e븁耂n븄耂r븛耂f븞耂y븝耂_븐豈耂w븗切耂z뿪ﬀ耂[뿩ﰀ耂s뿬ﴀ耂o뿣︀耂_뿦＀耂]뿥考|뿸Ā考꓀荣翽顾ȯagekId뿿Ȁ考z뿲̀考ꚰ荣翽ᤂ뿱Ѐ考촨荣翽顾ȯ.Count뿴Ԁ考㛡翶Ȁ뿋؀考뿎܀考뿍ࠀ考ꚰ荣翽ᤂ뿀ऀ考{뿇਀考꺈莊翽ᨀ7뿚଀考촨荣翽顾ȯ佥獰匮慨敲䱤慯d뿙ఀ考ꚰ荣翽ᤀ뿜ഀ考뿓฀考焈莒翽ᤃ뿖ༀ考᷀ꂷȯ酈䞺믈ⅣȀ뿕က考舫ȯᨀ 뾨ᄀ考뾯ሀ考舫ȯᨀ 뾢ጀ考~뾡᐀考}뾤ᔀ考舫ȯᨀ ns뾻ᘀ考舫ȯᨀ  뾾ᜀ考뾽᠀考~뾰ᤀ考}뾷ᨀ考뾊ᬀ考뾉ᰀ考뾌ᴀ考뾃Ḁ考텀ꂶȯ瀀뾆ἀ考Ꙁ荣翽顾ȯee&quot;: &quot;뾅 考ꂶȯ瀀뾘℀考촨荣翽顾ȯlAction뾟∀考뾒⌀考졀ꂣȯ뾑␀考匘莒翽═莋翽age뾔─考{뽫☀考뽮✀考|뽭⠀考뽠⤀考뽧⨀考뽺⬀考舫ȯᨀ 뽹Ⰰ考舫ȯᨀ 뽼ⴀ考뽳⸀考ᐐ荾翽ᨠ 뽶⼀考荹翽ȯᴚȁ뽵　考뽈㄀考뽏㈀考䘰荻翽ࠠꁇȯntToken뽂㌀考뽁㐀考舫ȯᨀ &#10;뽄㔀考舫ȯᨀ ult뽛㘀考᷈荽翽ᨀ 뽞㜀考뽝㠀考熈莒翽ᨀ 뽐㤀考뽗㨀考舫ȯᨀ 뼪㬀考舫ȯᨀ 뼩㰀考舫ȯᨀ 뼬㴀考舫ȯᨀ !ult뼣㸀考舫ȯᨂ #뼦㼀考舫ȯᨀ &quot;ult뼥䀀考翌翽翌翽穠ꂌȯd뼸䄀考舫ȯᨀ &amp;뼿䈀考$ContentTypeId뼲䌀考㦸舷ȯ᠀燑䠩蛋ȯ뼱䐀考&#10;鷰ꃨȯ뼴䔀考舫ȯᨀ %뼋䘀考荹翽翽ᴙȀ鎰苰翽뼎䜀考ꚰ荣翽ᤂ苟翽뼍䠀考휠ꂣȯ뼀䤀考첀ꂵȯķ؂翽뼇䨀考䃰骳ȯᰰꁇȯ䃰骳ȯ❜㝇ᇐ㽐ꂑȯ뼚䬀考␰ꃫȯﲐꂖȯ耀ò뼙䰀考䘰荻翽ጀꁇȯ쐠ȯ뼜䴀考( TriggerFlowInfo뼓一考꺈莊翽ᤀ&amp;뼖伀考꓀荣翽顾ȯᔀetId뼕倀考䷆蛋ȯᤀ볨儀考꓀荣翽顾ȯ芐船ȯꗰꁕȯ볯刀考啠骳ȯᙠꁇȯ啠骳ȯ頲ȯﯠꀯȯ볢匀考䔐骳ȯ媠骳ȯᣐꁇȯᕀꁇȯ볡吀考荹翽翽ờȀ⛀ȯ볤唀考␰ꃫȯẐꃫȯ耀볻嘀考喐骳ȯᮠꁇȯ喐骳ȯȯ֐ꀰȯ볾圀考蚰荣翽ᨀ '볽堀考蛨荣翽ᤀ陰ꁕȯ볰夀考䘰荻翽ᦐꁇȯﲀ蛩ȯ苟翽볷娀考㮏舷ȯᤀ{볊嬀考ᒰꁇȯꂯȯ꧀髶ȯ:43֐ꀰȯ볉尀考㡿舷ȯᤀz苟翽볌崀考㨄舷ȯ᠀燑䥫蛋ȯ볃帀考䃰骳ȯꛀ髶ȯ䃰骳ȯ㩐ꂑȯ볆开考荺翽ᛀꁇȯ掐꘵ȯ$볅怀考䞰骳ȯꪰ髶ȯ䞰骳ȯვ␰ꃫȯ볘愀考㣇舷ȯᤀ~䰀볟戀考㤛舷ȯᤀ䱀볒挀考ீ顿ȯᑰꛞȯᴚ翽咰꛺ȯ苟翽병搀考厧蛋ȯᤂ鎰苰翽볔攀考㭈舷ȯᤀ|$벫昀考␰ꃫȯṰꃫȯ&#10;耀벮最考哤蛋ȯᤀ佀벭栀考䔐骳ȯᓠꁇȯ䔐骳ȯიᡰꁇȯ베椀考澰莒翽ᤀu벧樀考灈莒翽ᤂ배蜙ȯ벺欀考ꔐ荣翽ዐꁇȯꚰ荣翽ﰀꛩȯ벹氀考⑀ꂷȯ촨荣翽멀骽ȯ벼洀考㫺舷ȯᤀ}䯀䌀蛪ȯ벳渀考叠莒翽ᤀer벶漀考呆蛋ȯᤃ侀벵瀀考濸莒翽ᤂ$번焀考剗蛋ȯᤀ䁀벏爀考仅蛋ȯᤀ䀀$벂猀考伍蛋ȯᤂ俀$벁琀考ꫀꁆȯ鯰ꁆȯ媠骳ȯ:58፠ꁇȯ버甀考啠骳ȯ뙠ꁆȯ啠骳ȯऀꀰȯ벛瘀考舫ȯᨀ $苟翽벞眀考ᕰꁇȯ頞ȯꎐ髶ȯﯠꀯȯ벝砀考荺翽ᇠꁇȯ掐꘵ȯ$벐礀考喐骳ȯꎐ髶ȯ喐骳ȯòऀꀰȯ벗稀考ጰꁇȯ鿀頞ȯꛀ髶ȯ㺐ꂑȯ뱪笀考tId뱩簀考㠰舷ȯᤀ䀀뱬紀考舫ȯᨀ (뱣縀考d뱦缀考$Thoma, Carmen뱥耀考ᤸ㙱翶ᤠ㙱翶뱸脀考世蛋ȯᤃ傀on뱿舀考컐ꁜȯ⎰ꁇȯპ퓕㽔䀀ꄈȯ㾀㾀뱲茀考翌翽翌翽煰ꂌȯ뱱萀考翌翽翌翽딐骜ȯ뱴蔀考倍蛋ȯᤂ£净^뱋蘀考儂蛋ȯᤂ¥剀뱎蜀考Caption.MeControl뱍蠀考荹翽ȯᴙᴚ뱀褀考乯蛋ȯᤀ뱇言考蛊ȯᨀ뱚謀考珉械螮翽뱙谀考㛡翶뱜贀考单蛋ȯᤂ偀on뱓踀考傯蛋ȯᤂ¤刀괁蚽嚑勌뱖輀考㎰ꘑȯ燐颰ȯ쮈頠ȯ쮈頠ȯ쭰頠ȯ뱕退考敓⁴敦瑡牵ⵥ慧整戠獡摥倠潲獰밨鄀考Ạꁇȯꩄଢ଼䟬ǲȀ밯鈀考ᤸ㙱翶ᤠ㙱翶밢錀考컐ꁜȯᶰꁇȯრ⛰ꁀȯ밡鐀考冱蛋ȯᤀ 儀밤销考叠莒翽ᨀ밻阀考᷈荽翽ᨀ⛀밾需考蛨荣翽ᬀ밽頀考컐ꁜȯ⃠ꁇȯუ㒠ꄈȯ㗐蛸ȯ배餀考ᐐ荾翽ᤠ밷騀考ty毠蚱ȯ밊鬀考oc뚀蛅ȯ밉鰀考㛡翶밌鴀考䬐莒翽ᤀX⛀밃鸀考쨀顡ȯ䥰ꘑȯნenꃻȯd밆鼀考刄蛋ȯᤀ¡兀밅ꀀ考佣蛋ȯᤂ¦劀반ꄀ考荹翽·ᴚȁ械ꛉȯ밟ꈀ考컐ꁜȯ糠ꁜȯოPo㛠ꁀȯon㾀밒ꌀ考۰顢ȯﮀ顡ȯსen◀ꄈȯd밑ꐀ考①ꙴȯȯ바ꔀ考㛡翶뷫ꘀ考䘰荻翽₀ꁇȯ뷮꜀考Ȱꁝȯʰ髶ȯტ摥ᆀꂷȯ⛀뷭ꠀ考䵰蛋ȯᤀ뷠꤀考荺翽❀ꁇȯ梐꘵ȯ$뷧ꨀ考荹翽ȯᴙȯ뷺꬀考叠莒翽ᤀ뷹가考﹠蚽ȯᨀ뷼관考翌翽翌翽簀ꂌȯ뷳글考wT뷶꼀考뷵뀀考⹭捁뷈넀考ty勀蚱ȯ뷏눀考翌翽翌翽뀰骜ȯ뷂대考侸蛋ȯᤂ¢冀뷁됀考ɭȁ뷄딀考咙蛋ȯ᠀燑䴝蛋ȯ뷛똀考˒뷞뜀考ၶ⛀뷝렀考翌翽翌翽꣠骜ȯ뷐뤀考ᤸ㙱翶ᤠ㙱翶뷗먀考ꨀ頠ȯ蚭ȯჟPoꃻȯon붪묀考a줠ꂣȯ붩밀考叭蛋ȯᤀ倀⛀붬봀考ꣀ莒翽ᬀ붣븀考郦品ի℘㙯翶噈ꙴȯ效ꁕȯon붦뼀考兖蛋ȯᤂ§勀齀驋ȯ붥쀀考衇랴䋮跍â₣䚍滖䌸徔잨Ⰱ붸섀考镰螬翽械螮翽붿숀考ᤸ㙱翶ᤠ㙱翶붲쌀考締骢ȯ┐ꂞȯღ᱀ꂷȯ⛀붱쐀考ᤸ㙱翶ᤠ㙱翶붴씀考ᤸ㙱翶ᤠ㙱翶붋였考蛊ȯᨀ谺禎빅붎윀考顽ȯ캠骝ȯწᙀꂷȯ붍저考蛊ȯᨀ&#10;퐘ò부준考㛡翶붇쨀考蛊ȯᨀ붚쬀考⤁瑦䎼퐢띈㤉熼쎞廠붙찀考ChainingModeCBC붜촀考ⓑ傡淼숚䉆ⷳ菶鏌ẞ齢嬕宻᧒體붓츀考熈莒翽ᤀ붖케考ChainingModeCBC붕퀀考뵨턀考뵯툀考Ⰱ瑦䎼퐢띈㤉熼쎞懠뵢팀考ᤸ㙱翶ᤠ㙱翶뵡퐀考ఠꁝȯ⇐ꁇȯჯᴀꄈȯ뵤픀考⨁瑦䎼퐢띈㤉熼쎞忠뵻혀考窠ꂝȯ켰骝ȯჰጀꂷȯ뵾휀考ᤸ㙱翶ᤠ㙱翶뵽考㛡翶뵰考⸁夀遀煋ፊ陁ꩥ汌㩵뵷考㑠ꁇȯ⇐ꁇȯფ䜀ꄈȯ뵊考ᤸ㙱翶ᤠ㙱翶뵉考㛡翶뵌考䒀骢ȯ你骢ȯშჀꂷȯ⛀뵃考㛡翶뵆考蛊ȯᨀ뵅考뵘考焈莒翽ᨂ谺禎빅뵟考፸荾翽ᨀ뵒考蛊ȯᬀ禎빅뵑考✁ȀⓁ꽏伇䫾鋅筭뵔考툀驊ȯ칰驊ȯყ⚠ꄈȯ봫考ᝠꘑȯ㎰ꘑȯ쵈頠ȯ쵈頠ȯ촰頠ȯ봮考ᐐ荾翽ᨠ裂Ꙡȯ봭考蛊ȯᬀ 봠考蛊ȯᨁò봧考愀ꁇȯȰꁝȯცᾀꂷȯ봺考顽ȯ챀顡ȯძ぀ꄈȯ봹考Ё⃿욊ꍲ蕍⪞楩⋒徫㼀ㄱい믏봼考蛊ȯᨀ봳考쪐顡ȯ푐顡ȯქ䟠ꄈȯ봶考봵考⠁瑦䎼퐢띈㤉熼쎞巠怚橞ဇ봈考봏考骢ȯ秀骢ȯხᬀꂷȯ⛀봂考蛊ȯᬀ봁考蛊ȯᨀ 봄考⬁瑦䎼퐢띈㤉熼쎞惠ሕⳍ㔵봛考蛊ȯᨀ봞考쇀蜗ȯ颩ȯჩ㈀ꄈȯ⛀봝考봐豈考㛡翶봗切考镰螬翽械螮翽⫐ꁇȯ뫪ﬀ考ⴐꁇȯ⇐ꁇȯჭ㋠ꄈȯ뫩ﰀ考0뫬ﴀ考㛡翶뫣︀考뫦＀考ⴁ夀遀煋ፊ陁ꩥ汌쥵뫥耄㓁臟ȯᤀ/뫸Ā耄뫿Ȁ耄㗁ꂵȯ䄂翽㗁ꂵȯ䄂翽뫲̀耄㷰ꁇȯఠꁝȯჱ傠ꄈȯ뫱Ѐ耄뫴Ԁ耄镰螬翽械螮翽뫋؀耄ᤸ㙱翶ᤠ㙱翶뫎܀耄镰螬翽械螮翽뫍ࠀ耄镰螬翽械螮翽鹱&#10;뫀ऀ耄㐚臟ȯᤀ뫇਀耄뫚଀耄Š蚾ȯᨀ뫙ఀ耄㛡翶뫜ഀ耄〰ꘔȯ뫓฀耄䴠ꁇȯ㱰ꁇȯ喨ꙃȯ喨ꙃȯ喐ꙃȯ뫖ༀ耄㟁ꂵȯ䄂㟁ꂵȯ䄂㔧᝻孎뫕က耄ᤸ㙱翶ᤠ㙱翶모ᄀ耄䘰荻翽㹐ꁇȯModeCBC몯ሀ耄ꚰ荣翽ᤂ0몢ጀ耄呐莒翽ᤀ몡᐀耄㴰ꁇȯ컐ꁜȯჴ㈠颪ȯ몤ᔀ耄琾丞翽㵠ꁇȯꪠ顢ȯ못ᘀ耄衇랴䋮跍â₣䚍滖䌸徔잨Ⰱ몾ᜀ耄ⓑ傡淼숚䉆ⷳ菶鏌ẞ齢嬕宻᧒體췳烜몽᠀耄荼翽ᨂ몰ᤀ耄㛡翶몷ᨀ耄ChainingModeCBC몊ᬀ耄␁瑦䎼퐢띈㤉熼쎞嫠몉ᰀ耄ᤸ㙱翶ᤠ㙱翶몌ᴀ耄촨荣翽㥀ꁇȯ촨荣翽㥀ꁇȯ몃Ḁ耄䘰荻翽㽀ꁇȯModeCBC몆ἀ耄명 耄몘℀耄퓠顡ȯ畐ꁆȯ&#10;䐅글뜨風ȯ뜐風ȯ몟∀耄Ⰱ瑦䎼퐢띈㤉熼쎞懠㐀᷂몒⌀耄ᤸ㙱翶ᤠ㙱翶몑␀耄㌰臟ȯᨀ 谺禎빅몔─耄㑬臟ȯᤀ2멫☀耄㟰ꁇȯ괰驙ȯ夨ꙃȯ夨ꙃȯ夐ꙃȯ멮✀耄﷌蛇ȯᨀ 멭⠀耄㛡翶멠⤀耄ChainingModeCBC퉩ꬢ멧⨀耄ꁜȯ컐ꁜȯჵ㗀颪ȯ멺⬀耄㍹臟ȯᨀ @蜀ȯ멹Ⰰ耄鬠驋ȯ멼ⴀ耄衇랴䋮跍â₣䚍滖䌸徔잨Ⰱ퉩ꬢ멳⸀耄컐ꁜȯఠꁝȯჳ⫠颪ȯ멶⼀耄ℐꘔȯ멵　耄㯀ꂵȯ轐刑倫倀昀䵺멈㄀耄㛡翶멏㈀耄镰螬翽械螮翽劖͍춍螌멂㌀耄ⓑ傡淼숚䉆ⷳ菶鏌ẞ齢嬕宻᧒體멁㐀耄멄㔀耄㮀ꂵȯ齎혭䌸爙Ŏ鸀椪퉩ꬢ멛㘀耄㛡翶멞㜀耄괰驙ȯᝠꘑȯ偨ꙃȯ偨ꙃȯ偐ꙃȯ멝㠀耄ᤸ㙱翶ᤠ㙱翶멐㤀耄㷰ꁇȯ㗠ꁇȯჲ䟠颪ȯ멗㨀耄⟰ꘔȯ먪㬀耄㏅臟ȯᤀ먩㰀耄먬㴀耄ﶀ蛇ȯᨀ 먣㸀耄먦㼀耄ChainingModeCBC㨰ꁇȯ먥䀀耄ഁ瑦䎼퐢띈㤉熼쎞䳠ऀ밹鹱머䄀耄ก瑦䎼퐢띈㤉熼쎞䷠ऀ밹鹱먿䈀耄䌰ꁇȯ㄰ꁇȯჷ粘ꁅȯ먲䌀耄༁瑦䎼퐢띈㤉熼쎞仠ऀ밹鹱먱䐀耄屐ꁇȯ텀ꁜȯჼ䘠ꄈȯ먴䔀耄က먋䘀耄镰螬翽械螮翽먎䜀耄숚ᤀက菶鏌ẞ齢嬕宻᧒體먍䠀耄㲐ꘔȯ먀䤀耄镰螬翽械螮翽톸ò먇䨀耄愀ꁇȯ㄰ꁇȯჹ案ꁅȯ먚䬀耄i爀ꂣȯModeCBC먙䰀耄㏠蜁ȯ㋀蜁ȯჽ⬀ꄈȯ먜䴀耄﷊蚻ȯ᠀燑䴝蛋ȯꄇȯ먓一耄퐐ꂣȯ먖伀耄ⓑ傡淼숚䉆ⷳ菶鏌ẞ齢嬕宻᧒體먕倀耄荺翽䏀ꁇȯ胰꘵ȯ$믨儀耄煐莒翽ᤂ믯刀耄㛡翶믢匀耄ᤸ㙱翶ᤠ㙱翶믡吀耄ChainingModeCBC믤唀耄믻嘀耄꓀荣翽䊠ꁇȯꡠ颫ȯꘞȯ暶鶼侯⇷믾圀耄W田믽堀耄舠꘥ȯ믰夀耄ଁ瑦䎼퐢띈㤉熼쎞䫠ऀ밹鹱믷娀耄炘莒翽ᤀu믊嬀耄㋀蜁ȯㄐ蜁ȯჺㄠꄈȯ믉尀耄⎐蜁ȯװ蜁ȯჶ⡠ꄈȯ믌崀耄㛡翶믃帀耄䛰ꁇȯ䛰ꁇȯ䛰ꁇȯā翽믆开耄꓀荣翽顾ȯ촨荣翽䖠ꁇȯ苟翽믅怀耄楠ꁕȯ櫀ꁕȯꃖȯ믘愀耄ꔐ荣翽䏰ꁇȯꚰ荣翽밀ꛪȯ믟戀耄舨荣翽ᤀ믒挀耄膨荣翽ᤂ믑搀耄㛡翶믔攀耄㛡翶뮫昀耄愀ꁇȯ䌰ꁇȯ჻掘ꁅȯ뮮最耄厐㙽翶埠㙽翶ȯ讨ꂭȯ뮭栀耄ᤸ㙱翶ᤠ㙱翶뮠椀耄ᤸ㙱翶ᤠ㙱翶뮧樀耄؁夀斮홏퀅靉ᑈ㥙௼Ǳ뮺欀耄眠荣翽ᤃy䯀芵勌諠㗜뮹氀耄ﶰꃹȯꁜȯჸ➀ꄈȯ뮼洀耄ঐ蚩ȯᤀ䀀뮳渀耄㛡翶뮶漀耄崀ꁕȯ뮵瀀耄ꚰ荣翽ᤂ뮈焀耄䩨莒翽ᤀ뮏爀耄焈莒翽ᤂ䴀苟翽뮂猀耄ChainingModeCBC뮁琀耄衇랴䋮跍â₣䚍滖䌸徔잨Ⰱ뮄甀耄뮛瘀耄ᤸ㙱翶ᤠ㙱翶뮞眀耄긠꘥ȯ뮝砀耄竐颰ȯ뫠ꁆȯ亨ꙃȯ亨ꙃȯ亐ꙃȯ뮐礀耄矰ꁆȯ矰ꁆȯ矰ꁆȯꘞ&#10;뮗稀耄ā฀ėడ덉⒬ￔ륙Ɔऀ밹鹱뭪笀耄؁夀斮홏퀅靉ᑈ㥙௼Ǳ뭩簀耄ਁȀⓁ꽏伇䫾鋅業ऀ밹鹱뭬紀耄ఁ瑦䎼퐢띈㤉熼쎞䯠ऀ밹鹱뭣縀耄ᤸ㙱翶ᤠ㙱翶뭦缀耄ް顢ȯ㟰ꁇȯ䳨ꙃȯ䳨ꙃȯ䳐ꙃȯ뭥耀耄೷蚩ȯᤀ䁀뭸脀耄㽐ꘔȯ뭿舀耄ጁ瑦䎼퐢띈㤉熼쎞几뭲茀耄穐髶ȯ髵ȯBE뤨Ꙟȯ뤐Ꙟȯ뭱萀耄ᴁ瑦䎼퐢띈㤉熼쎞叠ऀ밹鹱.뭴蔀耄ἁ瑦䎼퐢띈㤉熼쎞嗠ऀ밹鹱'뭋蘀耄鸠ꂷȯ뭎蜀耄ꄰ驡ȯ꫰驡ȯᄀ鍠ꃺȯ뭍蠀耄夁ఀ昳眕⼒ꍂޔ挽㌒꿒Ȁ뭀褀耄ᜁȀⓁ꽏伇䫾鋅籭က뭇言耄℁瑦䎼퐢띈㤉熼쎞埠ऀ밹鹱0뭚謀耄魠ꂷȯ뭙谀耄́夀遀煋ፊ陁ꩥ汌ꩵऀ밹鹱4뭜贀耄傀ꁇȯ䈐ꁇȯჾ㥠颪ȯ뭓踀耄ḁ瑦䎼퐢띈㤉熼쎞哠ऀ밹鹱5뭖輀耄威ఀ昳眕⼒ꍂޔ挽㌒埒က뭕退耄㛡翶묨鄀耄屐ꁇȯ䈐ꁇȯჿ喐ꃻȯ묯鈀耄ᄁȀⓁ꽏伇䫾鋅摭က묢錀耄脰颰ȯ脰颰ȯ脰颰ȯ묡鐀耄쀖哓ǿ簀ꙉ噲኿䛫Ʒ묤销耄ᐁȀⓁ꽏伇䫾鋅歭ऀ밹鹱묻阀耄堁ఀ昳眕⼒ꍂޔ挽㌒壒谺禎빅묾需耄Ёఀ昳眕⼒ꍂޔ挽㌒峒Ȁ묽頀耄؁ఀ昳眕⼒ꍂޔ挽㌒廒Ȁ묰餀耄܁ఀ昳眕⼒ꍂޔ挽㌒忒묷騀耄ౙ蚩ȯᤃ䴀묊鬀耄ୣ蚩ȯ᠀玵㍹臟ȯ묉鰀耄ᤸ㙱翶ᤠ㙱翶묌鴀耄ਧ蚩ȯ᠀玵㌰臟ȯȯ묃鸀耄塚驡ȯ陰髪ȯᄁꝐꃺȯ묆鼀耄荺翽勀ꁇȯ橰꘵ȯ$묅ꀀ耄ದ蚩ȯᤀ䶀묘ꄀ耄ઽ蚩ȯᤀN䕀묟ꈀ耄ఁ蚩ȯᤀ珏ﺐ荹翽묒ꌀ耄㛡翶묑ꐀ耄畐ꁆȯ筰髶ȯ&#10;挽㌒蜒ȯ蜒ȯ묔ꔀ耄ᘁ夀遀煋ፊ陁ꩥ汌瑵ऀ밹鹱룫ꘀ耄᠁ȀⓁ꽏伇䫾鋅絭ऀ밹鹱룮꜀耄홀ꂣȯ룭ꠀ耄ᤸ㙱翶ᤠ㙱翶룠꤀耄āఀ昳眕⼒ꍂޔ挽㌒姒谺禎빅룧ꨀ耄ඖ蚩ȯᤀ䵀룺꬀耄ሁ瑦䎼퐢띈㤉熼쎞僠ऀ밹鹱 룹가耄ᤁȀⓁ꽏伇䫾鋅湭ऀ밹鹱&quot;룼관耄ᬁ瑦䎼퐢띈㤉熼쎞勠ऀ밹鹱$룳글耄㛡翶룶꼀耄技ꁕȯ룵뀀耄ᤸ㙱翶ᤠ㙱翶룈넀耄㛡翶룏눀耄㛡翶룂대耄ȁఀ昳眕⼒ꍂޔ挽㌒嫒谺禎빅룁됀耄ᰁ夀遀煋ፊ陁ꩥ汌둵ऀ밹鹱*룄딀耄룛똀耄́ఀ昳眕⼒ꍂޔ挽㌒寒Ȁ룞뜀耄鳀ꂷȯ룝렀耄ய蚩ȯᤀ珏ﺐ荹翽쌥읚쇋፟룐뤀耄ԁఀ昳眕⼒ꍂޔ挽㌒巒ᄀ룗먀耄荺翽剠ꁇȯ橰꘵ȯ$뢪묀耄ခ瑦䎼퐢띈㤉熼쎞俠ऀ밹鹱,뢩밀耄ᨁ夀遀煋ፊ陁ꩥ汌硵ऀ밹鹱2뢬봀耄 瑦䎼퐢띈㤉熼쎞因߭燇Ꞹ뢣븀耄ᔁȀⓁ꽏伇䫾鋅汭ऀ밹鹱&amp;뢦뼀耄ᤸ㙱翶ᤠ㙱翶뢥쀀耄ഁఀ昳眕⼒ꍂޔ挽㌒旒Ȁ뢸섀耄ᄁఀ昳眕⼒ꍂޔ挽㌒槒ᄀ뢿숀耄㛡翶뢲쌀耄矠ꁇȯ媠ꁇȯᄇ瀘ꁅȯ뢱쐀耄ଁఀ昳眕⼒ꍂޔ挽㌒插ᄀ뢴씀耄กఀ昳眕⼒ꍂޔ挽㌒曒Ȁ뢋였耄ᤸ㙱翶ᤠ㙱翶뢎윀耄矠ꁇȯȰꁝȯᄅ溈ꁅȯ뢍저耄᠁ఀ昳眕⼒ꍂޔ挽㌒烒Ȁ뢀준耄幠ꁕȯ뢇쨀耄ࠁఀ昳眕⼒ꍂޔ挽㌒惒뢚쬀耄嘁⼀㞔ꂫᔕꩄﴙ㻖řȀ뢙찀耄ꌀꁱȯ뢜촀耄ᴁఀ昳眕⼒ꍂޔ挽㌒痒Ȁ뢓츀耄 ఀ昳眕⼒ꍂޔ挽㌒磒Ȁ뢖케耄℁ఀ昳眕⼒ꍂޔ挽㌒秒Ȁ뢕퀀耄崐ꁇȯ텀ꁜȯᄊ곀ꃺȯ롨턀耄ଁఀ昳眕⼒ꍂޔ挽㌒插Ȁ롯툀耄ᐁఀ昳眕⼒ꍂޔ挽㌒泒롢팀耄́ఀ昳眕⼒ꍂޔ挽㌒寒롡퐀耄ᖠꂸȯ텀ꁜȯᄋ꺐ꃺȯ롤픀耄驡ȯ憰颩ȯᄉ㙠ꄈȯ롻혀耄ఁఀ昳眕⼒ꍂޔ挽㌒擒谺禎빅롾휀耄∁ఀ昳眕⼒ꍂޔ挽㌒竒Ȁ롽耄ਁఀ昳眕⼒ꍂޔ挽㌒拒롰耄憐ꁇȯ傀ꁇȯᄂ䎀ꄈȯ롷耄㛡翶롊耄āఀ昳眕⼒ꍂޔ挽㌒姒롉耄ꐀ驡ȯ䒀颠ȯᄄ䑠ꄈȯ롌耄䙠蛼ȯryPosition롃耄㛡翶롆耄态ᘀ鏥贺蕃쾊ⲎŽ롅耄ꔐ荣翽咠ꁇȯꚰ荣翽ꛩȯ㻈ò롘耄㛡翶롟耄ခఀ昳眕⼒ꍂޔ挽㌒棒롒耄ሁఀ昳眕⼒ꍂޔ挽㌒櫒롑耄ȁఀ昳眕⼒ꍂޔ挽㌒嫒롔耄꓀荣翽顾ȯ␅̀䐅글ꁾȯ苟翽렫耄ਁఀ昳眕⼒ꍂޔ挽㌒拒렮耄ᰁఀ昳眕⼒ꍂޔ挽㌒瓒렭耄㛡翶렠耄媠ꁇȯȰꁝȯᄃ瓈ꁅȯ렧耄ँఀ昳眕⼒ꍂޔ挽㌒懒렺耄ᤸ㙱翶ᤠ㙱翶령耄屐ꁇȯ傀ꁇȯᄆ䦠ꄈȯ렼耄ᤸ㙱翶ᤠ㙱翶렳耄ᤸ㙱翶ᤠ㙱翶렶耄༁ఀ昳眕⼒ꍂޔ挽㌒柒Ȁ렵耄ᤸ㙱翶ᤠ㙱翶레耄㫺舷ȯᤃ}䯀ꄇȯ렏耄ᤁఀ昳眕⼒ꍂޔ挽㌒燒Ȁ렂耄돀驡ȯꬠ驡ȯᄈ㖀ꄈȯ렁耄ᬁఀ昳眕⼒ꍂޔ挽㌒珒Ȁ렄耄ḁఀ昳眕⼒ꍂޔ挽㌒盒렛耄ἁఀ昳眕⼒ꍂޔ挽㌒矒Ȁ렞耄莀ꁕȯ灀ꁕȯᗐꃗȯ렝耄ᜁఀ昳眕⼒ꍂޔ挽㌒濒Ȁ렐豈耄蓠ꁕȯ렗切耄ᨁఀ昳眕⼒ꍂޔ挽㌒狒맪ﬀ耄ᤸ㙱翶ᤠ㙱翶맩ﰀ耄ጁఀ昳眕⼒ꍂޔ挽㌒毒Ȁ맬ﴀ耄ᘁఀ昳眕⼒ꍂޔ挽㌒滒Ȁ맣︀耄ᤸ㙱翶ᤠ㙱翶맦＀耄ᔁఀ昳眕⼒ꍂޔ挽㌒淒Ȁ맥者㨁ఀ昳眕⼒ꍂޔ挽㌒鋒Ȁ맸Ā者؁ఀ昳眕⼒ꍂޔ挽㌒廒Ȁ맿Ȁ者䄁ఀ昳眕⼒ꍂޔ挽㌒駒맲̀者抠骝ȯ湀颩ȯᄍ骠ꃺȯ맱Ѐ者䈁ఀ昳眕⼒ꍂޔ挽㌒髒맴Ԁ者ԁఀ昳眕⼒ꍂޔ挽㌒巒맋؀者㄁ఀ昳眕⼒ꍂޔ挽㌒角Ȁ많܀者䌁ఀ昳眕⼒ꍂޔ挽㌒鯒ᄀ맍ࠀ者܁ఀ昳眕⼒ꍂޔ挽㌒忒Ȁ맀ऀ者䘁ఀ昳眕⼒ꍂޔ挽㌒黒Ȁ맇਀者ᤸ㙱翶ᤠ㙱翶맚଀者䜁ఀ昳眕⼒ꍂޔ挽㌒鿒ᄀ맙ఀ者䠁ఀ昳眕⼒ꍂޔ挽㌒ꃒȀ맜ഀ者䤁ఀ昳眕⼒ꍂޔ挽㌒ꇒ谺禎빅맓฀者ᤸ㙱翶ᤠ㙱翶맖ༀ者겠ꁱȯ맕က者㔁ఀ昳眕⼒ꍂޔ挽㌒跒릨ᄀ者㛡翶릯ሀ者✁ఀ昳眕⼒ꍂޔ挽㌒習릢ጀ者ᤸ㙱翶ᤠ㙱翶릡᐀者⬁ఀ昳眕⼒ꍂޔ挽㌒菒Ȁ릤ᔀ者⸁ఀ昳眕⼒ꍂޔ挽㌒蛒ᄀ릻ᘀ者㈁ఀ昳眕⼒ꍂޔ挽㌒諒Ȁ릾ᜀ者䉰颠ȯ痠驙ȯᄏ歨ꁅȯ립᠀者㰁ఀ昳眕⼒ꍂޔ挽㌒铒ᄀ린ᤀ者냀ꁱȯ릷ᨀ者㛡翶릊ᬀ者ᤸ㙱翶ᤠ㙱翶릉ᰀ者㛡翶릌ᴀ者━ఀ昳眕⼒ꍂޔ挽㌒緒Ȁ릃Ḁ者릆ἀ者☁ఀ昳眕⼒ꍂޔ挽㌒绒릅 者Ёఀ昳眕⼒ꍂޔ挽㌒峒Ȁ릘℀者ⴁఀ昳眕⼒ꍂޔ挽㌒藒Ȁ릟∀者⼁ఀ昳眕⼒ꍂޔ挽㌒蟒Ȁ릒⌀者㐁ఀ昳眕⼒ꍂޔ挽㌒賒릑␀者⠁ఀ昳眕⼒ꍂޔ挽㌒胒Ȁ릔─者淰ꁇȯ炐ꁇȯᄎ㮠ꄈȯ륫☀者㛡翶륮✀者ᤸ㙱翶ᤠ㙱翶륭⠀者、ఀ昳眕⼒ꍂޔ挽㌒裒률⤀者㛡翶륧⨀者Ⰱఀ昳眕⼒ꍂޔ挽㌒蓒륺⬀者㘁ఀ昳眕⼒ꍂޔ挽㌒軒Ȁ륹Ⰰ者␁ఀ昳眕⼒ꍂޔ挽㌒糒를ⴀ者㤁ఀ昳眕⼒ꍂޔ挽㌒釒Ȁ륳⸀者秀ꁇȯ炐ꁇȯᄐ㵠ꄈȯ륶⼀者륵　者㠁ఀ昳眕⼒ꍂޔ挽㌒郒륈㄀者륏㈀者⨁ఀ昳眕⼒ꍂޔ挽㌒苒Ȁ륂㌀者ꑠꁱȯ륁㐀者㬁ఀ昳眕⼒ꍂޔ挽㌒鏒륄㔀者㴁ఀ昳眕⼒ꍂޔ挽㌒闒Ȁ륛㘀者⤁ఀ昳眕⼒ꍂޔ挽㌒臒Ȁ륞㜀者㼁ఀ昳眕⼒ꍂޔ挽㌒韒Ȁ륝㠀者䀁ఀ昳眕⼒ꍂޔ挽㌒飒ᄀ륐㤀者䐁ఀ昳眕⼒ꍂޔ挽㌒鳒륗㨀者䔁ఀ昳眕⼒ꍂޔ挽㌒鷒ᄀ뤪㬀者㸁ఀ昳眕⼒ꍂޔ挽㌒雒Ȁ뤩㰀者秀ꁇȯᖠꂸȯᄌ需ꃺȯ뤬㴀者⌁ఀ昳眕⼒ꍂޔ挽㌒篒谺禎빅뤣㸀者㌁ఀ昳眕⼒ꍂޔ挽㌒诒Ȁ뤦㼀者㜁ఀ昳眕⼒ꍂޔ挽㌒迒Ȁ뤥䀀者荺翽勀ꁇȯ昐꘵ȯ$뤸䄀者ꔐ荣翽糰ꁇȯ械螮翽뤿䈀者㛡翶뤲䌀者吁ఀ昳眕⼒ꍂޔ挽㌒곒ᄀ뤱䐀者ᤸ㙱翶ᤠ㙱翶뤴䔀者丁ఀ昳眕⼒ꍂޔ挽㌒ꛒȀ뤋䘀者狐ꁇȯ秀ꁇȯᄖ鹀ꃺȯ뤎䜀者縐ꁇȯ襰颰ȯ쒈頠ȯ쒈頠ȯ쑰頠ȯ뤍䠀者稀ꁆȯ秀ꁇȯᄘ醐ꃺȯ뤀䤀者䴁ఀ昳眕⼒ꍂޔ挽㌒ꗒȀ뤇䨀者⌁瑦䎼퐢띈㤉熼쎞姠ऀ밹鹱8뤚䬀者ꚰ荣翽ᤂu홨ò뤙䰀者숚퓰ꂣȯ뤜䴀者嘁⼀㞔ꂫᔕꩄﴙ㻖řȀ뤓一者态ᘀ鏥贺蕃쾊ⲎŽ뤖伀者ꔐ荣翽玐ꁇȯꚰ荣翽ﰀꛩȯ뤕倀者ꚰ荣翽韸믳둑*ꀮȯᰐ骵ȯ瑠ꁇȯɓ欁谂쬸戉Ā쓶몍⠐楦敬⼺⼯㩃啜敳獲慜爮瑵敨晲牯層潄湷潬摡屳⠀湅汧獩╨〲潣牵敳㈥戰潯╫〲牴捡楫杮㈥⠰⤱Ѐ汸硳Ȁɫ匟馭b鈁閨಺က昨汩㩥⼯䌯尺獕牥屳⹡畲桴牥潦摲䑜睯汮慯獤\䔨杮楬桳㈥挰畯獲╥〲潢歯㈥琰慲正湩╧〲ㄨ)砄獬x鐃ȁ﬙뭉쐁颂಺ဇ桗瑴獰⼺椯扵晨⹳桳牡灥楯瑮挮浯猯瑩獥䠯慥瑬剨捯敫⽴桓牡摥㈥䐰捯浵湥獴䔯楤楴杮䔯楤楴杮䕟⽎∀湅汧獩╨〲潣牵敳㈥戰潯╫〲牴捡楫杮Ѐ汸硳ЀƔᔂ苒诵Ā菄몘܌圐瑨灴㩳⼯畩桢獦献慨敲潰湩⹴潣⽭楳整⽳效污桴潒正瑥匯慨敲╤〲潄畣敭瑮⽳摅瑩湩⽧摅瑩湩彧久/䔢杮楬桳㈥挰畯獲╥〲潢歯㈥琰慲正湩g砄獬x鐅ȁ䷚㋽颃಺ဇ桗瑴獰⼺椯扵晨⹳桳牡灥楯瑮挮浯猯瑩獥䠯慥瑬剨捯敫⽴桓牡摥㈥䐰捯浵湥獴䔯楤楴杮䔯楤楴杮䕟⽎∀湅汧獩╨〲潣牵敳㈥戰潯╫〲牴捡楫杮Ѐ汸硳؀Ɣ鐂숢讘Ā菲몘܌圐瑨灴㩳⼯畩桢獦献慨敲潰湩⹴潣⽭楳整⽳效污桴潒正瑥匯慨敲╤〲潄畣敭瑮⽳摅瑩湩⽧摅瑩湩彧久/䔢杮楬桳㈥挰畯獲╥〲潢歯㈥琰慲正湩g砄獬x鐇ȁ읲ꠁ预಺ဇ桗瑴獰⼺椯扵晨⹳桳牡灥楯瑮挮浯猯瑩獥䠯慥瑬剨捯敫⽴桓牡摥㈥䐰捯浵湥獴䔯楤楴杮䔯楤楴杮䕟⽎∀湅汧獩╨〲潣牵敳㈥戰潯╫〲牴捡楫杮Ѐ汸硳ࠀƔ괂￵讕Ā蚢몘܌圐瑨灴㩳⼯畩桢獦献慨敲潰湩⹴潣⽭楳整⽳效污桴潒正瑥匯慨敲╤〲潄畣敭瑮⽳摅瑩湩⽧摅瑩湩彧久/䔢杮楬桳㈥挰畯獲╥〲潢歯㈥琰慲正湩g砄獬x鐉ȁ밬鬰度飄಺ဇ桗瑴獰⼺椯扵晨⹳桳牡灥楯瑮挮浯猯瑩獥䠯慥瑬剨捯敫⽴桓牡摥㈥䐰捯浵湥獴䔯楤楴杮䔯楤楴杮䕟⽎∀湅汧獩╨〲潣牵敳㈥戰潯╫〲牴捡楫杮Ѐ汸硳਀ƔⲪ譛Ā퇲몘܌圐瑨灴㩳⼯畩桢獦献慨敲潰湩⹴潣⽭楳整⽳效污桴潒正瑥匯慨敲╤〲潄畣敭瑮⽳摅瑩湩⽧摅瑩湩彧久/䔢杮楬桳㈥挰畯獲╥〲潢歯㈥琰慲正湩g砄獬x鐋ȁﭾ쏽ꀁ飙಺ဇ桗瑴獰⼺椯扵晨⹳桳牡灥楯瑮挮浯猯瑩獥䠯慥瑬剨捯敫⽴桓牡摥㈥䐰捯浵湥獴䔯楤楴杮䔯楤楴杮䕟⽎∀湅汧獩╨〲潣牵敳㈥戰潯╫〲牴捡楫杮Ѐ汸硳ఀƔ謵Ā몘܌圐瑨灴㩳⼯畩桢獦献慨敲潰湩⹴潣⽭楳整⽳效污桴潒正瑥匯慨敲╤〲潄畣敭瑮⽳摅瑩湩⽧摅瑩湩彧久/䔢杮楬桳㈥挰畯獲╥〲潢歯㈥琰慲正湩g砄獬x鐍ȁ☹፦쐁馩಺ဇ桗瑴獰⼺椯扵晨⹳桳牡灥楯瑮挮浯猯瑩獥䠯慥瑬剨捯敫⽴桓牡摥㈥䐰捯浵湥獴䔯楤楴杮䔯楤楴杮䕟⽎∀湅汧獩╨〲潣牵敳㈥戰潯╫〲牴捡楫杮Ѐ汸硳฀Ɣ麠认Ā﯎몠܌圐瑨灴㩳⼯畩桢獦献慨敲潰湩⹴潣⽭楳整⽳效污桴潒正瑥匯慨敲╤〲潄畣敭瑮⽳摅瑩湩⽧摅瑩湩彧久/䔢杮楬桳㈥挰畯獲╥〲潢歯㈥琰慲正湩g砄獬x鐏ȁ偡鳷︁꫅಺ဇ桗瑴獰⼺椯扵晨⹳桳牡灥楯瑮挮浯猯瑩獥䠯慥瑬剨捯敫⽴桓牡摥㈥䐰捯浵湥獴䔯楤楴杮䔯楤楴杮䕟⽎∀湅汧獩╨〲潣牵敳㈥戰潯╫〲牴捡楫杮Ѐ汸硳ကƔ轎讹Ā욖몪܌圐瑨灴㩳⼯畩桢獦献慨敲潰湩⹴潣⽭楳整⽳效污桴潒正瑥匯慨敲╤〲潄畣敭瑮⽳摅瑩湩⽧摅瑩湩彧久/䔢杮楬桳㈥挰畯獲╥〲潢歯㈥琰慲正湩g砄獬x鐑ȁ틎쟨ꫣ಺ဇ桗瑴獰⼺椯扵晨⹳桳牡灥楯瑮挮浯猯瑩獥䠯慥瑬剨捯敫⽴桓牡摥㈥䐰捯浵湥獴䔯楤楴杮䔯楤楴杮䕟⽎∀湅汧獩╨〲潣牵敳㈥戰潯╫〲牴捡楫杮Ѐ汸硳ሀƔℂ臛讗Ā뫗܌圐瑨灴㩳⼯畩桢獦献慨敲潰湩⹴潣⽭楳整⽳效污桴潒正瑥匯慨敲╤〲潄畣敭瑮⽳摅瑩湩⽧摅瑩湩彧久/䔢杮楬桳㈥挰畯獲╥〲潢歯㈥琰慲正湩g砄獬x鐓ȁﾖ仌븁ퟬ಺ဇ桗瑴獰⼺椯扵晨⹳桳牡灥楯瑮挮浯猯瑩獥䠯慥瑬剨捯敫⽴桓牡摥㈥䐰捯浵湥獴䔯楤楴杮䔯楤楴杮䕟⽎∀湅汧獩╨〲潣牵敳㈥戰潯╫〲牴捡楫杮Ѐ汸硳᐀Ɣ焂湘讯Ā戮뫟܌圐瑨灴㩳⼯畩桢獦献慨敲潰湩⹴潣⽭楳整⽳效污桴潒正瑥匯慨敲╤〲潄畣敭瑮⽳摅瑩湩⽧摅瑩湩彧久/䔢杮楬桳㈥挰畯獲╥〲潢歯㈥琰慲正湩g砄獬x鐕ȁ╛럃಺ဇ桗瑴獰⼺椯扵晨⹳桳牡灥楯瑮挮浯猯瑩獥䠯慥瑬剨捯敫⽴桓牡摥㈥䐰捯浵湥獴䔯楤楴杮䔯楤楴杮䕟⽎∀湅汧獩╨〲潣牵敳㈥戰潯╫〲牴捡楫杮Ѐ汸硳ᘀƔⰂ譈Ā讞뫠܌圐瑨灴㩳⼯畩桢獦献慨敲潰湩⹴潣⽭楳整⽳效污桴潒正瑥匯慨敲╤〲潄畣敭瑮⽳摅瑩湩⽧摅瑩湩彧久/䔢杮楬桳㈥挰畯獲╥〲潢歯㈥琰慲正湩g砄獬x鐗Ȃϐ兘ċ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ʔ㈁௞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鐙Ȃ흴懚ċ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ᨀʔ윂겋ୡ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鐛Ȃ히ċ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ᰀʔ异ﳹଦ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鐝Ȃ⮏ﳦċ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Ḁʔข஡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鐟Ȃ뀗玛ċ︁಺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 ʔ㜂舙௧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鐡ȁ⠃搩಺ဇ桗瑴獰⼺椯扵晨⹳桳牡灥楯瑮挮浯猯瑩獥䠯慥瑬剨捯敫⽴桓牡摥㈥䐰捯浵湥獴䔯楤楴杮䔯楤楴杮䕟⽎∀湅汧獩╨〲潣牵敳㈥戰潯╫〲牴捡楫杮Ѐ汸硳∀Ɣ똂讛Āﳢ뫡܌圐瑨灴㩳⼯畩桢獦献慨敲潰湩⹴潣⽭楳整⽳效污桴潒正瑥匯慨敲╤〲潄畣敭瑮⽳摅瑩湩⽧摅瑩湩彧久/䔢杮楬桳㈥挰畯獲╥〲潢歯㈥琰慲正湩g砄獬x鐣ȁ⦜舁಺ဇ桗瑴獰⼺椯扵晨⹳桳牡灥楯瑮挮浯猯瑩獥䠯慥瑬剨捯敫⽴桓牡摥㈥䐰捯浵湥獴䔯楤楴杮䔯楤楴杮䕟⽎∀湅汧獩╨〲潣牵敳㈥戰潯╫〲牴捡楫杮Ѐ汸硳␀Ɣ焂试Āꢆ뫣܌圐瑨灴㩳⼯畩桢獦献慨敲潰湩⹴潣⽭楳整⽳效污桴潒正瑥匯慨敲╤〲潄畣敭瑮⽳摅瑩湩⽧摅瑩湩彧久/䔢杮楬桳㈥挰畯獲╥〲潢歯㈥琰慲正湩g砄獬x鐥ȁ漊Ⲳꀁ಺ဇ桗瑴獰⼺椯扵晨⹳桳牡灥楯瑮挮浯猯瑩獥䠯慥瑬剨捯敫⽴桓牡摥㈥䐰捯浵湥獴䔯楤楴杮䔯楤楴杮䕟⽎∀湅汧獩╨〲潣牵敳㈥戰潯╫〲牴捡楫杮Ѐ汸硳☀Ɣ&#10;ഀꗾ*皠ꂼȯ䳰ȯ줐ꂷȯȯࠀꗣ*緀颍ȯ镐ȯ鑂௺ꗫဪꃨȯﲠꁒȯ&#10;타㳧翶遀ꁇȯ᠑萀ꒈ驢ȯ햲뛮退灞戠窝àmmFluctuations of body liquids, cells, and tissue linked to genetic and environmental changes is explored by…..ons/햢뛾Ā耀퉠荣翽ЀǴ.&#10;&#10;㿿㿿&#10;&#10;㾀㾀⣿ሂƓր茄,ons/햒뛎Ȁ耀Ѐ蚾ȯ═莋翽熐荣翽═莋翽狰荣翽荼翽곈荣翽⟘莍翽굘荣翽⟘莍翽궠荣翽鐈莎翽荹翽⟘莍翽荹翽變顽ȯ荹翽荹翽荹翽䊐蚡ȯ荺翽釘莎翽⁠荼翽䙐蚡ȯ荼翽⟘莍翽切荼翽蛓ȯ퐐莑翽釘莎翽el햂뛞̀耀985440638-1716696054-3688324294-15210\Software\Policies\Microsoft\Office\16.0\Common\Feedback헲뚮Ѐ言灞戠窝æpp….. received the Nobel Prize in Chemistry in 1989 by discovering that RNAs are beyond being passive messengers. 헢뚾Ԁ耀翽횈翽쀀 嶈翽崨翽峰翽岸翽岀翽局翽芠翽씈翽W$$䫨翽䪠翽䩰翽䨈翽ons/헒뚎؀耀濰荣翽鑘莎翽熐荣翽⟘莍翽硸荣翽═莋翽촨荣翽䅀蛒ȯ췠荣翽䬀蛒ȯ荹翽䶠蛒ȯ荹翽⣰ꃳȯ荺翽䔐蛑ȯস荻翽⟘莍翽퉐莑翽⟘莍翽퐐莑翽釘莎翽莑翽㿰蛒ȯ莑翽錘莎翽莑翽錘莎翽쾰ꃲȯ픀苔翽is. 헂뚞܀耀诠膟翽翶膟翽❠Ċ鏠䤀㛦翶Ā㛡Ǵ貀膟翽ȯ䒠蛧ȯ픲뙮ࠀ耀퉠荣翽ЀǴ.&#10;&#10;㿿㿿&#10;&#10;㾀㾀⣿ሂƓր茄,el픢뙾ऀ耀Ѐ蚾ȯ═莋翽熐荣翽═莋翽狰荣翽荼翽곈荣翽⟘莍翽굘荣翽⟘莍翽궠荣翽鐈莎翽荹翽⟘莍翽荹翽ᠰ顾ȯ荹翽荹翽荹翽Ԡ蛙ȯ荺翽釘莎翽⁠荼翽ְ蛙ȯ荼翽⟘莍翽切荼翽蛓ȯ퐐莑翽釘莎翽W픒뙎਀耀翽횈翽쀀 嶈翽崨翽峰翽岸翽岀翽局翽芠翽씈翽Wï䫨翽䪠翽䩰翽䨈翽픂뙞଀退토翽芰ꂩȯ૨ꃎȯ꜒ȯ묰蝺翽ꅐ蜭ȯ⬐ꀭȯ୘ꃎȯ꜒ȯഫ翽턠翽흸꘾ȯ흸꘾ȯ핲똮ఀ阀灞戠窝ÚjjDigital Twins  are in silico patients generated by the training of neural networks with real patient data.핢똾ഀ耀郦品ի⟈㙼翶櫗吀亃麗ㅆ夣붴封翽仨㿇䦄㛦翶㛡翶䀀째ꂾȯ㛡翶翽ꂾȯେ핒똎฀耀郦品ի⟈㙼翶翿뵲゛䬲䊇託溚뚄専翽仨㿇䦄㛦翶㛡翶䀀뀘ꂾȯ㛡翶ʪ翽ꂾȯꜳȯ핂똞ༀ耀_xlref0ò㛡翶㛡稈ꁵȯ985440638-1716696054-3688324294-15210\Software\Microsoft\Office\16.0\Common\TeachingCallouts苔翽횲럮က耀郦品իàmmFluctuations of body liquids, cells, and tissue linked to genetic and environmental changes is explored by…..el횢럾ᄀ耀郦品իæpp….. received the Nobel Prize in Chemistry in 1989 by discovering that RNAs are beyond being passive messengers. /횒럎ሀ耀괠颧ȯ혀苔翽ꪐꂠȯ혀苔翽z궐ꂠȯ픀苔翽{鑘莎翽픀苔翽|鑘莎翽픀苔翽錘莎翽픀苔翽걠颧ȯ픀苔翽꿰颧ȯ픀苔翽긐颧ȯ픀苔翽Õ莋翽픀苔翽횂럞ጀ耀ఀ髀ȯ聀慀ꀧȯ훲랮᐀耀Ѐ蚾ȯ═莋翽熐荣翽═莋翽狰荣翽荼翽곈荣翽⟘莍翽굘荣翽⟘莍翽궠荣翽鐈莎翽荹翽⟘莍翽荹翽ྐ顾ȯ荹翽荹翽荹翽ଠ蛙ȯ荺翽釘莎翽⁠荼翽߀蛙ȯ荼翽⟘莍翽切荼翽蛓ȯ퐐莑翽釘莎翽cel훢랾ᔀ耀퉠荣翽ЀǴ.&#10;&#10;㿿㿿&#10;&#10;㾀㾀⣿ሂƓր茄,훒랎ᘀ耀煀荣翽⟘莍翽狰荣翽荼翽ꆨ荣翽吀蛒ȯꤠ荣翽韰荣翽ꭘ荣翽═莋翽곈荣翽⟘莍翽꼨荣翽⚀蛚ȯ荹翽⟘莍翽荹翽頿ȯ荹翽荹翽荹翽頿ȯ難荹翽⟘莍翽荺翽釘莎翽荼翽✀蛒ȯࣨ莄翽═莋翽As훂랞ᜀ耀곰颧ȯ혀苔翽괰ꂠȯ혀苔翽z겠ꂠȯ픀苔翽{鑘莎翽픀苔翽|鑘莎翽픀苔翽錘莎翽픀苔翽교颧ȯ픀苔翽돠颧ȯ픀苔翽곀颧ȯ픀苔翽Õ莋翽픀苔翽혲띮᠀耀濰荣翽鑘莎翽熐荣翽═莋翽狰荣翽荼翽ꗀ荣翽뮠蚭ȯ꼨荣翽蛓ȯ흠荣翽蛓ȯ荹翽⟘莍翽荹翽荹翽難荹翽⟘莍翽﷈荹翽鑘莎翽荺翽⚐蛔ȯ荺翽釘莎翽矘荻翽═莋翽荻翽釘莎翽⁠荼翽爠ꂠȯ䐘㚻翶혢띾ᤀ耀ꃲȯ혀苔翽ꃲȯ픀苔翽C絰颫ȯ픀苔翽{鑘莎翽픀苔翽|鐈莎翽픀苔翽荼翽픀苔翽荼翽픀苔翽ꃲȯ픀苔翽ꃲȯ픀苔翽Õ莋翽픀苔翽As혒띎ᨀ退토翽䚀骖ȯϘꃎȯ惈ꁏȯ묰蝺翽괰ꃫȯ箠ꂊȯшꃎȯ愸ꁏȯഫ翽턠翽⇘ꁧȯ⇘ꁧȯ혂띞ᬀ耀诠膟翽膟翽❠Ċ鏠ĀǴ貀膟翽@홲뜮ᰀ耀Ѐn.4㾀㾀ᗿȀ঒Ɓ茌C7eat홢뜾ᴀ耀ᩓꡳ㔲䩓要䬐雫嶽ᘂ蚱ȯ仨㿇䦄㛦翶㛡翶䀀翽㛡翶茁翽翽崸騿ȯ㞸ꛊȯ홒뜎Ḁ耀诠膟翽膟翽❠Ċ鏠䤀㛦翶Ā㛡Ǵ貀膟翽雮곳ꙑ*偀꜇ȯ僠蜜ȯrc%3dhttps%253A%252F%252Fiubhfs%252Esharepoint%252Ecom%252Fsites%252FHealthRocket%252F%255Fvti%255Fbin%252Fwopi%252Eashx%252Ffiles%252Fe5c28253e16d4a32987e3361fb234daf%26access_token%3deyJ0eXAiOiJKV1QiLCJhbGciOiJSUzI1NiIsIng1dCI6IkNRQU5lRWUtSUxVNTdlSnRZS0N2QVh2b1RkNCJ9.eyJhdWQiOiJ3b3BpL2l1Ymhmcy5zaGFyZXBvaW50LmNvbUBmNDE5YzlmZS1mN2IwLTRkODctYmVlOC1lOGRmYjIxOTBjYWIiLCJpc3MiOiIwMDAwMDAwMy0wMDAwLTBmZjEtY2UwMC0wMDAwMDAwMDAwMDBAOTAxNDAxMjItODUxNi0xMWUxLThlZmYtNDkzMDQ5MjQwMTliIiwibmJmIjoiMTY4Mzg5MDQxMSIsImV4cCI6IjE2ODM5MjY0MTEiLCJuYW1laWQiOiIwIy5mfG1lbWJlcnNoaXB8YWJiaWUucnV0aGVyZm9yZC1iZXJuZ3J1YmVyQGl1Lm9yZyIsIm5paSI6Im1pY3Jvc29mdC5zaGFyZXBvaW50IiwiaXN1c2VyIjoidHJ1ZSIsImNhY2hla2V5IjoiMGguZnxtZW1iZXJzaGlwfDEwMDMyMDAwNTU2M2YyN2NAbGl2ZS5jb20iLCJzaWQiOiI3MmZjOWMwMy00NDA2LTRlZWQtODViYS1iZjAyZjIwNmJlN2QiLCJzaWduaW5fc3RhdGUiOiJbXCJrbXNpXCIsXCJkdmNfY21wXCIsXCJkdmNfZG1qZFwiXSIsInhtc19jYyI6IltcIkNQMVwiXSIsInhtc19zc20iOiIxIiwiaXNsb29wYmFjayI6IlRydWUiLCJhcHBjdHgiOiJlNWMyODI1M2UxNmQ0YTMyOTg3ZTMzNjFmYjIzNGRhZjtNTUlvZFR1azJ4WnA0U0xSMlJUN3FPR3EzbE09O0RlZmF1bHQ7OzdGRkZGRkZGRkZGQkZGRkY7VHJ1ZTs7OzEwNDg1NzY7ZDYxZGIyYTAtMTBlMy02MDAwLWFiZjktNTRiMTZhM2E3ODdkIiwiZmlkIjoiMTg5OTEzIn0.LAl0g2oaJ6UsKxf7_hSmmfh7rIG6x1KnBEFflkFnNytF9XOLb-8X3LtgwzCvyeK2PAxIcP2s8-cm6CI_ebyQ-X5OVUfDK-3ZQDse6u_jEdxVMYqOvzek-4WYdXA26BHEvxBqEKGKGXMhBNEzeY_3PGRbt-5rqugzn1WX30WpjquxaN6tg̀ꓺ*着ꂼȯ怐ȯ엀ꜢȯŐȯ靂ࣺꓽဪꩀ鬲ȯꀠ髤ȯ타ᘇ楬䙷묠ꁇȯꃧ�s潄畣敭瑮휄뛮s蠀์ชീ頙ȯ勐ꁗȯ뭀ꁇȯł∊｀흷뛻š蠀ᅎ㤊컠驇ȯ밐ꁇȯł∊｀흺뛴ȯ蠀ဝ蜊Ⴠ頙ȯ볠ꁇȯł∊｀흭뛁ͩ耀님荣翽붰ꁇȯЀᰓòꒈ膟翽ꐘ膟翽ꑐ膟翽ꈘ膟翽㋣戳㐷换흐뛒Ѐ耀님荣翽뺀ꁇȯЀꒈ膟翽ꐘ膟翽ꑐ膟翽ꈘ膟翽㋣흃뚯ե蠀ᇤ礊擐ꁚȯ喀驤ȯ뽐ꁇȯł∊｀킶뚸إ蠀ቀ༊Ӏ頙ȯ쀠ꁇȯł∊｀킹뚵܀蠀ฮ匊퉠驇ȯ佐ꁗȯ샰ꁇȯł∊｀킬뚆ࡍ耀님荣翽쇀ꁇȯЀ-5ꒈ膟翽ꐘ膟翽ꑐ膟翽ꈘ膟翽㋣爀킟뚓ु耀님荣翽슐ꁇȯЀꒈ膟翽ꐘ膟翽ꑐ膟翽ꈘ膟翽&lt;㋣킂뙬ਯ耀님荣翽썠ꁇȯЀࠁ耀⯰꘿ȯ䴳ꁈȯꒈ膟翽ꐘ膟翽ꑐ膟翽ꈘ膟翽&lt;㋣탵뙹଀耀님荣翽쐰ꁇȯЀ-54-ꒈ膟翽ꐘ膟翽ꑐ膟翽ꈘ膟翽㋣獷漮晦탸뙊౰耀님荣翽씀ꁇȯЀ耀䞠顾ȯꒈ膟翽ꐘ膟翽ꑐ膟翽ꈘ膟翽㋣탫뙇ഀ蠀຾礊拐ꁚȯ에ꁇȯł∊｀탞뙐฀耀님荣翽욠ꁇȯЀࠁ耀⻀꘿ȯ霣ꁈȯꒈ膟翽ꐘ膟翽ꑐ膟翽ꈘ膟翽&lt;㋣탁똭ༀ蠀ᜪ《ۀ頙ȯ尐驤ȯ읰ꁇȯł∊｀퀴똾က蠀ᄶᐊ݀頙ȯ吠ꁗȯ졀ꁇȯł∊｀퀧똋ᄀ耀님荣翽줐ꁇȯЀࠁ耀䌀꘿ȯꒈ膟翽ꐘ膟翽ꑐ膟翽ꈘ膟翽&lt;㋣퀪똄ሀ蠀౸謊߀頙ȯ咐ꁗȯ짠ꁇȯł∊｀靂ࣺꕑဪꖠꁅȯꀠ髤ȯ타柷쬰ꁇȯ쏥퀃뛮退EG졠꛴ȯUS죰꛴ȯ-5졠꛴ȯ54졠꛴ȯ17떠꛴ȯ54죀꛴ȯ24졠꛴ȯ21죰꛴ȯ&#10;wa졠꛴ȯic졠꛴ȯcr떠꛴ȯ&#10;Of죀꛴ȯ6.쏠꛴ȯl\읰꛴ȯons클뛹Ƕ耀翽⼠翽쀀⛸翽✨翽♰翽翽═翽e큥뛈ȯ退C:\U촰ꁇȯ耀āāct큖뛛̯耀궰荺翽각耀?　⡶⾧܀ࠀ耀Ŀ怤⡶⾧܀ࠀ6큇뚪е耀翽⼠翽쀀⛸翽✨翽♰翽翽═翽IO큈뚥׶褀ßĀ鎐菊翽⠅揍ﶃ⾦렀紽ﶃࠀ躔ﶃ 掩ﶃ掗ﶃꠀ掍ﶃ䠀釛ﶃ쀀接ﶃ턀崍⾠Ȁ瀁쪐ﶃĀ趨荣翽錘莎翽Ă鿀菊翽ꠂ掍ﶃ堀鋣ﶃ堀掲ﶃ货ﶃȀ 쬐ﶃ̀촨荣翽ꎠ꛴ȯ趨荣翽莑翽쳠荣翽Бꁝȯ̃̃톹뚴؂退EG끠꛴ȯUS꿐꛴ȯ-5끠꛴ȯ54끠꛴ȯ17떠꛴ȯ54Ꝡ꛴ȯ24끠꛴ȯ21꿐꛴ȯ&#10;wa끠꛴ȯic끠꛴ȯcr떠꛴ȯ&#10;OfꝠ꛴ȯ6.쏠꛴ȯon읰꛴ȯeIO톪뚇ܯ谀툘ꁇȯ툥ꁇȯ釘莎翽懐ꁓȯ畃瑳浯瑓瑡獵܀＀旿䟒⾠Ȁ瀀䟒⾠躑ﶃ퀀卡⾠匀偉摁牤獥s튰ꁇȯ튼ꁇȯ釘莎翽懐ꁓȯ䵓偔摁牤獥s翽톛뚖࠯蠀ᦈ莋翽恀ꃧȯ᷀蛅ȯЀ典ꙻȯŞ2⇐꘿ȯ㾀㾀ᗿؘ৲Ɓ茂翽缀錨荣翽톌뙡य退锠ꘒȯ莠ꘒȯࠁ訠ꘒȯā讠ꘒȯ鋰鬷ȯ豠鬷ȯँ闠ꘞȯ艰ȯ졀ꁜȯ짰ꁜȯ놠ꁡȯ할ꂋȯ혀ꂋȯ錁荣翽칠蜭ȯ錁荣翽Āel퇽뙰਀耀翽⼠翽쀀⛸翽✨翽♰翽翽═翽" userName="ttps://iubhfs.sharepoint.com/sites/KFK-Fragen-Team/Shared Documents/Overview/MA Templates KFK 150+Practi" userProvider="ꃼȯǰꃼȯᓰꃼȯѰꃼȯࣰꃼȯ߰ꃼȯ॰ꃼȯᙰꃼȯ೰ꃼȯ狰ꃼȯ䗰ꃼȯﱰꀭȯ殺ꀭȯ並ꀭȯ཰ꀮȯݰꀮȯ෰ꀮȯѰꀮȯ﫰ꀭȯꀭȯﹰꀭȯ໰ꀮȯ䯀鬹ȯ䫀鬹ȯ㻀鬹ȯ䃀鬹ȯ䳀鬹ȯ呀鬹ȯ㽀鬹ȯ䇀鬹ȯ啀鬹ȯ䛀鬹ȯ촁뎮伀耀翽ϰ腉ȯ騀蜰ȯठ̀W黮Ӭ鼽ӬA᩺쵰뎿倀耀翽Ѡ腉ȯ騀蜰ȯठĀW齫Ӭ龺ӬA᪀쵯뎌儀耀翽ߐ腉ȯ騀蜰ȯठЀWꂔӬꃲӬA᪒쵞뎝刀耀翽Ԑ腉ȯҐ腉ȯ騀蜰ȯठĀWꂔӬꃲӬA᪒쵍덢匀退OneDrive - IU International University of Applied Sciences ‎» Microsoft Teams Chat Files ‎» Template_KFK_engl.BA (2).xlsxechnol캼덳吀耀쯀ꁅȯ}=&quot;leicht&quot;,6,IF(_{r4}=&quot;mittel&quot;,6,IF(_{r4}=&quot;schwer&quot;,18,xxx)))￲訠狆䶣麅椪퉩ꬢ ￲訠狆䶣麅椪퉩ꬢ￲訠狆䶣麅椪퉩ꬢ&#10;￲訠狆䶣麅椪퉩ꬢ￲訠狆䶣麅椪퉩ꬢ㌌ᕦቷ䈯钣㴇ባ툳´캫덀唀退Raumschiff Healthcare/Gesundheitsmanagement ‎» Editing ‎» Editing_EN ‎» 01.04.23 - DLMGWPH01_E Public Health ‎» Editorialagemen캚덑嘯耀㺀ꁆȯ⩐ꁆȯᶐꁆȯꁅȯ蜴ȯⰀ顧ȯ㤰ꁆȯꃆȯ홠ꁅȯ팰ꁅȯ笰頻ȯ噠驙ȯ媰驙ȯ刐蝕ȯ캉댦圯耀翽ݰ腉ȯ騀蜰ȯठĀWꁥӬꃃӬA᪏컸댷堀蠀馘ȯ馔ȯ蘿饘ȯ낰ꀮȯ뷪㊞ۢ㌖ȠꀰȯD컗댄夯耀㤰ꁆȯ⏰ꁆȯ⺐ꁆȯ슠ꃆȯϰ腉ȯ騀蜰ȯठЀW鶶Ӭ麑ӬAᩯ컆댕娀退Raumschiff Healthcare/Gesundheitsmanagement ‎» Editing ‎» Editing_EN ‎» 01.04.24 - DLBIHMGH01 Global Health ‎» D3 20.03.23AD&quot;}층냺嬀退跘蛎ȯ꘡꛰ȯ꘡꛰ȯꙡ꛰ȯꧡ꛰ȯꛡ꛰ȯ볡꛰ȯ븡꛰ȯ멡꛰ȯ넡꛰ȯ뷡꛰ȯ롡꛰ȯ삡꛰ȯ먡꛰ȯ뢡꛰ȯ됡꛰ȯ뒡꛰ȯ봡꛰ȯ룡꛰ȯ뽡꛰ȯ쁡꛰ȯ딡꛰ȯ늡꛰ȯ뎡꛰ȯ듡꛰ȯ뫡꛰ȯ뿡꛰ȯ녡꛰ȯer International츤냋尀耀ݠ蚾ȯ鐈莎翽ภ蚾ȯ鉐莎翽麰蛋ȯ═莋翽Ꚁ蛋ȯ═莋翽薈荣翽꛾ȯ蚰荣翽꛾ȯ蛨荣翽꛾ȯꙀ荣翽䏠蛒ȯ촨荣翽䌠蛒ȯ荹翽꛾ȯﺐ荹翽戈ꂌȯ᷈荽翽錘莎翽䩨莒翽꛾ȯ澰莒翽븀颏ȯ炘莒翽븀颏ȯ츓냘崀耀翽ѐ腉ȯ騀蜰ȯఠĀW黏Ӭ龺ӬA᩸츂납帀退꒘蛎ȯꈡ꛰ȯꈡ꛰ȯꝡ꛰ȯꥡ꛰ȯꉡ꛰ȯꯡ꛰ȯꩡ꛰ȯꡡ꛰ȯ갡꛰ȯꎡ꛰ȯ겡꛰ȯꕡ꛰ȯ곡꛰ȯꗡ꛰ȯ꼡꛰ȯꓡ꛰ȯꔡ꛰ȯ괡꛰ȯꚡ꛰ȯ긡꛰ȯ꿡꛰ȯꪡ꛰ȯ깡꛰ȯꑡ꛰ȯ꺡꛰ȯꊡ꛰ȯꢡ꛰ȯ Chelsea Trainin칱낾开耀ݠ蚾ȯ鐈莎翽ภ蚾ȯ鉐莎翽麰蛋ȯ═莋翽Ꚁ蛋ȯ═莋翽薈荣翽꛾ȯ蚰荣翽꛾ȯ蛨荣翽꛾ȯꙀ荣翽䏠蛒ȯ촨荣翽䌠蛒ȯ荹翽꛾ȯﺐ荹翽屘ꂌȯ᷈荽翽錘莎翽䩨莒翽꛾ȯ澰莒翽똠颏ȯ炘莒翽똠颏ȯId&quot;:&quot;AD&quot;}칠낏怀耀폰舙ȯ쯀ꁅȯꎀȯ47Z [message     ] processing message: {&quot;C&quot;:&quot;d-4AADE0D8-B,0!Ebhm,0!Ebhn,0!Ebho,1!Ebhp,8&quot;,&quot;M&quot;:[]}&#10;ff9lsx칟난愀耀翽Ԑ腉ȯ騀蜰ȯ(׀W麁Ӭ龺ӬAᩳ칎끭戀退ꁠȯꁠȯꁠȯἐꃫȯἨꃫȯἨꃫȯ빠ꘞȯ䨔蝬翽JOȯٞڳ20빠ꘞȯἐꃫȯٞڳdi빠ꘞȯ臠Ꙣȯ蝱翽&quot;/ꁈ螬翽〰ꁆȯ臠Ꙣȯ祬쾽끲挀鐀https://iubhfs.sharepoint.com/sites/HealthRocket/_api/web/getfilebyid('6e7fea70e88f4445bba8936b0f879377')/AddClientActivities쾬끃搀蠀饺ȯ萀饅ȯﮨ餣ȯ࢐ꁟȯ䷶犄ϢᔒጀꀰȯD쾛끐攀耀픀舙ȯ쯀ꁅȯꎀȯ47Z [message     ] processing message: {&quot;C&quot;:&quot;d-4AADE0D8-B,0!Ebhm,0!Ebhn,0!Ebho,1!Ebhp,8&quot;,&quot;M&quot;:[]}&#10;EN.xlsx쾊뀡昀退ᚐꁠȯᛰꁠȯᛰꁠȯ噐ꃫȯ器ꃫȯ器ꃫȯꘞȯ䨔蝬翽JOȯٞڳerꘞȯ噐ꃫȯٞڳltꘞȯ箰ꃲȯ蝱翽ꁈ螬翽㑰ꁆȯ箰ꃲȯ⸲浸祬쿹뀶最耀翽ϐ腉ȯ騀蜰ȯఠĀW麑Ӭ黟ӬAᩴ쿨뀇栀退Raumschiff Healthcare/Gesundheitsmanagement ‎» Editing ‎» Editing_EN ‎» 01.04.23 - DLMGWPH01_E Public Health ‎» Delivery Mirnai}쿇뀔椀退Schunter, Larissa's OneDrive - IU International University of Applied Sciences ‎» Documents ‎» Microsoft Teams-Chatdateien_MA_P켶뇥樀退C: ‎» Users ‎» a."/>
      </Event>
      <Event time="2023-04-13T01:35:13.86" id="{7748C673-B7C2-460B-AD6D-E2C8E3F4ADC8}">
        <Attribution userId="ernandez, Kelsey, Frau's OneDrive - IU International University of Appli" userName="chunter, Larissa's OneDrive - IU International University of Applied Sciences ‎» Do" userProvider="翽ְ腉ȯ騀蜰ȯఠĀW黏Ӭ龺ӬA᩸좋넠畅耀翽࠰腉ȯ騀蜰ȯఠĀW齫Ӭ鿨ӬA᪀죺넱癩耀縀ꙮȯ䨔蝬翽롫翽ٞڳxx縀ꙮȯ妀ꄗȯٞڳò縀ꙮȯ堀ꀰȯꁈ螬翽䕰ꁆȯ墰ꀰȯshar죩넆睯退https://iubhfs.sharepoint.com/sites/KFK-Fragen-Team/Shared Documents/Overview/MA Templates KFK 150+Practice Exam-Test Q2/ent inagementServerFlags&quot;:7,&quot;EndpointType&quot;雂觺걒ဩ諠ꜝȯ禀領ȯ타&quot;:䝰ꁆȯ￬ﰀ68,&quot;죏뛮s耀Schunter, Larissa's OneDrive - IU International University of Applied Sciences ‏» ‎‎personal ‏» ‎‎larissa_schunter_iu_org ‏» ‎‎Documents ‏» ‎‎Microsoft Teams-ChatdateienyĀĀ져뛱Ā耀Hernandez, Kelsey, Frau's OneDrive - IU International University of Applied Sciences ‏» ‎‎personal ‏» ‎‎kelsey_hernandez_iu_org ‏» ‎‎Documents ‏» ‎‎Microsoft Teams Chat Filesation접뛘Ƞ贀Raum䩰ꁆȯ耀젊뚣̀蠀퇀翽䰈ꁆȯ䰈ꁆȯ⥀翽ઐꀠȯ쁟쒃ط差Ӭ䄀୐ȯ᝘ꃎȯ蟨ꙹȯ嬙翽턐翽졣뚊Ѯ耀SharePoint - IU International University of Applied Sciences ‏» ‎‎sites ‏» ‎‎en_editorial_team ‏» ‎‎Shared Documents ‏» ‎‎General ‏» ‎‎2_Scripting and Copyediting PhasegyFK.xlsx爴耀0316졛뚒猢耀sDav졚뚓瑴耀uppo졙뚐產耀1,&quot;S졘뚑癥耀aVer졇뚖睯耀&quot;:1,졆뚗硥耀verV졅뚔祳耀on&quot;:16,&quot;Shar阃䣺ꓑဩ༐鬜ȯ孠ꁵȯ╳䵜捩潲潳瑦慀ȯİ꜡ȯ&#10; ̟䟰蝓ȯ縀ȯᡠꂛȯ_&#10;ẻ㗀ȯ&quot;̡源舍ȯ!̠⛐舔ȯamFi!̎⨰舖ȯfficᄀȯↀꂴȯ&#10;̘帰ꁵȯ縀ȯ롐ꂳȯH9&#10;ẻ讀ȯ\̊ȯ䝀ꙺȯé͝술蝅ȯ駀ȯ̔⹀ȯ!̠䤰蝓ȯↀȯ%&#10;̤ꀀX킀ȯ䊀ꂵȯ('*̋뒖Ỿ䕺ꇊ䥽䞻␀ȯ뵀ꂅȯƔŗ ǆ̈俹ၨ醫✫E쭀ȯᘰꂥȯ̗놠顦ȯ㈀⤀㤀㄀偓녓洖굄炍Ꝉ䁈降࿳ꐐ)쪀蜜ȯ矐髛ȯ䇉袨㈥秺଀ꐓ)ὠ鬨ȯ厰ꁔȯpointWebUrl&quot;:&quot;/sites/en_editorial_team&quot;,&quot;SupportedProtocols&quot;:23}]}靂ࣺꑞဩ頨ȯꀠ髤ȯ타呠ꁆȯ짰뛮退퍀荣翽₰ꁈȯ技ꁆȯ姀ꁆȯꂷȯЁ謨鬇ȯ쁏2픐ꁡȯ㾀㾀ᓿ؂৲Ɓ茂짢뛸Ā耀퉠荣翽Ѐ쁽.ŊâŊ㾀㾀ᓿȃ䦒Ꭱ茂짔뛊Ȁ退퍀荣翽ῐꁈȯ圠ꁆȯ₰ꁈȯꂷȯЁ謨鬇ȯ2꩐ꁡȯ㾀㾀ᓿ؂䧲ƙ茂짆뛄̀蠀᫐荼翽噀ꁆȯ媠ꁆȯ媠ꁆȯᴠꂸȯЁ䎠ꄗȯ瞈鬇ȯ2꧀ꁡȯ㾀㾀ᓿ☀ৰƁ茊질뛖Ѐ耀퉠荣翽Ѐ.㾀㾀ᗿȀ䦒ƕ茊줺뚠Ԁ耀퉠荣翽Ѐ쁏.㾀㾀ᗿȂ঒Ɓ茂줬뚲؀退퍀荣翽₰ꁈȯ憠ꁆȯ忠ꁆȯ縷ꂷȯЀ謨鬇ȯ쁼2칐ꁡȯ㾀㾀ᓿ☂䧲ơ茂줞뚌܀退퍀荣翽噀ꁆȯ圠ꁆȯஐꁈȯЁ㺀ꄗȯ謨鬇ȯ쀓2ꤰꁡȯ㾀㾀ᗿ䘂䧲ơ茂준뚞ࠀ蠀켈荣翽惀ꁆȯႀ艋ȯЁ斐顭ȯ걨ȯq2ᡐ蜩ȯ㾀㾀ᓿ√䮳茂쥲뙨ऀ耀퉠荣翽Ѐ쁎.㾀㾀ᗿ∂঒Ɓ茂쥤뙺਀耀퉠荣翽Ѐ.㾀㾀ᗿȂ঒Ɓ茂쥖뙴଀耀퉠荣翽Ѐ쁼.㾀㾀ᓿ∂䦒ơ茂쥘뙆ఀ退姘荼翽姀ꁆȯ憠ꁆȯ聆ꂷȯЁ蜈鬇ȯ2ꭰꁡȯ㾀㾀ᗿ؀৲Ɓ茊쥊뙐ഀ退퍀荣翽₰ꁈȯ姀ꁆȯ技ꁆȯꂷȯЁ謨鬇ȯ2뚰ꁡȯ㾀㾀ᗿ؂৲Ɓ茂쪼똢฀蠀᫐荼翽宀ꁆȯ빐驇ȯ빐驇ȯ蝝ȯЀ拰顭ȯ겈ȯi2蜾ȯ㾀㾀ᓿ؂঒Ɓ茂쪮똼ༀ退姘荼翽姀ꁆȯ开ꁆȯ开ꁆȯꂷȯЁ蜈鬇ȯ2풀ꁡȯ㾀㾀ᗿ؀৲Ɓ茊쪐똎က退퍀荣翽₰ꁈȯ忠ꁆȯ咀ꁆȯꂷȯЁ謨鬇ȯ쁎2왰ꁡȯ㾀㾀ᓿ؂৲Ɓ茂靂ࣺꕑဩ頨ȯꀠ髤ȯ타좷摰ꁆȯက￰쫿뛮耀櫐舩ȯ晐骞ȯ欛舩ȯ鐈莎翽步舩ȯ莋翽蚰荣翽ὠꂸȯ蛨荣翽⃠ꂸȯꙀ荣翽䍐蛒ȯꯨ荣翽⟘莍翽荹翽῀ꂸȯﺐ荹翽巸꜂ȯ䩨莒翽ἰꂸȯ叠莒翽晐骞ȯ쫣뛺Ā耀꤀蛋ȯ═莋翽藀荣翽變顽ȯ蚰荣翽䊐蚡ȯ蛨荣翽變顽ȯꙀ荣翽䁐蛒ȯ쵠荣翽Ṁ蛑ȯ荹翽䭠蚡ȯﺐ荹翽睘ꛑȯᐐ荾翽ﴰ顽ȯ䩨莒翽䌠蚡ȯ丈莒翽⟘莍翽쫗뛶Ȁ耀ﾰ翌翽ꂙȯ銠莎翽ꛢȯ♠蚱ȯꜩȯ⟘莍翽ꜩȯ莋翽验ȯ෠ȯx쫛뛂̀耀櫐舩ȯ滰骞ȯ欛舩ȯ鐈莎翽步舩ȯ莋翽蚰荣翽銠莎翽蛨荣翽㖰ꂸȯꙀ荣翽䍐蛒ȯꯨ荣翽⟘莍翽荹翽㐀ꂸȯﺐ荹翽廘꜂ȯ䩨莒翽㙀ꂸȯ叠莒翽滰骞ȯx翽쫏뛞Ѐ耀꤀蛋ȯ⟘莍翽藀荣翽顽ȯ蚰荣翽몐颰ȯ蛨荣翽顽ȯꙀ荣翽䁐蛒ȯ촨荣翽顽ȯ쵠荣翽Ṁ蛑ȯ荹翽ꮐ颰ȯﺐ荹翽諘ꛑȯ䩨莒翽멠颰ȯ丈莒翽⟘莍翽쨳뚪Ԁ耀簐荺翽rst㒹ort`alﭐꛓȯor耀Ⰷ紈荺翽`ĀutlXHPWX6\쨧뚦؀耀ﾰ翌翽ꛢȯ\a.rꛢȯpDatꜩȯosofꜩȯ0\Doꙵȯ෠ȯ쨫뚲܀耀ﾰ翌翽鬬ȯ\a.rꁮȯpDatꁦȯosofꂙȯ0\Doꛢȯ෠ȯ쨟뚎ࠀ耀꤀蛋ȯ═莋翽藀荣翽ྐ顾ȯ蚰荣翽ଠ蛙ȯ蛨荣翽ྐ顾ȯꙀ荣翽䁐蛒ȯ쵠荣翽Ṁ蛑ȯ荹翽ી蛙ȯﺐ荹翽馈ꛐȯᐐ荾翽ᲀ顾ȯ䩨莒翽܀蛙ȯ丈莒翽⟘莍翽x쨃뚚ऀ耀ﾰ翌翽ꛢȯ\a.r验ȯpDatesktopesktopꙵȯ෠ȯ쩷뚖਀耀꤀蛋ȯ⟘莍翽藀荣翽ᠰ顾ȯ蚰荣翽Ԡ蛙ȯ蛨荣翽ᠰ顾ȯꙀ荣翽䁐蛒ȯ쵠荣翽Ṁ蛑ȯ荹翽ـ蛙ȯﺐ荹翽먈ꛐȯ䩨莒翽ர蛙ȯ丈莒翽⟘莍翽쩻뙢଀耀ݠ蚾ȯ鐈莎翽꤀蛋ȯ═莋翽藀荣翽‐顾ȯ蚰荣翽ᜠ蛙ȯ蛨荣翽‐顾ȯꙀ荣翽䁐蛒ȯ쵠荣翽Ṁ蛑ȯ荹翽ᛰ蛙ȯﺐ荹翽롨ꛐȯᐐ荾翽ⴀ顾ȯ䩨莒翽០蛙ȯ쩯뙾ఀ退灞戠窝溸㙽翶@㛡翶!54㛡翶!So㛡翶!oft坈ꁮȯ㛡翶쩓뙊ഀ耀ﾰ翌翽验ȯuthe验ȯa\Loꜩȯt\Ofꜩȯcumeꙙȯ෠ȯ쩇뙆฀耀煀荣翽═莋翽爨荣翽莒翽꽨荣翽䍰蚱ȯ뉘荣翽⟘莍翽촨荣翽䅠蚱ȯ흠荣翽韠蛓ȯ荹翽鐈莎翽ﭨ荹翽瀀蛚ȯﵸ荹翽㖰ꂸȯ﷈荹翽鑘莎翽瞈荻翽═莋翽x쩋뙒ༀ耀櫐舩ȯ쀠颎ȯ欛舩ȯ鐈莎翽步舩ȯ莋翽蚰荣翽⩀ꂸȯ蛨荣翽⣀ꂸȯꙀ荣翽䍐蛒ȯꯨ荣翽⟘莍翽荹翽Ốꂸȯﺐ荹翽崘꜂ȯ䩨莒翽⡠ꂸȯ叠莒翽쀠颎ȯ쮿똮က耀Ѐ蚾ȯ═莋翽硸荣翽⟘莍翽ꭘ荣翽═莋翽곈荣翽═莋翽굘荣翽═莋翽궠荣翽鉐莎翽荹翽꛾ȯ荹翽荹翽荹翽꛾ȯ荺翽壠髰ȯ荼翽㘠蚱ȯ쮣똺ᄀ耀麰蛋ȯ═莋翽Ꚁ蛋ȯ═莋翽蚰荣翽㹰顾ȯ蛨荣翽㸐顾ȯꙀ荣翽䟐蛒ȯ촨荣翽䎀蛒ȯ荹翽㡰顾ȯﺐ荹翽夘ꂌȯ荼翽⟘莍翽䩨莒翽㺠顾ȯ0PE.xlsxx쮗똶ሀ耀Ѐ蚾ȯ═莋翽硸荣翽⟘莍翽ꭘ荣翽═莋翽곈荣翽═莋翽굘荣翽═莋翽궠荣翽鉐莎翽荹翽꛾ȯ荹翽荹翽荹翽꛾ȯ荺翽嬠髰ȯ荼翽㘠蚱ȯ쮛똂ጀ耀ﾰ翌翽ꛢȯutheꛢȯa\Loꜩȯt\Ofꜩȯcumeꙵȯ෠ȯ虂ᇲꕑဩ⋀ꚿȯ摠颡ȯĐர翶֎璀ꁆȯ쀀쀴螀샃쯣뛥耀㮀ꁇȯ吐ꁇȯ귘ꃨȯ귀ꃨȯ쯠뛸Ā耀㙠ꃹȯ0顢ȯᅒ剀ꂷȯ⛀耀䁁쯭뛿Ȁ耀㞀臭ȯᨀ 훘ò쯪뛲̀耀܁瑦䎼퐢띈㤉熼쎞䟠鸀椪퉩ꬢ&#10;쯗뛱Ҁ耀祰ꁆȯȰꁝȯᄛ矨ꁅȯ쀤쯔뛴Ԁ耀웠驡ȯ쾰驙ȯᄜ쀤仠ꄈȯ䀴쯑뛋؀耀ἀ驢ȯ샰ꂝȯᄝ螀샃剠ꄈȯ쯞뛎܀耀燐颰ȯ瞐ꁆȯ싈頠ȯ싈頠ȯ슰頠ȯ쯛뛍ࠀ耀ᤸ㙱翶ᤠ㙱翶쯘뛀ऀ耀荺翽❀ꁇȯ暰꘵ȯ$쯅뛇਀耀㟐臭ȯᤃ쯂뛚଀耀㛡翶쯏뛙ಀ耀皠ꁆȯ庰颰ȯ절頠ȯ절頠ȯ쟰頠ȯ쯌뛜ഀ耀蚰荣翽ᤀ쀴쯉뛓฀耀䰀ꁇȯ䰀ꁇȯ䰀ꁇȯā쬶뛖ༀ耀ā樀礅坛ﶭ뱅긆䪨蛕ć纠ꘞȯ쬳뛕က耀稀ꁆȯ狐ꁇȯᄚ螀샃䴠ꄈȯ쁉쬰뚨ᆀ耀ꚰ荣翽ᤂ-쬽뚯ሀ耀ā樀礅坛ﶭ뱅긆䪨蛕ć缀쬺뚢ጀ耀쬧뚡ᒀ耀匀ကȯꪫꪪ༪䃋$က쬤뚤ᕑ耀ᤸ㙱翶ᤠ㙱翶쬡뚻ᘀ耀ㆠꁝȯȰꁝȯᄞ䁉ⷀꂷȯ䀴쬮뚾ᜀ耀쬫뚽᠀耀㛡翶쬨뚰ᤀ耀췀鬑ȯᖠꂸȯᄟ䀴ᷠꄈȯ쬕뚷ᨀ耀敓⁴敦瑡牵ⵥ慧整戠獡摥倠潲獰쬒뚊ᬀ耀ᤸ㙱翶ᤠ㙱翶쬟뚉ᰀ耀䋮ꂣȯ쬜뚌ᴀ耀㤁⃿욊ꍲ蕍⪞楩⋒↫쬙뚃Ḁ耀㨁⃿욊ꍲ蕍⪞楩⋒⊫鸀椪퉩ꬢ쬆뚆ἔ耀؁瑦䎼퐢띈㤉熼쎞䋠쬃뚅 耀ꔐ荣翽窐ꁆȯꚰ荣翽혐ꛪȯ쬀뚘℀耀꿀驋ȯ쬍뚟∀耀㛡翶쬊뚒⌀耀깠驋ȯ쭷뚑␀耀鲀驋ȯ駀驋ȯꂠ驋ȯ쭴뚔─耀荹翽ᴚȯ苟翽쭱뙫☀耀荹翽꯹礥ᴚȀ渰ꛉȯ쭾뙮✀耀례驙ȯ竐颰ȯ켈頠ȯ켈頠ȯ컰頠ȯ쭻뙭⠀耀꓀荣翽礐ꁆȯ械螮翽쭸뙠⤀耀囨莒翽ᤀu쭥뙧⨀耀쭢뙺⬀耀Ꙁ荣翽礐ꁆȯ쭯뙹Ⰰ耀噐莒翽ᤀw쭬뙼ⴀ耀㛡翶쭩뙳⸀耀ᐐ荾翽ᤠ쭖뙶⼀耀丈莒翽ᤀ䅀쭓뙵　耀䦈莒翽ᤀ쭐뙈㄀耀㜁⃿욊ꍲ蕍⪞楩⋒ᾫ鸀椪퉩ꬢ쭝뙏㈀耀ⴀꙴȯꙀ荣翽顾ȯ쭚뙂㌀耀䣸莒翽ᤂက쭇뙁㐀耀ㆠꁝȯ祰ꁆȯᄠ㯀ꂷȯ쭄뙄㔀耀㠁⃿욊ꍲ蕍⪞楩⋒₫က쭁뙛㘀耀i즐ꂣȯ쭎뙞㜀耀嚘莒翽ᤀv⭜攭焑뺰쭋뙝㠀耀ᤸ㙱翶ᤠ㙱翶쭈뙐㤀耀ꔐ荣翽罰ꁆȯModeCBC쒵뙗㨀耀腐驡ȯ穰ꂝȯᄡꇠꃺȯ쒲똪㬀耀痈荣翽ᤂz쒿똩㰀耀虨荣翽⟘莍翽ꂴȯ䄂翽쒼똬㴀耀㛡翶쒹똣㸀耀㘁⃿욊ꍲ蕍⪞楩⋒ẫ崩䩒䕃ᖑ쒦똦㼀耀ᤸ㙱翶ᤠ㙱翶쒣똥䀀耀ꃪȯ݈灖翽ȁ쒠똸䄀耀ꚰ荣翽ᤂ(쒭똿䈀耀䔀ကȯ쒪똲䌀耀᧠蛱ȯà灖翽ई)쒗똱䐀耀⠠蛱ȯà灖翽आ)쒔똴䔀耀ㆠꁝȯ缐ꁆȯᄣtt猸ꁅȯ 쒑똋䘀耀蟠ꁆȯর灖翽Є쒞똎䜀耀♀蛱ȯà灖翽इ)쒛똍䠀耀촨荣翽顾ȯ鏌ẞ齢嬕宻᧒體쒘똀䤀耀衰ꁆȯ灕翽Ѓ쒅똇䨀耀ꃪȯ݈灖翽ȁ쒂똚䬀耀ᦀ蛱ȯà灖翽आ)쒏똙䰀耀꓀荣翽膰ꁆȯ쒌똜䴀耀ꃪȯ݈灖翽ȁ쒉똓一耀Ѱꃫȯ݈灖翽ȁ쓶똖伀耀㸁臭ȯᤂu쓳똕倀耀ﱰꃪȯ݈灖翽ȁ쓰럨儀耀㛡翶쓽럯刀耀ᬀ蛱ȯà灖翽आ)쓺럢匀耀Р蛱ȯà灖翽ई)쓧럡吀耀ﻠ蛰ȯà灖翽ई)쓤럤唀耀ী蛱ȯà灖翽आ)쓡럻嘀耀￲Textfeld 1쓮럾圀耀ᰠ蛱ȯà灖翽आ)쓫럽堀耀ꚰ荣翽ᤂ.쓨런夀耀ꃪȯ݈灖翽ȁ쓕럷娀耀㐐鬥ȯ 耀쓒럊嬀耀ဠ蛱ȯà灖翽आ)쓟량尀耀耀쓜럌崀耀ꃪȯ݈灖翽ȁ쓙럃帀耀ꃪȯ݈灖翽ȁ쓆럆开耀ꃪȯ݈灖翽ȁ쓃럅怀耀ꃪȯ݈灖翽ȁ쓀럘愀耀⍀蛱ȯà灖翽ई)쓍럟戀耀耀쓊럒挀耀Ā̂꽀ꂶȯꃪȯꃪȯꃪȯ쐷럑搀耀㛡翶쐴럔攀耀✀蛱ȯà灖翽ई)쐱랫昀耀इ┵ꃪȯ쐾랮最耀⦠蛱ȯà灖翽ई)쐻랭栀耀ࠁ瑦䎼퐢띈㤉熼쎞䣠Ნ祭寀㎉쐸랠椀耀ɀ蛱ȯà灖翽आ)쐥랧樀耀ﭠ蚽ȯᤀ+쐢랺欀耀᪠蛱ȯà灖翽ई)쐯랹氀耀耀쐬랼洀耀ᤸ㙱翶ᤠ㙱翶쐩랳渀耀⯠蛱ȯà灖翽ई)쐖랶漀耀꘠驋ȯ쐓략瀀耀▀蛱ȯà灖翽आ)쐐랈焀耀ᩀ蛱ȯà灖翽आ)쐝랏爀耀Ⅰ髀ȯ稀ꁆȯᄢ. ᾠꄈȯ쐚랂猀耀ༀ蛱ȯà灖翽आ)쐇랁琀耀ۀ蛱ȯà灖翽आ)쐄랄甀耀٠蛱ȯà灖翽ई)쐁랛瘀耀議ꁆȯꂴȯ䄂翽쐎랞眀耀π蛱ȯà灖翽इ)쐋랝砀耀㛡翶쐈랐礀耀ࡀ蛱ȯà灖翽इ)쑵랗稀耀͠蛱ȯӀ灖翽आ쑲띪笀耀쑿띩簀耀①蛱ȯà灖翽आ)쑼띬紀耀ꃪȯ݈灖翽ȁ쑹띣縀耀Ġ蛱ȯà灖翽उ)쑦띦缀耀ꃪȯ݈灖翽ȁ쑣띥耀耀ĵ؂翽쑠띸脀耀ꃪȯꃪȯ耀쑭띿舀耀  &#10;쑪띲茀耀쑗띱萀耀蜀ȯ蜀ȯდ㽐ꁀȯ쑔띴蔀耀ꃪȯﰰꃪȯ&#10;耀쑑띋蘀耀⇀蛱ȯà灖翽आ)쑞띎蜀耀ꃪȯꃪȯ耀쑛띍蠀耀啠骳ȯ騐ꁆȯ啠骳ȯꃪȯꀯȯ쑘띀褀耀�翽艰ꁆȯ邰ꁆȯর灖翽Ё쑅띇言耀䔐骳ȯꃐꁆȯ䔐骳ȯ蹀ꁆȯ쑂띚謀耀䘸鬥ȯ쑏띙谀耀ꀯȯQ쑌띜贀耀긠ꁆȯ䄐顾ȯ啠骳ȯ슰ꀯȯ쑉띓踀耀釐ꁆȯ鬀ꁆȯ骠ꁆȯ슰ꀯȯ얶띖輀耀郦品ի얳띕退耀իXꄈȯꁓȯ遐ꁆȯ얰뜨鄀耀翽═莋翽ů؂翽얽뜯鈀耀︐ꃪȯ얺뜢錀耀ɚ㯀䄀@얧뜡鐀耀얤뜤销耀⨀蛱ȯà灖翽इ)얡뜻阀耀ސꂰȯ뷠髵ȯ꬐髶ȯ숐ꀯȯ얮뜾需耀Ų؂翽얫뜽頀耀ꀐꁆȯ述ꁆȯ喐骳ȯꀯȯ얨뜰餀耀뗨ꀯȯ臀ꃨȯ얕뜷騀耀Ꙁ荣翽膰ꁆȯ荹翽莋翽얒뜊鬀耀ꂴȯ䄂翽ꂴȯ䄂翽얟뜉鰀耀얜뜌鴀耀鋀ꁆȯ灕翽ᄀ驁ȯ얙뜃鸀耀얆뜆鼀耀郦品ի얃뜅ꀀ耀꟨蝞ȯĀȯꃪȯHȯ얀뜘ꄀ耀얍뜟ꈀ耀郦品իआ)얊뜒ꌀ耀ʿ$ˣ엷뜑ꐀ耀ÿ촨荣翽Ა菊翽열뜔ꔀ耀岰蚱ȯ엱듫ꘀ耀ꌐ頤ȯŰ؂翽आ)엾듮꜀耀엻듭ꠀ耀䞰骳ȯୀ骾ȯ䞰骳ȯꃪȯ엸든꤀耀耀&#10;엥듧ꨀ耀镀ꁆȯĶ؂翽엢듺꬀耀엯듹가耀여듼관耀䔐骳ȯ꺐頞ȯ䔐骳ȯ躠ꁆȯ엩듳글耀¨իෘꄈȯꁓȯ闰ꁆȯ엖듶꼀耀䔐骳ȯ꺐頞ȯꓰꁆȯ趀ꁆȯ엓듵뀀耀²ဨꃌȯꁓȯ限ꁆȯ에듈넀耀ꀯȯꀯȯ엝듏눀耀ຨꃌȯꁓȯ隰ꁆȯ엚듂대耀엇듁됀耀䃰骳ȯ鹠ꁆȯ䃰骳ȯ灗翽㒐ꂑȯ엄듄딀耀 ../comments1.xml엁듛똀耀Ś㯀䄀@엎듞뜀耀喐骳ȯ骠ꁆȯ喐骳ȯ숐ꀯȯ엋득렀耀었듐뤀耀飰ꁆȯꎠꁆȯ鹠ꁆȯ䆐ꂑȯ씵듗먀耀莊翽Ꞑ蝞ȯ૊씲뒪묀耀씿뒩밀耀伀ကȯ荹翽莋翽씼뒬봀耀飐ꁆȯĴ؂翽on씹뒣븀耀鮐ꁆȯ頀ꁆȯ䃰骳ȯ亐ꂑȯ씦뒦뼀耀⋰ꁇȯ俰ꂒȯგꃻȯ씣뒥쀀耀ɚ䇀ɚ䇀ɂ%ȯ씠뒸섀耀ꃪȯ０ꃪȯ&#10;耀Ȯ씭뒿숀耀뙠ꁆȯ꬐髶ȯ뽀頞ȯꀯȯ씪뒲쌀耀ឨꃌȯ팸ꁓȯȁ駠ꁆȯ씗뒱쐀耀軐ꁆȯ䄐顾ȯꐰꁆȯꂭȯꀯȯ씔뒴씀耀ꃪȯꃪȯ耀Ȯ씑뒋였耀씞뒎윀耀鞠ꁆȯ述ꁆȯꅠꁆȯꁆȯꀯȯ씛뒍저耀郦品ի씘뒀준耀述ꁆȯ뿰髵ȯېꂰȯꀯȯ씅뒇쨀耀黰ꁆȯ鹠ꁆȯ䃰骳ȯ㪐ꂑȯ씂뒚쬀耀իᛘꄈȯ팸ꁓȯ魠ꁆȯ씏뒙찀耀䃰骳ȯ飰ꁆȯ䃰骳ȯ鬜ȯ㎐ꂑȯ씌뒜촀耀릨ꀯȯ蚐ꃨȯ씉뒓츀耀꺐頞ȯ䪠顾ȯᬐꁇȯ驀ꁆȯ앶뒖케耀/xl/comments2.xmlȯ앳뒕퀀耀郦品ի앰둨턀耀郦品ի약둯툀耀앺둢팀耀啠骳ȯꂯȯ啠骳ȯꁆȯꀯȯ앧둡퐀耀  &#10;~앤둤픀耀몀ꁆȯ몀髵ȯ䔐骳ȯꁰꁆȯ액둻혀耀戀ꃪȯﳐꃪȯðꃫȯ앮둾휀耀/xl/comments1.xml앫둽耀앨둰耀ꀯȯꀯȯò압둷耀郦品իxxx앒둊耀霐ꁆȯ頀ꁆȯ鬰ꁆȯꁆȯ倐ꂑȯ앟둉耀ꃪȯʰꃫȯ耀Ȯ앜둌耀䔐骳ȯꫀꁆȯ䔐骳ȯꁆȯ麐ꁆȯ앙둃耀䃰骳ȯ鬰ꁆȯ䃰骳ȯ䄐ꂑȯ앆둆耀앃둅耀纯앀둘耀²ȯᰨꃌȯ팸ꁓȯ龀ꁆȯ앍둟耀郦品ի඀ꄗȯ않둒耀郦品ի嵀ꂭȯ욷둑耀喐骳ȯ釐ꁆȯ喐骳ȯꀯȯ운둔耀틈ꁵȯ욱됫耀ꃪȯꃪȯ&#10;耀呠욾됮耀郦品ի욻됭耀輰ꁆȯꖠ髶ȯꡐꁆȯꁆȯ馀ꁆȯ울될耀ss욥됧耀ரꃫȯ৐ꃫȯ߰ꃫȯ욢됺耀귰ꁆȯ骠ꁆȯ喐骳ȯꀯȯ욯됹耀纯욬됼耀용됳耀(ǐǔ頰ȯ頰ȯ㍀頱ȯ욖됶耀䃰骳ȯ거ꁆȯꝠꁆȯ䃐ꂑȯ욓됵耀 ../comments2.xml욐됈耀郦品ի욝됏耀¨li ꃌȯ팸ꁓȯmꊰꁆȯ욚됂耀욇됁耀啠骳ȯސꂰȯ啠骳ȯꁆȯꀯȯ욄됄耀&#10;纯욁됛耀&#10;Thoma, Carmenᇔ徦䀀㊖욎됞耀頀ꁆȯ땰髵ȯаꂰȯ冐ꂑȯ욋됝耀ᩘꄈȯꁓȯꏐꁆȯ욈됐豈耀ꃪȯﻰꃪȯ耀웵됗切耀啠骳ȯ騐ꁆȯ啠骳ȯꀯȯ웲뗪ﬀ耀웿뗩ﰀ耀喐骳ȯꪐꁆȯ돰ꁆȯꀯȯ웼뗬ﴀ耀郦品ի웹뗣︀耀䔐骳ȯ阠ꁆȯ䔐骳ȯòꐀꁆȯ웦뗦＀耀ꀯȯꀯȯ팈頤ȯ팈頤ȯ웣뗥老喐骳ȯꪐꁆȯ배ꁆȯꁆȯꀯȯ웠뗸Ā老䔐骳ȯꫀꁆȯ䔐骳ȯ궐ꁆȯ웭뗿Ȁ老꓀荣翽颐ꁆȯꀯȯĀ웪뗲̀老겈ꀯȯ煀ꃨȯ웗뗱Ѐ老ஐꃫȯ월뗴Ԁ老²ᘨꃌȯꭘꂭȯꙀꁆȯ웑뗋؀老䃰骳ȯ거ꁆȯ례ꁆȯꁆȯ㗐ꂑȯ웞뗎܀老Ā6웛뗍ࠀ老웘뗀ऀ老郦品իnit웅뗇਀老&#10;Thoma, Carmen웂뗚଀老䃰骳ȯꈠꁆȯ䃰骳ȯ㓐ꂑȯ웏뗙ఀ老워뗜ഀ老ꂴȯ䄂翽ꂴȯ䄂翽웉뗓฀老ꔐ荣翽깐ꁆȯꚰ荣翽팠ꛩȯ옶뗖ༀ老ꃪȯఐꃫȯ&#10;耀Ȯ옳뗕က老䔐骳ȯꃐꁆȯ䔐骳ȯꠠꁆȯ옰떨ᄀ老啠骳ȯꤐꁆȯ啠骳ȯꀯȯ옽떯ሀ老郦品իnit옺떢ጀ老Éիᶨꃌȯ팸ꁓȯ꣠ꁆȯ옧떡᐀老ꢀꁆȯ꬐髶ȯ啠骳ȯꀯȯ오떤ᔀ老郦品ի옡떻ᘀ老郦品ի옮떾ᜀ老䞰骳ȯ䟐顾ȯ䞰骳ȯݰꃫȯ옫떽᠀老t온떰ᤀ老몀髵ȯ䪠顾ȯꖠ髶ȯ꺰ꁆȯ옕떷ᨀ老Òի૘ꄈȯ팸ꁓȯ䮏ꨰꁆȯ옒떊ᬀ老스蚰ȯᤂunit옟떉ᰀ老꒐ꁆȯېꂰȯꕐꁆȯꀯȯ옜떌ᴀ老黀ꁆȯᬐꁇȯꖀꁆȯꁆȯ끠ꁆȯ옙떃Ḁ老郦品ի徦䀀㊖옆떆ἀ老ꚰ荣翽ᤂ'nit옃떅 老郦品ի㛡翶였떘℀老&#10;s옍떟∀老ꂯȯ뷠髵ȯ䄐顾ȯꀯȯ옊떒⌀老걀ꁆȯ걀ꁆȯ걀ꁆȯānit왷떑␀老郦品իnit왴떔─老ꯠꁆȯꯠꁆȯꯠꁆȯꌘ蝞ȯ왱땫☀老ꈠꁆȯаꂰȯ꙰ꁆȯ1/i䅐ꂑȯ왾땮✀老Ꙁ荣翽颐ꁆȯ왻땭⠀老郦品ի외땠⤀老纯왥땧⨀老郦品ի왢땺⬀老郦品ի㛡翶ꯠꁆȯ왯땹Ⰰ老ݰꃫȯސꃫȯ耀왬땼ⴀ老郦品ի㛡翶왩땳⸀老喐骳ȯꅠꁆȯ喐骳ȯꀯȯ왖땶⼀老啠骳ȯ迀ꁆȯ啠骳ȯꀯȯ왓땵　老할ꂣȯ왐땈㄀老왝땏㈀老ꃪȯ॰ꃫȯ&#10;耀왚땂㌀老䞰骳ȯ䟐顾ȯ䞰骳ȯݐꃫȯ왇땁㐀老ېꃫȯװꃫȯ완땄㔀老蚽ȯᤀ+왁땛㘀老꽰ꁆȯꂴȯ䄂翽왎땞㜀老꓀荣翽顾ȯꖰꁆȯ겠ꁆȯ왋땝㠀老ꆀ蛋ȯᤀ왈땐㤀老郦品իnit잵땗㨀老郦品ի잲딪㬀老ݐꃫȯԐꃫȯ耀잿딩㰀老纯잼딬㴀老&#10;纯잹딣㸀老ͰꂒȯͰꂒȯͰꂒȯ茨ꃨȯ잦딦㼀老잣딥䀀老꓀荣翽뗐ꁆȯe잠딸䄀老ctiꀯȯ.Result잭딿䈀老꓀荣翽顾ȯ燎ꂴȯ䄂翽잪딲䌀老촨荣翽᠀Ɇ촨荣翽잗딱䐀老눐ꁆȯ襘灕翽稸ꃨȯ잔딴䔀老ँ瑦䎼퐢띈㤉熼쎞䧠琀sᜩ啹战響작딋䘀老丈莒翽ᤀɆﺐ荹翽䅀잞딎䜀老荼翽ᤂu잛딍䠀老郦品ի&#10;Currency잘딀䤀老灖翽䁰鬬ȯ炍翽āĀ입딇䨀老欀莒翽᠀Ɇ焈莒翽잂딚䬀老餐蛋ȯᤀ3잏딙䰀老郦品ի Percent잌딜䴀老郦品իTitle잉딓一老喐骳ȯ꒐ꁆȯ喐骳ȯꀯȯ쟶딖伀老Ꙁ荣翽顾ȯ촨荣翽顾ȯ쟳딕倀老荺翽뇠ꁆȯ搰꘵ȯ$쟰단儀老荺翽댰ꁆȯ搰꘵ȯ$쟽닯刀老꓀荣翽顾ȯLevelso쟺닢匀老든ꁆȯ灕翽⯠颪ȯ쟧닡吀老厸灗翽耀炍翽쟤다唀老ataꀯȯkbookId쟡닻嘀老郦品իComma쟮닾圀老Ꮠꃫȯ쟫닽堀老_᠀ကssage쟨닰夀老郦品ի쟕닷娀老潸莒翽ᤀ什쟒닊嬀老啠骳ȯ馰ꁆȯᭀꁇȯ쭰ꀯȯ쟟닉尀老술火翽素ꁴȯs耀쟜닌崀老Ꙁ荣翽顾ȯ᷈荽翽벐ꁆȯ쟙닃帀老뛰ꁆȯ灕翽㛀颪ȯ쟆닆开老술火翽ꌠꁴȯ耀쟃닅怀老ꚰ荣翽᠀Ɇ绸荣翽徦䀀㊖쟀님愀老/xl/calcChain.xml쟍닟戀老‘荼翽ᤀs⸷9쟊닒挀老꓀荣翽顾ȯ佥獰䰮慯卤敨瑥s윷닑搀老縰荣翽ᤀ侀윴닔攀老䃰骳ȯ꙰ꁆȯ䃰骳ȯ㠐ꂑȯ윱늫昀老厸灗翽耀炍翽윾늮最老灖翽碰鬬ȯ炍翽āĀ윻늭栀老藸荣翽ᤂu윸늠椀老绸荣翽ᤀ윥늧樀老윢늺欀老荺翽띐ꁆȯⵀꙟȯ$윯늹氀老윬늼洀老맀ꁆȯ襘灕翽ꝸꁕȯ윩늳渀老ꃪȯሰꃫȯ&#10;耀u윖늶漀老郦品ի윓늵瀀老郦品ի윐늈焀老䔐骳ȯ鵀ꁆȯ䔐骳ȯ맰ꁆȯ윝늏爀老몰ꁆȯ襘灕翽냸ꁕȯ윚늂猀老䯐ꁇȯ禐髶ȯ질頠ȯ질頠ȯ즰頠ȯ윇늁琀老왐ꁆȯ&#10;위늄甀老郦品ի Comma [0]윁늛瘀老郦品ի Heading 1윎늞眀老ra땀ꁆȯ籰灕翽Ё윋늝砀老散䔮놀ꁆȯ籰灕翽Ё윈느礀老Ꙁ荣翽顾ȯ.CV익늗稀老喐骳ȯꕐꁆȯ喐骳ȯ쭰ꀯȯ읲뉪笀老뱠ꁆȯ襘灕翽燸ꃨȯ읿뉩簀老䔮䘮汩佥獰䰮慯卤敨瑥s일뉬紀老蝨荣翽ᤀ읹뉣縀老ꮸꁕȯ볰ꁆȯ읦뉦缀老읣뉥耀老郦品իInput읠뉸脀老젰ꁆȯted읭뉿舀老郦品իGood읪뉲茀老郦品ի&#10;Check Cell읗뉱萀老郦品իNote&quot;읔뉴蔀老衘荣翽ᤀ{⸷〱응뉋蘀老씀ꁆȯc읞뉎蜀老疘莒翽ᤀ8䉀d읛뉍蠀老甐莒翽ᤀ䅀의뉀褀老荺翽뇠ꁆȯ粐꘵ȯ$읅뉇言老쑀ꁆȯc읂뉚謀老刈莒翽ᤀy읏뉙谀老臠荣翽ᤂv음뉜贀老郦品ի Heading 4읉뉓踀老쁐ꁆȯ삶뉖輀老씰ꁆȯ삳뉕退老onv산눨鄀老Ꙁ荣翽顾ȯ촨荣翽顾ȯ삽눯鈀老섐ꁆȯ삺눢錀老씰ꁆȯ삧눡鐀老애ꁆȯg삤눤销老郦品ի Accent3삡눻阀老싰ꁆȯg삮눾需老郦品ի Accent1삫눽頀老荺翽옠ꁆȯ粐꘵ȯ$삨눰餀老꓀荣翽욀ꁆȯ楶祴삕눷騀老罀荣翽═莋翽Ꙁ荣翽욀ꁆȯ삒눊鬀老곀髶ȯc삟눉鰀老Ѐꂰȯ삜눌鴀老애ꁆȯ삙눃鸀老킠ꁆȯ삆눆鼀老ꔐ荣翽쒠ꁆȯadataSrc삃눅ꀀ老좐ꁆȯity삀눘ꄀ老郦品ի Heading 2삍눟ꈀ老쑀ꁆȯSrc삊눒ꌀ老郦品ի Accent4샷눑ꐀ老퐰髵ȯonv샴눔ꔀ老첀髵ȯ샱돫ꘀ老郦品ի Accent2샾돮꜀老n찰ꂣȯ샻돭ꠀ老묐ꁆȯity샸돠꤀老엀ꁆȯ&#10;g샥돧ꨀ老산ꁆȯ샢돺꬀老셰ꁆȯity샯돹가老藸荣翽ᤅu샬돼관老꛰髶ȯ샩돳글老쎰ꁆȯ샖돶꼀老勈莒翽᠀Ɇ焈莒翽샓돵뀀老부ꁆȯg샐돈넀老畮ᰀကȯ故穸䄹㐮ㄲㄮ㌮ㄮ⸷ㄱ생돏눀老郦品ի Heading 3샚돂대老쁐ꁆȯted샇돁됀老郦品իOutput샄도딀老찠ꁆȯ상돛똀老郦品իTotal샎돞뜀老ᄐ荾翽ᤀ䄀샋돝렀老ၸ荾翽ᤀ~새돐뤀老禀莒翽ᤀ±刀쀵돗먀老웠ꁆȯ쀲뎪묀老荀荣翽ᤀ|쀿뎩밀老큀髵ȯ쀼뎬봀老郦品իBad쀹뎣븀老郦品ի Neutral쀦뎦뼀老痠莒翽ᤀ¤俀쀣뎥쀀老㛡翶Ȁ쀠뎸섀老&amp;쀭뎿숀老&amp;⸐ò⸐òEE쀪뎲쌀老둀ꂶȯ怀쀗뎱쐀老둀ꂶȯ瀀TRY\MACHINE쀔뎴씀老㛡翶Ȁ쀑뎋였老0쀞뎎윀老뫀ꂶȯ䀀%ꀀ&amp;耀INE쀛뎍저老&#10;&#10;ȯꂣȯ쀘뎀준老郦品ի Accent5쀅뎇쨀老ꚰ荣翽ᤂ9E\쀂뎚쬀老풐ꁆȯ'쀏뎙찀老0ႱðINE쀌뎜촀老纀ꂶȯ䀀%ꀀ&amp;耀쀉뎓츀老은ꁆȯ 쁶뎖케老툠ꁆȯ&quot;쁳뎕퀀老蚽ȯᨀ E\쁰덨턀老툠ꁆȯ$쁽덯툀老ᒰꃫȯ႐ꃫȯ෰ꃫȯᄐꃫȯ쁺덢팀老盀ꃨȯ␁òE\쁧덡퐀老  INE쁤덤픀老!ࠀ쁡덻혀老덀ꂶȯ怀뾀ꂶȯ怀뫀ꂶȯ怀纀ꂶȯ怀쁮덾휀老⒀ò⒀òE쁫덽老!딐骜ȯINE쁨데老껀ꂶȯ瀀ࠀ쁕덷老탐ꁆȯ#쁒덊老ȯ﬐ꂖȯINE쁟덉老%   쁜덌老덀ꂶȯ䀀%ꀀ&amp;耀INE쁙덃老뾀ꂶȯ䀀%ꀀ&amp;耀쁆덆老검ꂶȯ瀀ダò톐ꁆȯ徦䀀㊖쁃덅老&amp;Y\MACHINE\쁀던老&amp;쁍덟老&amp;ࠀ쁊덒老㛡翶솷덑老덀ꂶȯ瀀ࠀ솴더老뾀ꂶȯ瀀솱댫老뫀ꂶȯ瀀솾댮老쯰ꁆȯ!솻댭老턀ꁆȯ&amp;솸댠老)솥댧老촨荣翽顾ȯ촨荣翽顾ȯINE솢댺老ꂶȯꂶȯINE솯댹老㛡翶Ȁ솬댼老㛡翶솩댳老㛡翶Ȁ솖댶老츰ꁆȯ%솓댵老검ꂶȯ䀀%nb0INE손댈老郦品ի Accent6솝댏老環ꃨȯ⼀òINE솚댂老%CHINE㼀䚆솇댁老%ダò칠ꁆȯE\솄댄老둀ꂶȯ䀀%ꀀ&amp;耀0솁댛老%쐠ȯEE솎댞老ȯ첰ꁆȯ솋댝老%ops1.xmlE솈댐豈老검ꂶȯ瀀⸐ò⸐òE쇵댗切老纀ꂶȯ瀀&amp;&amp;&amp;쇲냪ﬀ老%쇿냩ﰀ老턀ꁆȯ(쇼냬ﴀ老䘰荻翽誀ꂠȯダòダòE\䚆쇹냣︀老㛡翶Ȁ쇦냦＀老쇣냥耂쇠냸Ā耂 쇭냿Ȁ耂쇪냲̀耂쇗냱Ѐ耂쇔냴Ԁ耂쇑냋؀耂쇞냎܀耂쇛냍ࠀ耂쇘냀ऀ耂쇅냇਀耂쇂냚଀耂쇏냙ఀ耂쇌냜ഀ耂㛡翶Ȁ쇉냓฀耂섶냖ༀ耂&#10;섳냕က耂섰남ᄀ耂섽낯ሀ耂섺낢ጀ耂섧낡᐀耂&#10;설낤ᔀ耂섡낻ᘀ耂섮낾ᜀ耂섫낽᠀耂 섨낰ᤀ耂zgu2nb0섕낷ᨀ耂&#10;섒낊ᬀ耂섟낉ᰀ耂떀ꂶȯ瀀서낌ᴀ耂섙낃Ḁ耂섆낆ἀ耂zgu2nb0섃낅 耂섀나℀耂섍낟∀耂섊낒⌀耂셷낑␀耂셴낔─耂셱끫☀耂zgu2nb0셾끮✀耂셻끭⠀耂셸끠⤀耂셥끧⨀耂셢끺⬀耂1셯끹Ⰰ耂셬끼ⴀ耂셩끳⸀耂1셖끶⼀耂셓끵　耂zgu2nb0셐끈㄀耂셝끏㈀耂셚끂㌀耂셇끁㐀耂셄끄㔀耂셁끛㘀耂셎끞㜀耂셋끝㠀耂셈끐㤀耂㛡翶습끗㨀耂슲뀪㬀耂&#10;슿뀩㰀耂슼뀬㴀耂승뀣㸀耂슦뀦㼀耂㛡翶Ȁ슣뀥䀀耂%슠뀸䄀耂6슭뀿䈀耂.슪뀲䌀耂7슗뀱䐀耂5슔뀴䔀耂2슑뀋䘀耂8슞뀎䜀耂$슛뀍䠀耂1슘뀀䤀耂9슅뀇䨀耂:슂뀚䬀耂4슏뀙䰀耂8슌뀜䴀耂;슉뀓一耂9싶뀖伀耂'싳뀕倀耂7싰뇨儀耂 싽뇯刀耂+싺뇢匀耂3싧뇡吀耂'실뇤唀耂)싡뇻嘀耂/싮뇾圀耂6싫뇽堀耂싨뇰夀耂;싕뇷娀耂&lt;싒뇊嬀耂&amp;싟뇉尀耂!시뇌崀耂-싙뇃帀耂:싆뇆开耂싃뇅怀耂$싀뇘愀耂싍뇟戀耂,싊뇒挀耂#숷뇑搀耂%숴뇔攀耂/숱놫昀耂(숾놮最耂+숻놭栀耂-숸놠椀耂*숥놧樀耂㛡翶Ȁ숢놺欀耂!숯놹氀耂&quot;숬놼洀耂5숩놳渀耂 숖놶漀耂4숓놵瀀耂숐놈焀耂(숝놏爀耂,숚놂猀耂)숇놁琀耂#숄놄甀耂&amp;숁놛瘀耂*숎놞眀耂㛡翶Ȁ숋놝砀耂.숈놐礀耂0쉵놗稀耂쉲녪笀耂0쉿녩簀耂1쉼녬紀耂&quot;쉹녣縀耂2쉦녦缀耂3쉣녥耀耂J쉠노脀耂㛡翶Ȁ쉭녿舀耂P쉪녲茀耂R쉗녱萀耂R쉔녴蔀耂T쉑녋蘀耂U쉞녎蜀耂E쉛녍蠀耂F쉘녀褀耂U쉅녇言耂&lt;쉂녚謀耂&gt;쉏녙谀耂A쉌녜贀耂B쉉녓踀耂C쎶녖輀耂I쎳녕退耂M쎰넨鄀耂?쎽넯鈀耂A쎺넢錀耂M쎧넡鐀耂Q쎤네销耂E쎡넻阀耂S쎮넾需耂O쎫넽頀耂V쎨넰餀耂W쎕넷騀耂P쎒넊鬀耂X쎟넉鰀耂T쎜넌鴀耂W쎙넃鸀耂X쎆넆鼀耂K쎃넅ꀀ耂Y쎀넘ꄀ耂Q쎍넟ꈀ耂S쎊넒ꌀ耂C쏷넑ꐀ耂Y쏴넔ꔀ耂Z쏱뻫ꘀ耂Z쏾뻮꜀耂[쏻뻭ꠀ耂@쏸뻠꤀耂=쏥뻧ꨀ耂V쏢뻺꬀耂D쏯뻹가耂G쏬뻼관耂H쏩뻳글耂=쏖뻶꼀耂㛡翶Ȁ쏓뻵뀀耂B쏐뻈넀耂@쏝뻏눀耂H쏚뻂대耂I쏇뻁됀耂?쏄뻄딀耂F쏁뻛똀耂K쏎뻞뜀耂&gt;쏋뻝렀耂G쏈뻐뤀耂L쌵뻗먀耂N쌲뺪묀耂J쌿뺩밀耂L쌼뺬봀耂D쌹뺣븀耂N쌦뺦뼀耂O쌣뺥쀀耂b쌠뺸섀耂h쌭뺿숀耂a쌪뺲쌀耂k쌗뺱쐀耂l쌔뺴씀耂f쌑뺋였耂o쌞뺎윀耂q쌛뺍저耂r쌘뺀준耂^쌅뺇쨀耂a쌂뺚쬀耂s쌏뺙찀耂t쌌뺜촀耂v쌉뺓츀耂v썶뺖케耂x썳뺕퀀耂\썰빨턀耂㛡翶Ȁ썽빯툀耂e썺빢팀耂d썧빡퐀耂c썤빤픀耂j썡빻혀耂m썮빾휀耂g썫빽耂d써빰耂c썕빷耂j썒빊耂q썟빉耂n썜빌耂p썙빃耂t썆빆耂x썃빅耂y썀빘耂k썍빟耂]썊빒耂^빑耂`빔耂i븫耂m븮耂b븭耂\븠耂㛡翶Ȁ븧耂`븺耂h븹耂g븼耂u븳耂u븶耂w븵耂l븈耂i븏耂p븂耂e븁耂n븄耂r븛耂f븞耂y븝耂_븐豈耂w븗切耂z뿪ﬀ耂[뿩ﰀ耂s뿬ﴀ耂o뿣︀耂_뿦＀耂]뿥考|뿸Ā考꓀荣翽顾ȯagekId뿿Ȁ考z뿲̀考ꚰ荣翽ᤂ뿱Ѐ考촨荣翽顾ȯ.Count뿴Ԁ考㛡翶Ȁ뿋؀考뿎܀考뿍ࠀ考ꚰ荣翽ᤂ뿀ऀ考{뿇਀考꺈莊翽ᨀ7뿚଀考촨荣翽顾ȯ佥獰匮慨敲䱤慯d뿙ఀ考ꚰ荣翽ᤀ뿜ഀ考뿓฀考焈莒翽ᤃ뿖ༀ考᷀ꂷȯ酈䞺믈ⅣȀ뿕က考舫ȯᨀ 뾨ᄀ考뾯ሀ考舫ȯᨀ 뾢ጀ考~뾡᐀考}뾤ᔀ考舫ȯᨀ ns뾻ᘀ考舫ȯᨀ  뾾ᜀ考뾽᠀考~뾰ᤀ考}뾷ᨀ考뾊ᬀ考뾉ᰀ考뾌ᴀ考뾃Ḁ考텀ꂶȯ瀀뾆ἀ考Ꙁ荣翽顾ȯee&quot;: &quot;뾅 考ꂶȯ瀀뾘℀考촨荣翽顾ȯlAction뾟∀考뾒⌀考졀ꂣȯ뾑␀考匘莒翽═莋翽age뾔─考{뽫☀考뽮✀考|뽭⠀考뽠⤀考뽧⨀考뽺⬀考舫ȯᨀ 뽹Ⰰ考舫ȯᨀ 뽼ⴀ考뽳⸀考ᐐ荾翽ᨠ 뽶⼀考荹翽ȯᴚȁ뽵　考뽈㄀考뽏㈀考䘰荻翽ࠠꁇȯntToken뽂㌀考뽁㐀考舫ȯᨀ &#10;뽄㔀考舫ȯᨀ ult뽛㘀考᷈荽翽ᨀ 뽞㜀考뽝㠀考熈莒翽ᨀ 뽐㤀考뽗㨀考舫ȯᨀ 뼪㬀考舫ȯᨀ 뼩㰀考舫ȯᨀ 뼬㴀考舫ȯᨀ !ult뼣㸀考舫ȯᨂ #뼦㼀考舫ȯᨀ &quot;ult뼥䀀考翌翽翌翽穠ꂌȯd뼸䄀考舫ȯᨀ &amp;뼿䈀考$ContentTypeId뼲䌀考㦸舷ȯ᠀燑䠩蛋ȯ뼱䐀考&#10;鷰ꃨȯ뼴䔀考舫ȯᨀ %뼋䘀考荹翽翽ᴙȀ鎰苰翽뼎䜀考ꚰ荣翽ᤂ苟翽뼍䠀考휠ꂣȯ뼀䤀考첀ꂵȯķ؂翽뼇䨀考䃰骳ȯᰰꁇȯ䃰骳ȯ❜㝇ᇐ㽐ꂑȯ뼚䬀考␰ꃫȯﲐꂖȯ耀ò뼙䰀考䘰荻翽ጀꁇȯ쐠ȯ뼜䴀考( TriggerFlowInfo뼓一考꺈莊翽ᤀ&amp;뼖伀考꓀荣翽顾ȯᔀetId뼕倀考䷆蛋ȯᤀ볨儀考꓀荣翽顾ȯ芐船ȯꗰꁕȯ볯刀考啠骳ȯᙠꁇȯ啠骳ȯ頲ȯﯠꀯȯ볢匀考䔐骳ȯ媠骳ȯᣐꁇȯᕀꁇȯ볡吀考荹翽翽ờȀ⛀ȯ볤唀考␰ꃫȯẐꃫȯ耀볻嘀考喐骳ȯᮠꁇȯ喐骳ȯȯ֐ꀰȯ볾圀考蚰荣翽ᨀ '볽堀考蛨荣翽ᤀ陰ꁕȯ볰夀考䘰荻翽ᦐꁇȯﲀ蛩ȯ苟翽볷娀考㮏舷ȯᤀ{볊嬀考ᒰꁇȯꂯȯ꧀髶ȯ:43֐ꀰȯ볉尀考㡿舷ȯᤀz苟翽볌崀考㨄舷ȯ᠀燑䥫蛋ȯ볃帀考䃰骳ȯꛀ髶ȯ䃰骳ȯ㩐ꂑȯ볆开考荺翽ᛀꁇȯ掐꘵ȯ$볅怀考䞰骳ȯꪰ髶ȯ䞰骳ȯვ␰ꃫȯ볘愀考㣇舷ȯᤀ~䰀볟戀考㤛舷ȯᤀ䱀볒挀考ீ顿ȯᑰꛞȯᴚ翽咰꛺ȯ苟翽병搀考厧蛋ȯᤂ鎰苰翽볔攀考㭈舷ȯᤀ|$벫昀考␰ꃫȯṰꃫȯ&#10;耀벮最考哤蛋ȯᤀ佀벭栀考䔐骳ȯᓠꁇȯ䔐骳ȯიᡰꁇȯ베椀考澰莒翽ᤀu벧樀考灈莒翽ᤂ배蜙ȯ벺欀考ꔐ荣翽ዐꁇȯꚰ荣翽ﰀꛩȯ벹氀考⑀ꂷȯ촨荣翽멀骽ȯ벼洀考㫺舷ȯᤀ}䯀䌀蛪ȯ벳渀考叠莒翽ᤀer벶漀考呆蛋ȯᤃ侀벵瀀考濸莒翽ᤂ$번焀考剗蛋ȯᤀ䁀벏爀考仅蛋ȯᤀ䀀$벂猀考伍蛋ȯᤂ俀$벁琀考ꫀꁆȯ鯰ꁆȯ媠骳ȯ:58፠ꁇȯ버甀考啠骳ȯ뙠ꁆȯ啠骳ȯऀꀰȯ벛瘀考舫ȯᨀ $苟翽벞眀考ᕰꁇȯ頞ȯꎐ髶ȯﯠꀯȯ벝砀考荺翽ᇠꁇȯ掐꘵ȯ$벐礀考喐骳ȯꎐ髶ȯ喐骳ȯòऀꀰȯ벗稀考ጰꁇȯ鿀頞ȯꛀ髶ȯ㺐ꂑȯ뱪笀考tId뱩簀考㠰舷ȯᤀ䀀뱬紀考舫ȯᨀ (뱣縀考d뱦缀考$Thoma, Carmen뱥耀考ᤸ㙱翶ᤠ㙱翶뱸脀考世蛋ȯᤃ傀on뱿舀考컐ꁜȯ⎰ꁇȯპ퓕㽔䀀ꄈȯ㾀㾀뱲茀考翌翽翌翽煰ꂌȯ뱱萀考翌翽翌翽딐骜ȯ뱴蔀考倍蛋ȯᤂ£净^뱋蘀考儂蛋ȯᤂ¥剀뱎蜀考Caption.MeControl뱍蠀考荹翽ȯᴙᴚ뱀褀考乯蛋ȯᤀ뱇言考蛊ȯᨀ뱚謀考珉械螮翽뱙谀考㛡翶뱜贀考单蛋ȯᤂ偀on뱓踀考傯蛋ȯᤂ¤刀괁蚽嚑勌뱖輀考㎰ꘑȯ燐颰ȯ쮈頠ȯ쮈頠ȯ쭰頠ȯ뱕退考敓⁴敦瑡牵ⵥ慧整戠獡摥倠潲獰밨鄀考Ạꁇȯꩄଢ଼䟬ǲȀ밯鈀考ᤸ㙱翶ᤠ㙱翶밢錀考컐ꁜȯᶰꁇȯრ⛰ꁀȯ밡鐀考冱蛋ȯᤀ 儀밤销考叠莒翽ᨀ밻阀考᷈荽翽ᨀ⛀밾需考蛨荣翽ᬀ밽頀考컐ꁜȯ⃠ꁇȯუ㒠ꄈȯ㗐蛸ȯ배餀考ᐐ荾翽ᤠ밷騀考ty毠蚱ȯ밊鬀考oc뚀蛅ȯ밉鰀考㛡翶밌鴀考䬐莒翽ᤀX⛀밃鸀考쨀顡ȯ䥰ꘑȯნenꃻȯd밆鼀考刄蛋ȯᤀ¡兀밅ꀀ考佣蛋ȯᤂ¦劀반ꄀ考荹翽·ᴚȁ械ꛉȯ밟ꈀ考컐ꁜȯ糠ꁜȯოPo㛠ꁀȯon㾀밒ꌀ考۰顢ȯﮀ顡ȯსen◀ꄈȯd밑ꐀ考①ꙴȯȯ바ꔀ考㛡翶뷫ꘀ考䘰荻翽₀ꁇȯ뷮꜀考Ȱꁝȯʰ髶ȯტ摥ᆀꂷȯ⛀뷭ꠀ考䵰蛋ȯᤀ뷠꤀考荺翽❀ꁇȯ梐꘵ȯ$뷧ꨀ考荹翽ȯᴙȯ뷺꬀考叠莒翽ᤀ뷹가考﹠蚽ȯᨀ뷼관考翌翽翌翽簀ꂌȯ뷳글考wT뷶꼀考뷵뀀考⹭捁뷈넀考ty勀蚱ȯ뷏눀考翌翽翌翽뀰骜ȯ뷂대考侸蛋ȯᤂ¢冀뷁됀考ɭȁ뷄딀考咙蛋ȯ᠀燑䴝蛋ȯ뷛똀考˒뷞뜀考ၶ⛀뷝렀考翌翽翌翽꣠骜ȯ뷐뤀考ᤸ㙱翶ᤠ㙱翶뷗먀考ꨀ頠ȯ蚭ȯჟPoꃻȯon붪묀考a줠ꂣȯ붩밀考叭蛋ȯᤀ倀⛀붬봀考ꣀ莒翽ᬀ붣븀考郦品ի℘㙯翶噈ꙴȯ效ꁕȯon붦뼀考兖蛋ȯᤂ§勀齀驋ȯ붥쀀考衇랴䋮跍â₣䚍滖䌸徔잨Ⰱ붸섀考镰螬翽械螮翽붿숀考ᤸ㙱翶ᤠ㙱翶붲쌀考締骢ȯ┐ꂞȯღ᱀ꂷȯ⛀붱쐀考ᤸ㙱翶ᤠ㙱翶붴씀考ᤸ㙱翶ᤠ㙱翶붋였考蛊ȯᨀ谺禎빅붎윀考顽ȯ캠骝ȯწᙀꂷȯ붍저考蛊ȯᨀ&#10;퐘ò부준考㛡翶붇쨀考蛊ȯᨀ붚쬀考⤁瑦䎼퐢띈㤉熼쎞廠붙찀考ChainingModeCBC붜촀考ⓑ傡淼숚䉆ⷳ菶鏌ẞ齢嬕宻᧒體붓츀考熈莒翽ᤀ붖케考ChainingModeCBC붕퀀考뵨턀考뵯툀考Ⰱ瑦䎼퐢띈㤉熼쎞懠뵢팀考ᤸ㙱翶ᤠ㙱翶뵡퐀考ఠꁝȯ⇐ꁇȯჯᴀꄈȯ뵤픀考⨁瑦䎼퐢띈㤉熼쎞忠뵻혀考窠ꂝȯ켰骝ȯჰጀꂷȯ뵾휀考ᤸ㙱翶ᤠ㙱翶뵽考㛡翶뵰考⸁夀遀煋ፊ陁ꩥ汌㩵뵷考㑠ꁇȯ⇐ꁇȯფ䜀ꄈȯ뵊考ᤸ㙱翶ᤠ㙱翶뵉考㛡翶뵌考䒀骢ȯ你骢ȯშჀꂷȯ⛀뵃考㛡翶뵆考蛊ȯᨀ뵅考뵘考焈莒翽ᨂ谺禎빅뵟考፸荾翽ᨀ뵒考蛊ȯᬀ禎빅뵑考✁ȀⓁ꽏伇䫾鋅筭뵔考툀驊ȯ칰驊ȯყ⚠ꄈȯ봫考ᝠꘑȯ㎰ꘑȯ쵈頠ȯ쵈頠ȯ촰頠ȯ봮考ᐐ荾翽ᨠ裂Ꙡȯ봭考蛊ȯᬀ 봠考蛊ȯᨁò봧考愀ꁇȯȰꁝȯცᾀꂷȯ봺考顽ȯ챀顡ȯძ぀ꄈȯ봹考Ё⃿욊ꍲ蕍⪞楩⋒徫㼀ㄱい믏봼考蛊ȯᨀ봳考쪐顡ȯ푐顡ȯქ䟠ꄈȯ봶考봵考⠁瑦䎼퐢띈㤉熼쎞巠怚橞ဇ봈考봏考骢ȯ秀骢ȯხᬀꂷȯ⛀봂考蛊ȯᬀ봁考蛊ȯᨀ 봄考⬁瑦䎼퐢띈㤉熼쎞惠ሕⳍ㔵봛考蛊ȯᨀ봞考쇀蜗ȯ颩ȯჩ㈀ꄈȯ⛀봝考봐豈考㛡翶봗切考镰螬翽械螮翽⫐ꁇȯ뫪ﬀ考ⴐꁇȯ⇐ꁇȯჭ㋠ꄈȯ뫩ﰀ考0뫬ﴀ考㛡翶뫣︀考뫦＀考ⴁ夀遀煋ፊ陁ꩥ汌쥵뫥耄㓁臟ȯᤀ/뫸Ā耄뫿Ȁ耄㗁ꂵȯ䄂翽㗁ꂵȯ䄂翽뫲̀耄㷰ꁇȯఠꁝȯჱ傠ꄈȯ뫱Ѐ耄뫴Ԁ耄镰螬翽械螮翽뫋؀耄ᤸ㙱翶ᤠ㙱翶뫎܀耄镰螬翽械螮翽뫍ࠀ耄镰螬翽械螮翽鹱&#10;뫀ऀ耄㐚臟ȯᤀ뫇਀耄뫚଀耄Š蚾ȯᨀ뫙ఀ耄㛡翶뫜ഀ耄〰ꘔȯ뫓฀耄䴠ꁇȯ㱰ꁇȯ喨ꙃȯ喨ꙃȯ喐ꙃȯ뫖ༀ耄㟁ꂵȯ䄂㟁ꂵȯ䄂㔧᝻孎뫕က耄ᤸ㙱翶ᤠ㙱翶모ᄀ耄䘰荻翽㹐ꁇȯModeCBC몯ሀ耄ꚰ荣翽ᤂ0몢ጀ耄呐莒翽ᤀ몡᐀耄㴰ꁇȯ컐ꁜȯჴ㈠颪ȯ몤ᔀ耄琾丞翽㵠ꁇȯꪠ顢ȯ못ᘀ耄衇랴䋮跍â₣䚍滖䌸徔잨Ⰱ몾ᜀ耄ⓑ傡淼숚䉆ⷳ菶鏌ẞ齢嬕宻᧒體췳烜몽᠀耄荼翽ᨂ몰ᤀ耄㛡翶몷ᨀ耄ChainingModeCBC몊ᬀ耄␁瑦䎼퐢띈㤉熼쎞嫠몉ᰀ耄ᤸ㙱翶ᤠ㙱翶몌ᴀ耄촨荣翽㥀ꁇȯ촨荣翽㥀ꁇȯ몃Ḁ耄䘰荻翽㽀ꁇȯModeCBC몆ἀ耄명 耄몘℀耄퓠顡ȯ畐ꁆȯ&#10;䐅글뜨風ȯ뜐風ȯ몟∀耄Ⰱ瑦䎼퐢띈㤉熼쎞懠㐀᷂몒⌀耄ᤸ㙱翶ᤠ㙱翶몑␀耄㌰臟ȯᨀ 谺禎빅몔─耄㑬臟ȯᤀ2멫☀耄㟰ꁇȯ괰驙ȯ夨ꙃȯ夨ꙃȯ夐ꙃȯ멮✀耄﷌蛇ȯᨀ 멭⠀耄㛡翶멠⤀耄ChainingModeCBC퉩ꬢ멧⨀耄ꁜȯ컐ꁜȯჵ㗀颪ȯ멺⬀耄㍹臟ȯᨀ @蜀ȯ멹Ⰰ耄鬠驋ȯ멼ⴀ耄衇랴䋮跍â₣䚍滖䌸徔잨Ⰱ퉩ꬢ멳⸀耄컐ꁜȯఠꁝȯჳ⫠颪ȯ멶⼀耄ℐꘔȯ멵　耄㯀ꂵȯ轐刑倫倀昀䵺멈㄀耄㛡翶멏㈀耄镰螬翽械螮翽劖͍춍螌멂㌀耄ⓑ傡淼숚䉆ⷳ菶鏌ẞ齢嬕宻᧒體멁㐀耄멄㔀耄㮀ꂵȯ齎혭䌸爙Ŏ鸀椪퉩ꬢ멛㘀耄㛡翶멞㜀耄괰驙ȯᝠꘑȯ偨ꙃȯ偨ꙃȯ偐ꙃȯ멝㠀耄ᤸ㙱翶ᤠ㙱翶멐㤀耄㷰ꁇȯ㗠ꁇȯჲ䟠颪ȯ멗㨀耄⟰ꘔȯ먪㬀耄㏅臟ȯᤀ먩㰀耄먬㴀耄ﶀ蛇ȯᨀ 먣㸀耄먦㼀耄ChainingModeCBC㨰ꁇȯ먥䀀耄ഁ瑦䎼퐢띈㤉熼쎞䳠ऀ밹鹱머䄀耄ก瑦䎼퐢띈㤉熼쎞䷠ऀ밹鹱먿䈀耄䌰ꁇȯ㄰ꁇȯჷ粘ꁅȯ먲䌀耄༁瑦䎼퐢띈㤉熼쎞仠ऀ밹鹱먱䐀耄屐ꁇȯ텀ꁜȯჼ䘠ꄈȯ먴䔀耄က먋䘀耄镰螬翽械螮翽먎䜀耄숚ᤀက菶鏌ẞ齢嬕宻᧒體먍䠀耄㲐ꘔȯ먀䤀耄镰螬翽械螮翽톸ò먇䨀耄愀ꁇȯ㄰ꁇȯჹ案ꁅȯ먚䬀耄i爀ꂣȯModeCBC먙䰀耄㏠蜁ȯ㋀蜁ȯჽ⬀ꄈȯ먜䴀耄﷊蚻ȯ᠀燑䴝蛋ȯꄇȯ먓一耄퐐ꂣȯ먖伀耄ⓑ傡淼숚䉆ⷳ菶鏌ẞ齢嬕宻᧒體먕倀耄荺翽䏀ꁇȯ胰꘵ȯ$믨儀耄煐莒翽ᤂ믯刀耄㛡翶믢匀耄ᤸ㙱翶ᤠ㙱翶믡吀耄ChainingModeCBC믤唀耄믻嘀耄꓀荣翽䊠ꁇȯꡠ颫ȯꘞȯ暶鶼侯⇷믾圀耄W田믽堀耄舠꘥ȯ믰夀耄ଁ瑦䎼퐢띈㤉熼쎞䫠ऀ밹鹱믷娀耄炘莒翽ᤀu믊嬀耄㋀蜁ȯㄐ蜁ȯჺㄠꄈȯ믉尀耄⎐蜁ȯװ蜁ȯჶ⡠ꄈȯ믌崀耄㛡翶믃帀耄䛰ꁇȯ䛰ꁇȯ䛰ꁇȯā翽믆开耄꓀荣翽顾ȯ촨荣翽䖠ꁇȯ苟翽믅怀耄楠ꁕȯ櫀ꁕȯꃖȯ믘愀耄ꔐ荣翽䏰ꁇȯꚰ荣翽밀ꛪȯ믟戀耄舨荣翽ᤀ믒挀耄膨荣翽ᤂ믑搀耄㛡翶믔攀耄㛡翶뮫昀耄愀ꁇȯ䌰ꁇȯ჻掘ꁅȯ뮮最耄厐㙽翶埠㙽翶ȯ讨ꂭȯ뮭栀耄ᤸ㙱翶ᤠ㙱翶뮠椀耄ᤸ㙱翶ᤠ㙱翶뮧樀耄؁夀斮홏퀅靉ᑈ㥙௼Ǳ뮺欀耄眠荣翽ᤃy䯀芵勌諠㗜뮹氀耄ﶰꃹȯꁜȯჸ➀ꄈȯ뮼洀耄ঐ蚩ȯᤀ䀀뮳渀耄㛡翶뮶漀耄崀ꁕȯ뮵瀀耄ꚰ荣翽ᤂ뮈焀耄䩨莒翽ᤀ뮏爀耄焈莒翽ᤂ䴀苟翽뮂猀耄ChainingModeCBC뮁琀耄衇랴䋮跍â₣䚍滖䌸徔잨Ⰱ뮄甀耄뮛瘀耄ᤸ㙱翶ᤠ㙱翶뮞眀耄긠꘥ȯ뮝砀耄竐颰ȯ뫠ꁆȯ亨ꙃȯ亨ꙃȯ亐ꙃȯ뮐礀耄矰ꁆȯ矰ꁆȯ矰ꁆȯꘞ&#10;뮗稀耄ā฀ėడ덉⒬ￔ륙Ɔऀ밹鹱뭪笀耄؁夀斮홏퀅靉ᑈ㥙௼Ǳ뭩簀耄ਁȀⓁ꽏伇䫾鋅業ऀ밹鹱뭬紀耄ఁ瑦䎼퐢띈㤉熼쎞䯠ऀ밹鹱뭣縀耄ᤸ㙱翶ᤠ㙱翶뭦缀耄ް顢ȯ㟰ꁇȯ䳨ꙃȯ䳨ꙃȯ䳐ꙃȯ뭥耀耄೷蚩ȯᤀ䁀뭸脀耄㽐ꘔȯ뭿舀耄ጁ瑦䎼퐢띈㤉熼쎞几뭲茀耄穐髶ȯ髵ȯBE뤨Ꙟȯ뤐Ꙟȯ뭱萀耄ᴁ瑦䎼퐢띈㤉熼쎞叠ऀ밹鹱.뭴蔀耄ἁ瑦䎼퐢띈㤉熼쎞嗠ऀ밹鹱'뭋蘀耄鸠ꂷȯ뭎蜀耄ꄰ驡ȯ꫰驡ȯᄀ鍠ꃺȯ뭍蠀耄夁ఀ昳眕⼒ꍂޔ挽㌒꿒Ȁ뭀褀耄ᜁȀⓁ꽏伇䫾鋅籭က뭇言耄℁瑦䎼퐢띈㤉熼쎞埠ऀ밹鹱0뭚謀耄魠ꂷȯ뭙谀耄́夀遀煋ፊ陁ꩥ汌ꩵऀ밹鹱4뭜贀耄傀ꁇȯ䈐ꁇȯჾ㥠颪ȯ뭓踀耄ḁ瑦䎼퐢띈㤉熼쎞哠ऀ밹鹱5뭖輀耄威ఀ昳眕⼒ꍂޔ挽㌒埒က뭕退耄㛡翶묨鄀耄屐ꁇȯ䈐ꁇȯჿ喐ꃻȯ묯鈀耄ᄁȀⓁ꽏伇䫾鋅摭က묢錀耄脰颰ȯ脰颰ȯ脰颰ȯ묡鐀耄쀖哓ǿ簀ꙉ噲኿䛫Ʒ묤销耄ᐁȀⓁ꽏伇䫾鋅歭ऀ밹鹱묻阀耄堁ఀ昳眕⼒ꍂޔ挽㌒壒谺禎빅묾需耄Ёఀ昳眕⼒ꍂޔ挽㌒峒Ȁ묽頀耄؁ఀ昳眕⼒ꍂޔ挽㌒廒Ȁ묰餀耄܁ఀ昳眕⼒ꍂޔ挽㌒忒묷騀耄ౙ蚩ȯᤃ䴀묊鬀耄ୣ蚩ȯ᠀玵㍹臟ȯ묉鰀耄ᤸ㙱翶ᤠ㙱翶묌鴀耄ਧ蚩ȯ᠀玵㌰臟ȯȯ묃鸀耄塚驡ȯ陰髪ȯᄁꝐꃺȯ묆鼀耄荺翽勀ꁇȯ橰꘵ȯ$묅ꀀ耄ದ蚩ȯᤀ䶀묘ꄀ耄ઽ蚩ȯᤀN䕀묟ꈀ耄ఁ蚩ȯᤀ珏ﺐ荹翽묒ꌀ耄㛡翶묑ꐀ耄畐ꁆȯ筰髶ȯ&#10;挽㌒蜒ȯ蜒ȯ묔ꔀ耄ᘁ夀遀煋ፊ陁ꩥ汌瑵ऀ밹鹱룫ꘀ耄᠁ȀⓁ꽏伇䫾鋅絭ऀ밹鹱룮꜀耄홀ꂣȯ룭ꠀ耄ᤸ㙱翶ᤠ㙱翶룠꤀耄āఀ昳眕⼒ꍂޔ挽㌒姒谺禎빅룧ꨀ耄ඖ蚩ȯᤀ䵀룺꬀耄ሁ瑦䎼퐢띈㤉熼쎞僠ऀ밹鹱 룹가耄ᤁȀⓁ꽏伇䫾鋅湭ऀ밹鹱&quot;룼관耄ᬁ瑦䎼퐢띈㤉熼쎞勠ऀ밹鹱$룳글耄㛡翶룶꼀耄技ꁕȯ룵뀀耄ᤸ㙱翶ᤠ㙱翶룈넀耄㛡翶룏눀耄㛡翶룂대耄ȁఀ昳眕⼒ꍂޔ挽㌒嫒谺禎빅룁됀耄ᰁ夀遀煋ፊ陁ꩥ汌둵ऀ밹鹱*룄딀耄룛똀耄́ఀ昳眕⼒ꍂޔ挽㌒寒Ȁ룞뜀耄鳀ꂷȯ룝렀耄ய蚩ȯᤀ珏ﺐ荹翽쌥읚쇋፟룐뤀耄ԁఀ昳眕⼒ꍂޔ挽㌒巒ᄀ룗먀耄荺翽剠ꁇȯ橰꘵ȯ$뢪묀耄ခ瑦䎼퐢띈㤉熼쎞俠ऀ밹鹱,뢩밀耄ᨁ夀遀煋ፊ陁ꩥ汌硵ऀ밹鹱2뢬봀耄 瑦䎼퐢띈㤉熼쎞因߭燇Ꞹ뢣븀耄ᔁȀⓁ꽏伇䫾鋅汭ऀ밹鹱&amp;뢦뼀耄ᤸ㙱翶ᤠ㙱翶뢥쀀耄ഁఀ昳眕⼒ꍂޔ挽㌒旒Ȁ뢸섀耄ᄁఀ昳眕⼒ꍂޔ挽㌒槒ᄀ뢿숀耄㛡翶뢲쌀耄矠ꁇȯ媠ꁇȯᄇ瀘ꁅȯ뢱쐀耄ଁఀ昳眕⼒ꍂޔ挽㌒插ᄀ뢴씀耄กఀ昳眕⼒ꍂޔ挽㌒曒Ȁ뢋였耄ᤸ㙱翶ᤠ㙱翶뢎윀耄矠ꁇȯȰꁝȯᄅ溈ꁅȯ뢍저耄᠁ఀ昳眕⼒ꍂޔ挽㌒烒Ȁ뢀준耄幠ꁕȯ뢇쨀耄ࠁఀ昳眕⼒ꍂޔ挽㌒惒뢚쬀耄嘁⼀㞔ꂫᔕꩄﴙ㻖řȀ뢙찀耄ꌀꁱȯ뢜촀耄ᴁఀ昳眕⼒ꍂޔ挽㌒痒Ȁ뢓츀耄 ఀ昳眕⼒ꍂޔ挽㌒磒Ȁ뢖케耄℁ఀ昳眕⼒ꍂޔ挽㌒秒Ȁ뢕퀀耄崐ꁇȯ텀ꁜȯᄊ곀ꃺȯ롨턀耄ଁఀ昳眕⼒ꍂޔ挽㌒插Ȁ롯툀耄ᐁఀ昳眕⼒ꍂޔ挽㌒泒롢팀耄́ఀ昳眕⼒ꍂޔ挽㌒寒롡퐀耄ᖠꂸȯ텀ꁜȯᄋ꺐ꃺȯ롤픀耄驡ȯ憰颩ȯᄉ㙠ꄈȯ롻혀耄ఁఀ昳眕⼒ꍂޔ挽㌒擒谺禎빅롾휀耄∁ఀ昳眕⼒ꍂޔ挽㌒竒Ȁ롽耄ਁఀ昳眕⼒ꍂޔ挽㌒拒롰耄憐ꁇȯ傀ꁇȯᄂ䎀ꄈȯ롷耄㛡翶롊耄āఀ昳眕⼒ꍂޔ挽㌒姒롉耄ꐀ驡ȯ䒀颠ȯᄄ䑠ꄈȯ롌耄䙠蛼ȯryPosition롃耄㛡翶롆耄态ᘀ鏥贺蕃쾊ⲎŽ롅耄ꔐ荣翽咠ꁇȯꚰ荣翽ꛩȯ㻈ò롘耄㛡翶롟耄ခఀ昳眕⼒ꍂޔ挽㌒棒롒耄ሁఀ昳眕⼒ꍂޔ挽㌒櫒롑耄ȁఀ昳眕⼒ꍂޔ挽㌒嫒롔耄꓀荣翽顾ȯ␅̀䐅글ꁾȯ苟翽렫耄ਁఀ昳眕⼒ꍂޔ挽㌒拒렮耄ᰁఀ昳眕⼒ꍂޔ挽㌒瓒렭耄㛡翶렠耄媠ꁇȯȰꁝȯᄃ瓈ꁅȯ렧耄ँఀ昳眕⼒ꍂޔ挽㌒懒렺耄ᤸ㙱翶ᤠ㙱翶령耄屐ꁇȯ傀ꁇȯᄆ䦠ꄈȯ렼耄ᤸ㙱翶ᤠ㙱翶렳耄ᤸ㙱翶ᤠ㙱翶렶耄༁ఀ昳眕⼒ꍂޔ挽㌒柒Ȁ렵耄ᤸ㙱翶ᤠ㙱翶레耄㫺舷ȯᤃ}䯀ꄇȯ렏耄ᤁఀ昳眕⼒ꍂޔ挽㌒燒Ȁ렂耄돀驡ȯꬠ驡ȯᄈ㖀ꄈȯ렁耄ᬁఀ昳眕⼒ꍂޔ挽㌒珒Ȁ렄耄ḁఀ昳眕⼒ꍂޔ挽㌒盒렛耄ἁఀ昳眕⼒ꍂޔ挽㌒矒Ȁ렞耄莀ꁕȯ灀ꁕȯᗐꃗȯ렝耄ᜁఀ昳眕⼒ꍂޔ挽㌒濒Ȁ렐豈耄蓠ꁕȯ렗切耄ᨁఀ昳眕⼒ꍂޔ挽㌒狒맪ﬀ耄ᤸ㙱翶ᤠ㙱翶맩ﰀ耄ጁఀ昳眕⼒ꍂޔ挽㌒毒Ȁ맬ﴀ耄ᘁఀ昳眕⼒ꍂޔ挽㌒滒Ȁ맣︀耄ᤸ㙱翶ᤠ㙱翶맦＀耄ᔁఀ昳眕⼒ꍂޔ挽㌒淒Ȁ맥者㨁ఀ昳眕⼒ꍂޔ挽㌒鋒Ȁ맸Ā者؁ఀ昳眕⼒ꍂޔ挽㌒廒Ȁ맿Ȁ者䄁ఀ昳眕⼒ꍂޔ挽㌒駒맲̀者抠骝ȯ湀颩ȯᄍ骠ꃺȯ맱Ѐ者䈁ఀ昳眕⼒ꍂޔ挽㌒髒맴Ԁ者ԁఀ昳眕⼒ꍂޔ挽㌒巒맋؀者㄁ఀ昳眕⼒ꍂޔ挽㌒角Ȁ많܀者䌁ఀ昳眕⼒ꍂޔ挽㌒鯒ᄀ맍ࠀ者܁ఀ昳眕⼒ꍂޔ挽㌒忒Ȁ맀ऀ者䘁ఀ昳眕⼒ꍂޔ挽㌒黒Ȁ맇਀者ᤸ㙱翶ᤠ㙱翶맚଀者䜁ఀ昳眕⼒ꍂޔ挽㌒鿒ᄀ맙ఀ者䠁ఀ昳眕⼒ꍂޔ挽㌒ꃒȀ맜ഀ者䤁ఀ昳眕⼒ꍂޔ挽㌒ꇒ谺禎빅맓฀者ᤸ㙱翶ᤠ㙱翶맖ༀ者겠ꁱȯ맕က者㔁ఀ昳眕⼒ꍂޔ挽㌒跒릨ᄀ者㛡翶릯ሀ者✁ఀ昳眕⼒ꍂޔ挽㌒習릢ጀ者ᤸ㙱翶ᤠ㙱翶릡᐀者⬁ఀ昳眕⼒ꍂޔ挽㌒菒Ȁ릤ᔀ者⸁ఀ昳眕⼒ꍂޔ挽㌒蛒ᄀ릻ᘀ者㈁ఀ昳眕⼒ꍂޔ挽㌒諒Ȁ릾ᜀ者䉰颠ȯ痠驙ȯᄏ歨ꁅȯ립᠀者㰁ఀ昳眕⼒ꍂޔ挽㌒铒ᄀ린ᤀ者냀ꁱȯ릷ᨀ者㛡翶릊ᬀ者ᤸ㙱翶ᤠ㙱翶릉ᰀ者㛡翶릌ᴀ者━ఀ昳眕⼒ꍂޔ挽㌒緒Ȁ릃Ḁ者릆ἀ者☁ఀ昳眕⼒ꍂޔ挽㌒绒릅 者Ёఀ昳眕⼒ꍂޔ挽㌒峒Ȁ릘℀者ⴁఀ昳眕⼒ꍂޔ挽㌒藒Ȁ릟∀者⼁ఀ昳眕⼒ꍂޔ挽㌒蟒Ȁ릒⌀者㐁ఀ昳眕⼒ꍂޔ挽㌒賒릑␀者⠁ఀ昳眕⼒ꍂޔ挽㌒胒Ȁ릔─者淰ꁇȯ炐ꁇȯᄎ㮠ꄈȯ륫☀者㛡翶륮✀者ᤸ㙱翶ᤠ㙱翶륭⠀者、ఀ昳眕⼒ꍂޔ挽㌒裒률⤀者㛡翶륧⨀者Ⰱఀ昳眕⼒ꍂޔ挽㌒蓒륺⬀者㘁ఀ昳眕⼒ꍂޔ挽㌒軒Ȁ륹Ⰰ者␁ఀ昳眕⼒ꍂޔ挽㌒糒를ⴀ者㤁ఀ昳眕⼒ꍂޔ挽㌒釒Ȁ륳⸀者秀ꁇȯ炐ꁇȯᄐ㵠ꄈȯ륶⼀者륵　者㠁ఀ昳眕⼒ꍂޔ挽㌒郒륈㄀者륏㈀者⨁ఀ昳眕⼒ꍂޔ挽㌒苒Ȁ륂㌀者ꑠꁱȯ륁㐀者㬁ఀ昳眕⼒ꍂޔ挽㌒鏒륄㔀者㴁ఀ昳眕⼒ꍂޔ挽㌒闒Ȁ륛㘀者⤁ఀ昳眕⼒ꍂޔ挽㌒臒Ȁ륞㜀者㼁ఀ昳眕⼒ꍂޔ挽㌒韒Ȁ륝㠀者䀁ఀ昳眕⼒ꍂޔ挽㌒飒ᄀ륐㤀者䐁ఀ昳眕⼒ꍂޔ挽㌒鳒륗㨀者䔁ఀ昳眕⼒ꍂޔ挽㌒鷒ᄀ뤪㬀者㸁ఀ昳眕⼒ꍂޔ挽㌒雒Ȁ뤩㰀者秀ꁇȯᖠꂸȯᄌ需ꃺȯ뤬㴀者⌁ఀ昳眕⼒ꍂޔ挽㌒篒谺禎빅뤣㸀者㌁ఀ昳眕⼒ꍂޔ挽㌒诒Ȁ뤦㼀者㜁ఀ昳眕⼒ꍂޔ挽㌒迒Ȁ뤥䀀者荺翽勀ꁇȯ昐꘵ȯ$뤸䄀者ꔐ荣翽糰ꁇȯ械螮翽뤿䈀者㛡翶뤲䌀者吁ఀ昳眕⼒ꍂޔ挽㌒곒ᄀ뤱䐀者ᤸ㙱翶ᤠ㙱翶뤴䔀者丁ఀ昳眕⼒ꍂޔ挽㌒ꛒȀ뤋䘀者狐ꁇȯ秀ꁇȯᄖ鹀ꃺȯ뤎䜀者縐ꁇȯ襰颰ȯ쒈頠ȯ쒈頠ȯ쑰頠ȯ뤍䠀者稀ꁆȯ秀ꁇȯᄘ醐ꃺȯ뤀䤀者䴁ఀ昳眕⼒ꍂޔ挽㌒ꗒȀ뤇䨀者⌁瑦䎼퐢띈㤉熼쎞姠ऀ밹鹱8뤚䬀者ꚰ荣翽ᤂu홨ò뤙䰀者숚퓰ꂣȯ뤜䴀者嘁⼀㞔ꂫᔕꩄﴙ㻖řȀ뤓一者态ᘀ鏥贺蕃쾊ⲎŽ뤖伀者ꔐ荣翽玐ꁇȯꚰ荣翽ﰀꛩȯ뤕倀者ꚰ荣翽韸믳둑*ꀮȯᰐ骵ȯ瑠ꁇȯɓ欁谂쬸戉Ā쓶몍⠐楦敬⼺⼯㩃啜敳獲慜爮瑵敨晲牯層潄湷潬摡屳⠀湅汧獩╨〲潣牵敳㈥戰潯╫〲牴捡楫杮㈥⠰⤱Ѐ汸硳Ȁɫ匟馭b鈁閨಺က昨汩㩥⼯䌯尺獕牥屳⹡畲桴牥潦摲䑜睯汮慯獤\䔨杮楬桳㈥挰畯獲╥〲潢歯㈥琰慲正湩╧〲ㄨ)砄獬x鐃ȁ﬙뭉쐁颂಺ဇ桗瑴獰⼺椯扵晨⹳桳牡灥楯瑮挮浯猯瑩獥䠯慥瑬剨捯敫⽴桓牡摥㈥䐰捯浵湥獴䔯楤楴杮䔯楤楴杮䕟⽎∀湅汧獩╨〲潣牵敳㈥戰潯╫〲牴捡楫杮Ѐ汸硳ЀƔᔂ苒诵Ā菄몘܌圐瑨灴㩳⼯畩桢獦献慨敲潰湩⹴潣⽭楳整⽳效污桴潒正瑥匯慨敲╤〲潄畣敭瑮⽳摅瑩湩⽧摅瑩湩彧久/䔢杮楬桳㈥挰畯獲╥〲潢歯㈥琰慲正湩g砄獬x鐅ȁ䷚㋽颃಺ဇ桗瑴獰⼺椯扵晨⹳桳牡灥楯瑮挮浯猯瑩獥䠯慥瑬剨捯敫⽴桓牡摥㈥䐰捯浵湥獴䔯楤楴杮䔯楤楴杮䕟⽎∀湅汧獩╨〲潣牵敳㈥戰潯╫〲牴捡楫杮Ѐ汸硳؀Ɣ鐂숢讘Ā菲몘܌圐瑨灴㩳⼯畩桢獦献慨敲潰湩⹴潣⽭楳整⽳效污桴潒正瑥匯慨敲╤〲潄畣敭瑮⽳摅瑩湩⽧摅瑩湩彧久/䔢杮楬桳㈥挰畯獲╥〲潢歯㈥琰慲正湩g砄獬x鐇ȁ읲ꠁ预಺ဇ桗瑴獰⼺椯扵晨⹳桳牡灥楯瑮挮浯猯瑩獥䠯慥瑬剨捯敫⽴桓牡摥㈥䐰捯浵湥獴䔯楤楴杮䔯楤楴杮䕟⽎∀湅汧獩╨〲潣牵敳㈥戰潯╫〲牴捡楫杮Ѐ汸硳ࠀƔ괂￵讕Ā蚢몘܌圐瑨灴㩳⼯畩桢獦献慨敲潰湩⹴潣⽭楳整⽳效污桴潒正瑥匯慨敲╤〲潄畣敭瑮⽳摅瑩湩⽧摅瑩湩彧久/䔢杮楬桳㈥挰畯獲╥〲潢歯㈥琰慲正湩g砄獬x鐉ȁ밬鬰度飄಺ဇ桗瑴獰⼺椯扵晨⹳桳牡灥楯瑮挮浯猯瑩獥䠯慥瑬剨捯敫⽴桓牡摥㈥䐰捯浵湥獴䔯楤楴杮䔯楤楴杮䕟⽎∀湅汧獩╨〲潣牵敳㈥戰潯╫〲牴捡楫杮Ѐ汸硳਀ƔⲪ譛Ā퇲몘܌圐瑨灴㩳⼯畩桢獦献慨敲潰湩⹴潣⽭楳整⽳效污桴潒正瑥匯慨敲╤〲潄畣敭瑮⽳摅瑩湩⽧摅瑩湩彧久/䔢杮楬桳㈥挰畯獲╥〲潢歯㈥琰慲正湩g砄獬x鐋ȁﭾ쏽ꀁ飙಺ဇ桗瑴獰⼺椯扵晨⹳桳牡灥楯瑮挮浯猯瑩獥䠯慥瑬剨捯敫⽴桓牡摥㈥䐰捯浵湥獴䔯楤楴杮䔯楤楴杮䕟⽎∀湅汧獩╨〲潣牵敳㈥戰潯╫〲牴捡楫杮Ѐ汸硳ఀƔ謵Ā몘܌圐瑨灴㩳⼯畩桢獦献慨敲潰湩⹴潣⽭楳整⽳效污桴潒正瑥匯慨敲╤〲潄畣敭瑮⽳摅瑩湩⽧摅瑩湩彧久/䔢杮楬桳㈥挰畯獲╥〲潢歯㈥琰慲正湩g砄獬x鐍ȁ☹፦쐁馩಺ဇ桗瑴獰⼺椯扵晨⹳桳牡灥楯瑮挮浯猯瑩獥䠯慥瑬剨捯敫⽴桓牡摥㈥䐰捯浵湥獴䔯楤楴杮䔯楤楴杮䕟⽎∀湅汧獩╨〲潣牵敳㈥戰潯╫〲牴捡楫杮Ѐ汸硳฀Ɣ麠认Ā﯎몠܌圐瑨灴㩳⼯畩桢獦献慨敲潰湩⹴潣⽭楳整⽳效污桴潒正瑥匯慨敲╤〲潄畣敭瑮⽳摅瑩湩⽧摅瑩湩彧久/䔢杮楬桳㈥挰畯獲╥〲潢歯㈥琰慲正湩g砄獬x鐏ȁ偡鳷︁꫅಺ဇ桗瑴獰⼺椯扵晨⹳桳牡灥楯瑮挮浯猯瑩獥䠯慥瑬剨捯敫⽴桓牡摥㈥䐰捯浵湥獴䔯楤楴杮䔯楤楴杮䕟⽎∀湅汧獩╨〲潣牵敳㈥戰潯╫〲牴捡楫杮Ѐ汸硳ကƔ轎讹Ā욖몪܌圐瑨灴㩳⼯畩桢獦献慨敲潰湩⹴潣⽭楳整⽳效污桴潒正瑥匯慨敲╤〲潄畣敭瑮⽳摅瑩湩⽧摅瑩湩彧久/䔢杮楬桳㈥挰畯獲╥〲潢歯㈥琰慲正湩g砄獬x鐑ȁ틎쟨ꫣ಺ဇ桗瑴獰⼺椯扵晨⹳桳牡灥楯瑮挮浯猯瑩獥䠯慥瑬剨捯敫⽴桓牡摥㈥䐰捯浵湥獴䔯楤楴杮䔯楤楴杮䕟⽎∀湅汧獩╨〲潣牵敳㈥戰潯╫〲牴捡楫杮Ѐ汸硳ሀƔℂ臛讗Ā뫗܌圐瑨灴㩳⼯畩桢獦献慨敲潰湩⹴潣⽭楳整⽳效污桴潒正瑥匯慨敲╤〲潄畣敭瑮⽳摅瑩湩⽧摅瑩湩彧久/䔢杮楬桳㈥挰畯獲╥〲潢歯㈥琰慲正湩g砄獬x鐓ȁﾖ仌븁ퟬ಺ဇ桗瑴獰⼺椯扵晨⹳桳牡灥楯瑮挮浯猯瑩獥䠯慥瑬剨捯敫⽴桓牡摥㈥䐰捯浵湥獴䔯楤楴杮䔯楤楴杮䕟⽎∀湅汧獩╨〲潣牵敳㈥戰潯╫〲牴捡楫杮Ѐ汸硳᐀Ɣ焂湘讯Ā戮뫟܌圐瑨灴㩳⼯畩桢獦献慨敲潰湩⹴潣⽭楳整⽳效污桴潒正瑥匯慨敲╤〲潄畣敭瑮⽳摅瑩湩⽧摅瑩湩彧久/䔢杮楬桳㈥挰畯獲╥〲潢歯㈥琰慲正湩g砄獬x鐕ȁ╛럃಺ဇ桗瑴獰⼺椯扵晨⹳桳牡灥楯瑮挮浯猯瑩獥䠯慥瑬剨捯敫⽴桓牡摥㈥䐰捯浵湥獴䔯楤楴杮䔯楤楴杮䕟⽎∀湅汧獩╨〲潣牵敳㈥戰潯╫〲牴捡楫杮Ѐ汸硳ᘀƔⰂ譈Ā讞뫠܌圐瑨灴㩳⼯畩桢獦献慨敲潰湩⹴潣⽭楳整⽳效污桴潒正瑥匯慨敲╤〲潄畣敭瑮⽳摅瑩湩⽧摅瑩湩彧久/䔢杮楬桳㈥挰畯獲╥〲潢歯㈥琰慲正湩g砄獬x鐗Ȃϐ兘ċ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ʔ㈁௞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鐙Ȃ흴懚ċ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ᨀʔ윂겋ୡ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鐛Ȃ히ċ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ᰀʔ异ﳹଦ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鐝Ȃ⮏ﳦċꀁ಺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Ḁʔข஡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鐟Ȃ뀗玛ċ︁಺ဇǓ瑨灴㩳⼯畩桢獦献慨敲潰湩⹴潣⽭楳整⽳效污桴潒正瑥匯慨敲╤〲潄畣敭瑮⽳摅瑩湩⽧摅瑩湩彧久〯⸱㐰㈮┳〲┭〲䱄䥍䵈䥅䵐ご┱〲湉潮慶楴湯㈥椰╮〲桐牡慭㈥愰摮㈥䴰摥捩污㈥吰捥湨汯杯⽹敐楬❮╳〲畓浢獩楳湯⽳硅浡㈥儰敵瑳潩獮/䔥慸╭〲畑獥楴湯╳〲湕瑩㈥㔰㈥戰╹〲䕐Ѐ汸硳 ʔ㜂舙௧Ā뫡܌판栁瑴獰⼺椯扵晨⹳桳牡灥楯瑮挮浯猯瑩獥䠯慥瑬剨捯敫⽴桓牡摥㈥䐰捯浵湥獴䔯楤楴杮䔯楤楴杮䕟⽎㄰〮⸴㌲㈥ⴰ㈥䐰䵌䡉䕍偉呍㄰㈥䤰湮癯瑡潩╮〲湩㈥倰慨浲╡〲湡╤〲敍楤慣╬〲敔档潮潬祧倯汥湩猧㈥匰扵業獳潩獮䔯慸╭〲畑獥楴湯⽳─硅浡㈥儰敵瑳潩獮㈥唰楮╴〲┵〲祢㈥倰E砄獬x鐡ȁ⠃搩಺ဇ桗瑴獰⼺椯扵晨⹳桳牡灥楯瑮挮浯猯瑩獥䠯慥瑬剨捯敫⽴桓牡摥㈥䐰捯浵湥獴䔯楤楴杮䔯楤楴杮䕟⽎∀湅汧獩╨〲潣牵敳㈥戰潯╫〲牴捡楫杮Ѐ汸硳∀Ɣ똂讛Āﳢ뫡܌圐瑨灴㩳⼯畩桢獦献慨敲潰湩⹴潣⽭楳整⽳效污桴潒正瑥匯慨敲╤〲潄畣敭瑮⽳摅瑩湩⽧摅瑩湩彧久/䔢杮楬桳㈥挰畯獲╥〲潢歯㈥琰慲正湩g砄獬x鐣ȁ⦜舁಺ဇ桗瑴獰⼺椯扵晨⹳桳牡灥楯瑮挮浯猯瑩獥䠯慥瑬剨捯敫⽴桓牡摥㈥䐰捯浵湥獴䔯楤楴杮䔯楤楴杮䕟⽎∀湅汧獩╨〲潣牵敳㈥戰潯╫〲牴捡楫杮Ѐ汸硳␀Ɣ焂试Āꢆ뫣܌圐瑨灴㩳⼯畩桢獦献慨敲潰湩⹴潣⽭楳整⽳效污桴潒正瑥匯慨敲╤〲潄畣敭瑮⽳摅瑩湩⽧摅瑩湩彧久/䔢杮楬桳㈥挰畯獲╥〲潢歯㈥琰慲正湩g砄獬x鐥ȁ漊Ⲳꀁ಺ဇ桗瑴獰⼺椯扵晨⹳桳牡灥楯瑮挮浯猯瑩獥䠯慥瑬剨捯敫⽴桓牡摥㈥䐰捯浵湥獴䔯楤楴杮䔯楤楴杮䕟⽎∀湅汧獩╨〲潣牵敳㈥戰潯╫〲牴捡楫杮Ѐ汸硳☀Ɣ&#10;ഀꗾ*皠ꂼȯ䳰ȯ줐ꂷȯȯࠀꗣ*緀颍ȯ镐ȯ鑂௺ꗫဪꃨȯﲠꁒȯ&#10;타㳧翶遀ꁇȯ᠑萀ꒈ驢ȯ햲뛮退灞戠窝àmmFluctuations of body liquids, cells, and tissue linked to genetic and environmental changes is explored by…..ons/햢뛾Ā耀퉠荣翽ЀǴ.&#10;&#10;㿿㿿&#10;&#10;㾀㾀⣿ሂƓր茄,ons/햒뛎Ȁ耀Ѐ蚾ȯ═莋翽熐荣翽═莋翽狰荣翽荼翽곈荣翽⟘莍翽굘荣翽⟘莍翽궠荣翽鐈莎翽荹翽⟘莍翽荹翽變顽ȯ荹翽荹翽荹翽䊐蚡ȯ荺翽釘莎翽⁠荼翽䙐蚡ȯ荼翽⟘莍翽切荼翽蛓ȯ퐐莑翽釘莎翽el햂뛞̀耀985440638-1716696054-3688324294-15210\Software\Policies\Microsoft\Office\16.0\Common\Feedback헲뚮Ѐ言灞戠窝æpp….. received the Nobel Prize in Chemistry in 1989 by discovering that RNAs are beyond being passive messengers. 헢뚾Ԁ耀翽횈翽쀀 嶈翽崨翽峰翽岸翽岀翽局翽芠翽씈翽W$$䫨翽䪠翽䩰翽䨈翽ons/헒뚎؀耀濰荣翽鑘莎翽熐荣翽⟘莍翽硸荣翽═莋翽촨荣翽䅀蛒ȯ췠荣翽䬀蛒ȯ荹翽䶠蛒ȯ荹翽⣰ꃳȯ荺翽䔐蛑ȯস荻翽⟘莍翽퉐莑翽⟘莍翽퐐莑翽釘莎翽莑翽㿰蛒ȯ莑翽錘莎翽莑翽錘莎翽쾰ꃲȯ픀苔翽is. 헂뚞܀耀诠膟翽翶膟翽❠Ċ鏠䤀㛦翶Ā㛡Ǵ貀膟翽ȯ䒠蛧ȯ픲뙮ࠀ耀퉠荣翽ЀǴ.&#10;&#10;㿿㿿&#10;&#10;㾀㾀⣿ሂƓր茄,el픢뙾ऀ耀Ѐ蚾ȯ═莋翽熐荣翽═莋翽狰荣翽荼翽곈荣翽⟘莍翽굘荣翽⟘莍翽궠荣翽鐈莎翽荹翽⟘莍翽荹翽ᠰ顾ȯ荹翽荹翽荹翽Ԡ蛙ȯ荺翽釘莎翽⁠荼翽ְ蛙ȯ荼翽⟘莍翽切荼翽蛓ȯ퐐莑翽釘莎翽W픒뙎਀耀翽횈翽쀀 嶈翽崨翽峰翽岸翽岀翽局翽芠翽씈翽Wï䫨翽䪠翽䩰翽䨈翽픂뙞଀退토翽芰ꂩȯ૨ꃎȯ꜒ȯ묰蝺翽ꅐ蜭ȯ⬐ꀭȯ୘ꃎȯ꜒ȯഫ翽턠翽흸꘾ȯ흸꘾ȯ핲똮ఀ阀灞戠窝ÚjjDigital Twins  are in silico patients generated by the training of neural networks with real patient data.핢똾ഀ耀郦品ի⟈㙼翶櫗吀亃麗ㅆ夣붴封翽仨㿇䦄㛦翶㛡翶䀀째ꂾȯ㛡翶翽ꂾȯେ핒똎฀耀郦品ի⟈㙼翶翿뵲゛䬲䊇託溚뚄専翽仨㿇䦄㛦翶㛡翶䀀뀘ꂾȯ㛡翶ʪ翽ꂾȯꜳȯ핂똞ༀ耀_xlref0ò㛡翶㛡稈ꁵȯ985440638-1716696054-3688324294-15210\Software\Microsoft\Office\16.0\Common\TeachingCallouts苔翽횲럮က耀郦品իàmmFluctuations of body liquids, cells, and tissue linked to genetic and environmental changes is explored by…..el횢럾ᄀ耀郦品իæpp….. received the Nobel Prize in Chemistry in 1989 by discovering that RNAs are beyond being passive messengers. /횒럎ሀ耀괠颧ȯ혀苔翽ꪐꂠȯ혀苔翽z궐ꂠȯ픀苔翽{鑘莎翽픀苔翽|鑘莎翽픀苔翽錘莎翽픀苔翽걠颧ȯ픀苔翽꿰颧ȯ픀苔翽긐颧ȯ픀苔翽Õ莋翽픀苔翽횂럞ጀ耀ఀ髀ȯ聀慀ꀧȯ훲랮᐀耀Ѐ蚾ȯ═莋翽熐荣翽═莋翽狰荣翽荼翽곈荣翽⟘莍翽굘荣翽⟘莍翽궠荣翽鐈莎翽荹翽⟘莍翽荹翽ྐ顾ȯ荹翽荹翽荹翽ଠ蛙ȯ荺翽釘莎翽⁠荼翽߀蛙ȯ荼翽⟘莍翽切荼翽蛓ȯ퐐莑翽釘莎翽cel훢랾ᔀ耀퉠荣翽ЀǴ.&#10;&#10;㿿㿿&#10;&#10;㾀㾀⣿ሂƓր茄,훒랎ᘀ耀煀荣翽⟘莍翽狰荣翽荼翽ꆨ荣翽吀蛒ȯꤠ荣翽韰荣翽ꭘ荣翽═莋翽곈荣翽⟘莍翽꼨荣翽⚀蛚ȯ荹翽⟘莍翽荹翽頿ȯ荹翽荹翽荹翽頿ȯ難荹翽⟘莍翽荺翽釘莎翽荼翽✀蛒ȯࣨ莄翽═莋翽As훂랞ᜀ耀곰颧ȯ혀苔翽괰ꂠȯ혀苔翽z겠ꂠȯ픀苔翽{鑘莎翽픀苔翽|鑘莎翽픀苔翽錘莎翽픀苔翽교颧ȯ픀苔翽돠颧ȯ픀苔翽곀颧ȯ픀苔翽Õ莋翽픀苔翽혲띮᠀耀濰荣翽鑘莎翽熐荣翽═莋翽狰荣翽荼翽ꗀ荣翽뮠蚭ȯ꼨荣翽蛓ȯ흠荣翽蛓ȯ荹翽⟘莍翽荹翽荹翽難荹翽⟘莍翽﷈荹翽鑘莎翽荺翽⚐蛔ȯ荺翽釘莎翽矘荻翽═莋翽荻翽釘莎翽⁠荼翽爠ꂠȯ䐘㚻翶혢띾ᤀ耀ꃲȯ혀苔翽ꃲȯ픀苔翽C絰颫ȯ픀苔翽{鑘莎翽픀苔翽|鐈莎翽픀苔翽荼翽픀苔翽荼翽픀苔翽ꃲȯ픀苔翽ꃲȯ픀苔翽Õ莋翽픀苔翽As혒띎ᨀ退토翽䚀骖ȯϘꃎȯ惈ꁏȯ묰蝺翽괰ꃫȯ箠ꂊȯшꃎȯ愸ꁏȯഫ翽턠翽⇘ꁧȯ⇘ꁧȯ혂띞ᬀ耀诠膟翽膟翽❠Ċ鏠ĀǴ貀膟翽@홲뜮ᰀ耀Ѐn.4㾀㾀ᗿȀ঒Ɓ茌C7eat홢뜾ᴀ耀ᩓꡳ㔲䩓要䬐雫嶽ᘂ蚱ȯ仨㿇䦄㛦翶㛡翶䀀翽㛡翶茁翽翽崸騿ȯ㞸ꛊȯ홒뜎Ḁ耀诠膟翽膟翽❠Ċ鏠䤀㛦翶Ā㛡Ǵ貀膟翽雮곳ꙑ*偀꜇ȯ僠蜜ȯrc%3dhttps%253A%252F%252Fiubhfs%252Esharepoint%252Ecom%252Fsites%252FHealthRocket%252F%255Fvti%255Fbin%252Fwopi%252Eashx%252Ffiles%252Fe5c28253e16d4a32987e3361fb234daf%26access_token%3deyJ0eXAiOiJKV1QiLCJhbGciOiJSUzI1NiIsIng1dCI6IkNRQU5lRWUtSUxVNTdlSnRZS0N2QVh2b1RkNCJ9.eyJhdWQiOiJ3b3BpL2l1Ymhmcy5zaGFyZXBvaW50LmNvbUBmNDE5YzlmZS1mN2IwLTRkODctYmVlOC1lOGRmYjIxOTBjYWIiLCJpc3MiOiIwMDAwMDAwMy0wMDAwLTBmZjEtY2UwMC0wMDAwMDAwMDAwMDBAOTAxNDAxMjItODUxNi0xMWUxLThlZmYtNDkzMDQ5MjQwMTliIiwibmJmIjoiMTY4Mzg5MDQxMSIsImV4cCI6IjE2ODM5MjY0MTEiLCJuYW1laWQiOiIwIy5mfG1lbWJlcnNoaXB8YWJiaWUucnV0aGVyZm9yZC1iZXJuZ3J1YmVyQGl1Lm9yZyIsIm5paSI6Im1pY3Jvc29mdC5zaGFyZXBvaW50IiwiaXN1c2VyIjoidHJ1ZSIsImNhY2hla2V5IjoiMGguZnxtZW1iZXJzaGlwfDEwMDMyMDAwNTU2M2YyN2NAbGl2ZS5jb20iLCJzaWQiOiI3MmZjOWMwMy00NDA2LTRlZWQtODViYS1iZjAyZjIwNmJlN2QiLCJzaWduaW5fc3RhdGUiOiJbXCJrbXNpXCIsXCJkdmNfY21wXCIsXCJkdmNfZG1qZFwiXSIsInhtc19jYyI6IltcIkNQMVwiXSIsInhtc19zc20iOiIxIiwiaXNsb29wYmFjayI6IlRydWUiLCJhcHBjdHgiOiJlNWMyODI1M2UxNmQ0YTMyOTg3ZTMzNjFmYjIzNGRhZjtNTUlvZFR1azJ4WnA0U0xSMlJUN3FPR3EzbE09O0RlZmF1bHQ7OzdGRkZGRkZGRkZGQkZGRkY7VHJ1ZTs7OzEwNDg1NzY7ZDYxZGIyYTAtMTBlMy02MDAwLWFiZjktNTRiMTZhM2E3ODdkIiwiZmlkIjoiMTg5OTEzIn0.LAl0g2oaJ6UsKxf7_hSmmfh7rIG6x1KnBEFflkFnNytF9XOLb-8X3LtgwzCvyeK2PAxIcP2s8-cm6CI_ebyQ-X5OVUfDK-3ZQDse6u_jEdxVMYqOvzek-4WYdXA26BHEvxBqEKGKGXMhBNEzeY_3PGRbt-5rqugzn1WX30WpjquxaN6tg̀ꓺ*着ꂼȯ怐ȯ엀ꜢȯŐȯ靂ࣺꓽဪꩀ鬲ȯꀠ髤ȯ타ᘇ楬䙷묠ꁇȯꃧ�s潄畣敭瑮휄뛮s蠀์ชീ頙ȯ勐ꁗȯ뭀ꁇȯł∊｀흷뛻š蠀ᅎ㤊컠驇ȯ밐ꁇȯł∊｀흺뛴ȯ蠀ဝ蜊Ⴠ頙ȯ볠ꁇȯł∊｀흭뛁ͩ耀님荣翽붰ꁇȯЀᰓòꒈ膟翽ꐘ膟翽ꑐ膟翽ꈘ膟翽㋣戳㐷换흐뛒Ѐ耀님荣翽뺀ꁇȯЀꒈ膟翽ꐘ膟翽ꑐ膟翽ꈘ膟翽㋣흃뚯ե蠀ᇤ礊擐ꁚȯ喀驤ȯ뽐ꁇȯł∊｀킶뚸إ蠀ቀ༊Ӏ頙ȯ쀠ꁇȯł∊｀킹뚵܀蠀ฮ匊퉠驇ȯ佐ꁗȯ샰ꁇȯł∊｀킬뚆ࡍ耀님荣翽쇀ꁇȯЀ-5ꒈ膟翽ꐘ膟翽ꑐ膟翽ꈘ膟翽㋣爀킟뚓ु耀님荣翽슐ꁇȯЀꒈ膟翽ꐘ膟翽ꑐ膟翽ꈘ膟翽&lt;㋣킂뙬ਯ耀님荣翽썠ꁇȯЀࠁ耀⯰꘿ȯ䴳ꁈȯꒈ膟翽ꐘ膟翽ꑐ膟翽ꈘ膟翽&lt;㋣탵뙹଀耀님荣翽쐰ꁇȯЀ-54-ꒈ膟翽ꐘ膟翽ꑐ膟翽ꈘ膟翽㋣獷漮晦탸뙊౰耀님荣翽씀ꁇȯЀ耀䞠顾ȯꒈ膟翽ꐘ膟翽ꑐ膟翽ꈘ膟翽㋣탫뙇ഀ蠀຾礊拐ꁚȯ에ꁇȯł∊｀탞뙐฀耀님荣翽욠ꁇȯЀࠁ耀⻀꘿ȯ霣ꁈȯꒈ膟翽ꐘ膟翽ꑐ膟翽ꈘ膟翽&lt;㋣탁똭ༀ蠀ᜪ《ۀ頙ȯ尐驤ȯ읰ꁇȯł∊｀퀴똾က蠀ᄶᐊ݀頙ȯ吠ꁗȯ졀ꁇȯł∊｀퀧똋ᄀ耀님荣翽줐ꁇȯЀࠁ耀䌀꘿ȯꒈ膟翽ꐘ膟翽ꑐ膟翽ꈘ膟翽&lt;㋣퀪똄ሀ蠀౸謊߀頙ȯ咐ꁗȯ짠ꁇȯł∊｀靂ࣺꕑဪꖠꁅȯꀠ髤ȯ타柷쬰ꁇȯ쏥퀃뛮退EG졠꛴ȯUS죰꛴ȯ-5졠꛴ȯ54졠꛴ȯ17떠꛴ȯ54죀꛴ȯ24졠꛴ȯ21죰꛴ȯ&#10;wa졠꛴ȯic졠꛴ȯcr떠꛴ȯ&#10;Of죀꛴ȯ6.쏠꛴ȯl\읰꛴ȯons클뛹Ƕ耀翽⼠翽쀀⛸翽✨翽♰翽翽═翽e큥뛈ȯ退C:\U촰ꁇȯ耀āāct큖뛛̯耀궰荺翽각耀?　⡶⾧܀ࠀ耀Ŀ怤⡶⾧܀ࠀ6큇뚪е耀翽⼠翽쀀⛸翽✨翽♰翽翽═翽IO큈뚥׶褀ßĀ鎐菊翽⠅揍ﶃ⾦렀紽ﶃࠀ躔ﶃ 掩ﶃ掗ﶃꠀ掍ﶃ䠀釛ﶃ쀀接ﶃ턀崍⾠Ȁ瀁쪐ﶃĀ趨荣翽錘莎翽Ă鿀菊翽ꠂ掍ﶃ堀鋣ﶃ堀掲ﶃ货ﶃȀ 쬐ﶃ̀촨荣翽ꎠ꛴ȯ趨荣翽莑翽쳠荣翽Бꁝȯ̃̃톹뚴؂退EG끠꛴ȯUS꿐꛴ȯ-5끠꛴ȯ54끠꛴ȯ17떠꛴ȯ54Ꝡ꛴ȯ24끠꛴ȯ21꿐꛴ȯ&#10;wa끠꛴ȯic끠꛴ȯcr떠꛴ȯ&#10;OfꝠ꛴ȯ6.쏠꛴ȯon읰꛴ȯeIO톪뚇ܯ谀툘ꁇȯ툥ꁇȯ釘莎翽懐ꁓȯ畃瑳浯瑓瑡獵܀＀旿䟒⾠Ȁ瀀䟒⾠躑ﶃ퀀卡⾠匀偉摁牤獥s튰ꁇȯ튼ꁇȯ釘莎翽懐ꁓȯ䵓偔摁牤獥s翽톛뚖࠯蠀ᦈ莋翽恀ꃧȯ᷀蛅ȯЀ典ꙻȯŞ2⇐꘿ȯ㾀㾀ᗿؘ৲Ɓ茂翽缀錨荣翽톌뙡य退锠ꘒȯ莠ꘒȯࠁ訠ꘒȯā讠ꘒȯ鋰鬷ȯ豠鬷ȯँ闠ꘞȯ艰ȯ졀ꁜȯ짰ꁜȯ놠ꁡȯ할ꂋȯ혀ꂋȯ錁荣翽칠蜭ȯ錁荣翽Āel퇽뙰਀耀翽⼠翽쀀⛸翽✨翽♰翽翽═翽l퇮뙃ଯ耀翽⼠翽쀀⛸翽✨翽♰翽翽═翽퇟뙒య耀翽⼠翽쀀⛸翽✨翽♰翽翽═翽퇀똭ഀ耀翽⼠翽쀀⛸翽✨翽♰翽翽═翽IO턱똼฀退걨菊翽쀚ꦐꁛȯ걨菊翽쀚끰ꁛȯꁠ菊翽삀냐ꁛȯ蜈臩翽쁾蔠Ꙣȯဠ菋翽쁩뎐ꁛȯ뻘菊翽쁳낐ꁛȯel턢똏ༀ销䘛敬啸卉牣灩兴ĀЄࠄȀఄԀ଀䁀ᰀଁ䂀ᰀ䔁À圀@ᘀ䮀䄀섀ŀ尀聀ḁ耀؀Ѐ桴獩Ѐ$楆摮楆獲却祴敬偤牡湥坴瑩䑨瑡卡畯捲e༄䜀瑥慄慴潃瑮硥tЄ一汩Ѐ&#10;楆敲癅湥t਄伀䍮浯慭摮elÌ(Ɠ(Ì(ÌƓ(Ɠ鉂෺ꕑဪꪀ鬲ȯꀠ髤ȯ타矷Ëꁇȯﾈᤴ현ޱ箬ﵿ﻿﻿苅⒨戀䀅턁뛯耀荣翽쉀ꜥȯ巰蜅ȯЁāāĄāā턌뛠Ā耀狰荣翽荼翽Ꟙ荣翽鐈莎翽촨荣翽໐顾ȯn╳Ѐ텷뛥Ȁ耀狰荣翽荼翽Ꟙ荣翽鐈莎翽돀荣翽뭀蜡ȯ촨荣翽࿰顾ȯ텲뛾̀鐀荺翽曠Ꙣȯ婠ꁘȯĄ텽뛳Ѐ耀蛨荣翽ĀꁇȯDataContext.Label텸뛴Ԁ耀荺翽ꁇȯ稰ꀟȯﺐ荹翽Ѐ텣뛉؀耀蛨荣翽ĀꁇȯDataContext.Label텮뛂܀退煀荣翽═莋翽簰荣翽竐荣翽Ꟙ荣翽竐荣翽荺翽鸀꛴ȯ텩뛇ࠀ退濰荣翽鐈莎翽Ꟙ荣翽笠荣翽꼨荣翽稐ꁜȯ텔뛘ऀ退濰荣翽錘莎翽煀荣翽═莋翽꼨荣翽瘠ꁜȯ춨荣翽ᵐ꛵ȯ텟뛝਀退麀蜶ȯ䄂翽靠蜶ȯ䄂翽⎠ꙡȯ䄂ɱȯ㦰ꄚȯ텚뛖଀退濰荣翽錘莎翽煀荣翽═莋翽꼨荣翽煀ꁜȯ춨荣翽ᮠ꛵ȯ텅뚫ఀ退껨荣翽莑翽촨荣翽᭰꛵ȯ춨荣翽᭰꛵ȯ礈荻翽竐荣翽텀뚬ഀ鐀荺翽ಠꙵȯ娀鬜ȯĄȯпЀ텋뚡฀鐀荺翽嚠ꘟȯ㽰ꁔȯĄȯЀ튶뚺ༀ鐀荺翽坠ꄚȯ㽰ꁔȯĄ튱뚿က耀荺翽ꁇȯ䲀꜊ȯﺐ荹翽ȯ朿Ѐ튼뚰ᄀ耀磱蜃ȯ䄂ȯ膐òĀò䪠òĀ튧뚵ሀ鐀荺翽涠Ꙣȯ娀鬜ȯĄȯ튢뚎ጀ耀狰荣翽荼翽Ꟙ荣翽鉐莎翽촨荣翽彰顾ȯࠀЀЀ튭뚃᐀鐀荺翽堠ꘟȯ㽰ꁔȯĄЀЀ튨뚄ᔀ鐀荺翽尐ꄚȯ婠ꁘȯĄȯЀЀ튓뚙ᘀ耀荣翽骠蜺ȯꑠ蛻ȯЁāāāпЀ튞뚒ᜀ耀蛨荣翽ĀꁇȯDataContext.LabelЀ튙뚗᠀鐀荺翽堀ꄚȯ㽰ꁔȯĄ튄뙨ᤀ耀ḱ蛜ȯĂ翽ḱ蛜ȯĂ翽梁ꙙȯ䄂Ḱ蛜ȯĂ翽튏뙭ᨀ耀ۑꀰȯ䄂ȯۑꀰȯ䄂ȯ꙳ȯĀȯ朿Ѐ튊뙦ᬀ鐀荺翽呠ꘟȯ㽰ꁔȯĄȯ朿Ѐ틵뙻ᰀ销荣翽㽰ꁔȯ箠ꁓȯȯ朿Ѐ티뙼ᴀ耀仰顾ȯᄅ؂ocꁇȯ挀頖ȯ斨頖ȯ고ꛋȯЀ틻뙱Ḁ耀狰荣翽荼翽Ꟙ荣翽鐈莎翽촨荣翽宀顾ȯ朿Ѐ틦뙊ἀ耀瀱蜃ȯ䄂ȯ膐òĀò顠òĀЀЀ틡뙏 耀狰荣翽莋翽Ꟙ荣翽鐈莎翽촨荣翽媐顾ȯryId◚Ѐ틬뙀℀耀蛨荣翽ĀꁇȯDataContext.Label틗뙅∀鐀荺翽廠ꘟȯ㽰ꁔȯĄȯЀЀ틒뙞⌀耀狰荣翽莋翽Ꟙ荣翽鐈莎翽촨荣翽忐顾ȯ娾杽Ѐ틝뙓␀耀蛨荣翽ĀꁇȯDataContext.Label틘뙔─耀Data.Doc.IsOpeningOfflineCopyȯ틃똩☀耀荺翽ꁇȯ嚐ꀟȯﺐ荹翽틎똢✀耀蛨荣翽ĀꁇȯDataContext.Label틉똧⠀耀ࢱꀰȯ䄂ȯࢱꀰȯ䄂ȯ꙳ȯĀȯ툴똸⤀鐀荺翽妐ꄚȯተꂥȯĄȯ朿Ѐ툿똽⨀退蜹ȯ═莋翽蜹ȯ═莋翽ﮀ蜹ȯ═莋翽᳠ꙡȯ᭠ꙡȯ툺똶⬀耀蛨荣翽ĀꁇȯDataContext.LabelЀ툥똋Ⰰ退ᖠꙡȯ䄂ȯហꙡȯ䄂ȯᚠꙡȯ䄂ȯ⁠ꙡȯ䄂朿Ѐ툠똌ⴀ耀荺翽ꁇȯ䖠꜊ȯﺐ荹翽ȯ툫똁⸀鐀荺翽鸠ꘒȯ䅐ꁔȯĄȯ朿Ѐ툖똚⼀鐀荣翽皀ꁘȯ覠ꁓȯ툑똟　退煀荣翽═莋翽簰荣翽竐荣翽荺翽鸀꛴ȯɴsⶀꄚȯ朿Ѐ툜또㄀耀荺翽ꁇȯ僰ꀟȯﺐ荹翽툇똕㈀耀瑱ꀯȯ䄂ȯ瑱ꀯȯ䄂ȯ꙳ȯĀȯ툂럮㌀耀蛨荣翽ĀꁇȯDataContext.Label툍럣㐀鐀荺翽鹠Ꙡȯ婠ꁘȯĄ툈럤㔀鐀荺翽滠Ꙣȯ婠ꁘȯĄ翽퉳럹㘀耀熐荣翽═莋翽狰荣翽荼翽簰荣翽竐荣翽꼨荣翽韰荣翽퉾럲㜀退絸荣翽莋翽罀荣翽═莋翽苨荣翽═莋翽ꗀ荣翽娰颧ȯ퉹럷㠀鐀荺翽喀ꘟȯ㽰ꁔȯĄ퉤럈㤀鐀荺翽奀ꘟȯ㽰ꁔȯĄ퉯럍㨀鐀荺翽删ꘟȯ㽰ꁔȯĄ─Ѐ퉪럆㬀耀荣翽묠ꁏȯ⊠ꂌȯ냀蛻ȯāāāāā퉕럛㰀耀荺翽ꁇȯ眐ꀟȯﺐ荹翽Ѐ퉐럜㴀耀荺翽ꁇȯ悐ꀟȯﺐ荹翽퉛럑㸀耀ꩱ蜃ȯ䄂ȯ膐òĀò顠òĀ朿Ѐ퉆랪㼀耀狰荣翽荼翽Ꟙ荣翽鐈莎翽돀荣翽묐蜡ȯ촨荣翽ݐ顾ȯ퉁랯䀀耀ꕱꁘȯ䄂ȯ膐òĀò䪠òĀ朿Ѐ퉌랠䄀耀狰荣翽莋翽Ꟙ荣翽鐈莎翽촨荣翽㈐顾ȯeCopyȯ朿Ѐ펷랥䈀鐀荺翽཰ꙵȯ娀鬜ȯĄ꽑嘘朿Ѐ펲랾䌀退ᒤꇫ롧୺黡뚢靃ꅵ⪴﴾ॵ趃￀췀ݽ꩙뵢뭮돸ὒﱹ镃궋莜≂误돿뛛ЀЀ펽랳䐀耀荺翽ꁇȯ緰ꀟȯﺐ荹翽朿Ѐ편랴䔀退Tut펣랉䘀耀荺翽ﯰꁇȯⅰꀟȯﺐ荹翽蛰◎Ѐ펮랂䜀退阻⧊௔㇄陧ଫ맄힃᳅촥돒侍࿆ꄢ蔉ໍᵆ긆럈腧鈠ꭧ櫫肼๛྄毂퍔朿Ѐ펩랇䠀鐀荺翽樠Ꙣȯ娀鬜ȯĄ朿Ѐ펔래䤀鐀荺翽ᄀꙵȯ娀鬜ȯĄ뛛朿Ѐ펟랝䨀耀郦品իTEST_Template_MA.xlsx펚랖䬀鐀荺翽暠Ꙣȯ娀鬜ȯĄч柈钕└㰀펅띫䰀鐀荺翽犠Ꙣȯ娀鬜ȯĄ펀띬䴀鐀荺翽ጠꘟȯ娀鬜ȯĄ猃뀂ꁋѽЀ펋띡一鐀荺翽Ềꙵȯ娀鬜ȯĄ朿Ѐ폶띺伀耀೐ꁈȯࡰꁈȯހꁈȯȯꁇȯȯпЀ폱띿倀鐀荺翽᷐ꙵȯ娀鬜ȯĄ폼띰儀退硸荣翽⟘莍翽ꗀ荣翽娰颧ȯ춨荣翽싰꛴ȯ莑翽쟐꛴ȯ폧띵刀退ঐ꜍ȯ ী꜍ȯ㿰n╳Ѐ폢띎匀退鋺᧼Ｌ簷鸌䤉ꡮ甉ꢝ呾ℌ劮兰駲빠穒⭦ᾬ觙ǥ㮻䌅챬냹쓑籙垔㓲猃뀂ЀЀ폭띃吀退巔埈➤䭠顀롳鞋ጠ⊭䬇겲㿨떓媯鬵眭凥꣰홹ⅻ쥜⬆䗰ч柈Ѐ폨띄唀退쯠顅ȯ퓠顢ȯᬐ頙ȯ台骹ȯ纠ꁋȯⰐꘔȯ폓띙嘀鐀荺翽ീꙵȯ娀鬜ȯĄȯ钕└㰀폞띒圀耀郦品ի㛡翶 뛠㐲翶폙띗堀退ᅦ釧ꔿ裮侩叧씢±쳄돧꛾❺鬨䜕귿捍沠㾠ⱛ偄鋵쿻챊ᓣ贵鬊才ॠ朿Ѐ폄뜨夀耀荺翽ðꁈȯ竐ꀟȯﺐ荹翽폏뜭娀鐀荺翽玠Ꙣȯ娀鬜ȯĄ폊뜦嬀鐀荺翽઀ꘟȯ娀鬜ȯĄ猃뀂朿Ѐ팵뜻尀鐀荺翽ၠꙵȯ娀鬜ȯĄﾧ৘пЀ팰뜼崀鐀荺翽曠Ꙣȯ娀鬜ȯĄॠЀЀ팻뜱帀鐀荺翽ᆠꙵȯ娀鬜ȯĄ翽朿Ѐ팦뜊开鐀荺翽ﾀꙴȯ娀鬜ȯĄ팡뜏怀蠀臀ꘜȯ봠ꙹȯ髠ꘕȯ售槒Ї팀瘥䨩睾刈ꄍȯ凰ꄍȯ팬뜀愀退application/x-javascript䝠颎ȯ팗뜅戀鐀荺翽櫠Ꙣȯ娀鬜ȯĄᬪ朿Ѐ팒뜞挀鐀荺翽焠Ꙣȯ娀鬜ȯĄч柈朿㰀팝뜓搀鐀荺翽￐ꙴȯ娀鬜ȯĄЀ팘뜔攀鐀荺翽─ꙵȯ娀鬜ȯĄﾧ৘朿Ѐ팃듩昀蠀ᘀꙵȯ鸀Ꜹȯ彐鬮ȯЇ又ꄍȯ厰ꄍȯ팎듢最退촨荣翽⎀꛵ȯﭨ荹翽鑘莎翽ῠ荼翽═莋翽朿Ѐ팉듧栀耀蛨荣翽ĀﰐꁇȯDataContext.LabelЀ퍴듸椀需荣翽址ꃧȯ慠骍ȯ䄀ò朿Ѐ퍿듽樀退ὐ꜍ȯ ȯ⓰꜍ȯ朿Ѐ퍺듶欀退ㄸ翊翽ﳠꁇȯ㡀翍翽㠘翍翽⹀顎ȯ畐颪ȯnn퍥듋氀退鋺᧼Ｌ簷鸌䤉ꡮ甉ꢝ呾ℌ劮兰駲빠穒⭦ᾬ觙ǥ㮻䌅챬냹쓑籙垔㓲猃뀂朿Ѐ퍠듌洀退꜐턱異햝숼㐙稨캧媣孫竣售槒኷邴莐䇥⊪퍦瘥䨩睾蒎ﾧ৘朿㰀퍫듁渀鐀荺翽煠Ꙣȯ娀鬜ȯĄﾧ৘钕Д㰀퍖듚漀退螬翽螬翽A퍑듟瀀蠀鯰东翽ﹰꁇȯ뛐丞翽ﺐꁇȯﺐꁇȯﻀꁇȯ퍜듐焀蠀ﻀꁇȯﻀꁇȯﻀꁇȯā䢍ꄎ䞖쉐鬄ȯĂ Ba`퍇듕爀鐀荺翽ᯀꘟȯ娀鬜ȯĄȯӚЀ퍂뒮猀退｠ꁇȯ｠ꁇȯꁇȯāIntro%20Hospital%20Mg퍍뒣琀鐀荺翽ጰꙵȯ娀鬜ȯĄȯпЀ퍈뒤甀鐀荺翽漠Ꙣȯ娀鬜ȯĄ뛛ⲳ뒹瘀退꜐턱異햝숼㐙稨캧媣孫竣售槒኷邴莐䇥⊪퍦瘥䨩睾蒎ﾧ৘朿ЀⲾ뒲眀退⬠ꙡȯ䄂ȯ㋠ꙡȯ䄂ȯ⥠ꙡȯ䄂ȯ䨠骍ȯ䄂朿㰀ⲹ뒷砀耀蛨荣翽ĀĐꁈȯDataContext.LabelЀⲤ뒈礀鐀荺翽ᘠꘟȯ娀鬜ȯĄॠ┿Ѐⲯ뒍稀退螬翽螬翽︨ꁇȯ︨ꁇȯⲪ뒆笀蠀왰额ȯ绠顸ȯⷰꄘȯ耀䁋Ї月ꄍȯ曰ꄍȯⲕ뒛簀蠀뻰珴翽毀ꃆȯuthⲐ뒜紀蠀擄蜺ȯ퇠顂ȯ碠ꘕȯЇ棈ꄍȯ械ꄍȯⲛ뒑縀鐀荺翽滠Ꙣȯ娀鬜ȯĄⲆ둪缀鐀荺翽ᅐꙵȯ娀鬜ȯĄ钕Д㠀ⲁ둯耀退ઠꙡȯ䄂翽ߠꙡȯ䄂翽ᛐꁈȯ䄂ꁠ蜶ȯ䄂ȯⲌ둠脀耀װꁈȯڐꁈȯࣀꁈȯxteꁈȯȯ⳷둥舀蠀ᮐꙞȯ覠蜛ȯ醹⧑ᾦ䦏果黕뚍젦醹⧑ᾦ䦏果黕뚍젦顠埕蓅Ǚ蓃Ǚ▀ꜩȯⳲ둾茀耀晏楦散䘮汩䥥⹏千⹉湉潣業杮潈瑳潎楴楦慣楴湯畓獢牣灩楴湯瑓瑡獵tion⳽둳萀耀૰ꁈȯᜠꁈȯዀꁈȯedEꛢȯȯrds⳸둴蔀耀ࡰꁈȯ࿰ꁈȯᜠꁈȯrreꙚȯòⳣ둉蘀退촨荣翽변꛴ȯ춨荣翽변꛴ȯῠ荼翽═莋翽ⳮ둂蜀退絸荣翽荼翽罀荣翽═莋翽衘荣翽莋翽ꗀ荣翽娰颧ȯ⳩둇蠀耀࿰ꁈȯπꁈȯ࿰ꁈȯ潈瑳潎ꙚȯòကⳔ둘褀鐀荺翽䃠ꘟȯ㽰ꁔȯĄⳟ둝言耀రꁈȯࡰꁈȯπꁈȯꜩȯⳚ둖謀耀࿰ꁈȯ፠ꁈȯ࿰ꁈȯDurꙚȯò.Oⳅ됫谀耀ꙴȯ頪ȯ힀頪ȯ瑳慇整ꙚȯòrdsⳀ됬贀耀ഠꁈȯꁇȯ頪ȯoudꙚȯòⳋ됡踀耀࿰ꁈȯ፠ꁈȯ࿰ꁈȯ瑳慇整ꜩȯȯrdsⰶ됺輀退&#10;ⰱ됿退耀ڐꁈȯԀꁈȯꁇȯ潈瑳潎Ꙛȯòⰼ됰鄀耀ꙴȯπꁈȯ頪ȯrerꜩȯòⰧ됵鈀耀࿰ꁈȯ೐ꁈȯ࿰ꁈȯtitꜩȯዀꜩȯⰢ됎錀退ꗀ荣翽娰颧ȯ춨荣翽젰꛴ȯ荼翽웠꛴ȯꃰ蜶ȯ䄂翽Ⱝ됃鐀耀Data.SubscribedEventTypesTableUionⰨ됄销鐀荺翽䆠ꘟȯ㽰ꁔȯĄⰓ됙阀耀ྠꁈȯరꁈȯ࿰ꁈȯ瑳慇整ꜩȯ쑈蝢翽āāāⰞ됒需鐀荺翽埀ꘟȯ㽰ꁔȯĄⰙ됗頀耀࿰ꁈȯҰꁈȯ࿰ꁈȯ瑳慇整ꜩȯòⰄ뗨餀耀࿰ꁈȯ௠ꁈȯ࿰ꁈȯTYPꁈȯවꙚȯⰏ뗭騀退煀荣翽═莋翽촨荣翽ꄰ꛴ȯ춨荣翽ꄰ꛴ȯⰊ뗦鬀耀ୀꁈȯ๠ꁈȯ࿰ꁈȯrngꜩȯòⱵ뗻鰀耀፠ꁈȯڐꁈȯ੐ꁈȯDurꙚȯȯⱰ뗼鴀退뭰ꁋȯ칠ꄗȯ䐠ꄗȯრ蛉ȯ䏀ꛁȯꃰȯᙠꃱȯⱻ뗱鸀耀ऐꁈȯꁇȯ頪ȯꙚȯòⱦ뗊鼀耀頪ȯހꁈȯ頪ȯiabꙚȯȯⱡ뗏ꀀ耀晏楦散䘮汩䥥⹏千⹉潈瑳潎楴楦慣楴湯即扵捳楲瑰潩䕮敶瑮pāecordsⱬ뗀ꄀ耀࿰ꁈȯ๠ꁈȯሠꁈȯ瑳慇整Ꙛȯs翽ⱗ뗅ꈀ耀࿰ꁈȯ頪ȯ࿰ꁈȯeniꙚȯȯⱒ뗞ꌀ耀௠ꁈȯᜠꁈȯවꁈȯ捴卨档lags翽ⱝ뗓ꐀ耀荣翽齐蜺ȯꑠ蛻ȯЁāāā/109/ⱘ뗔ꔀ耀荣翽ꜥȯ巰蜅ȯЁāāĄāāⱃ떩ꘀ耀ḱ蛜ȯĂ翽ḱ蛜ȯĂ翽Ⴡꙙȯ䄂Ḱ蛜ȯĂ翽ⱎ떢꜀耀࿰ꁈȯ੐ꁈȯ࿰ꁈȯ瑳湥潔Ꙛȯȯⱉ떧ꠀ耀۠ꁈȯԀꁈȯሠꁈȯā0Questions%20Unit%205ⶴ떸꤀蠀 ꃷȯ蜼ȯ醹⧑ᾦ䦏果黕뚍젦믰ꁋȯಀꁈȯ⶿떽ꨀ耀熐荣翽═莋翽狰荣翽荼翽簰荣翽竐荣翽꼨荣翽韰荣翽ionⶺ떶꬀耀荣翽갠ꁏȯ㹀ꂌȯ냀蛻ȯāāāāāȯⶥ떋가耀荣翽맠ꁏȯ夐ꂌȯ⸰蜃ȯāāĄāāāāāāⶠ떌관鐀荺翽傠ꘟȯ㽰ꁔȯĄⶫ떁글鐀荺翽寀ꄚȯ㽰ꁔȯĄⶖ떚꼀耀࿰ꁈȯවꁈȯ࿰ꁈȯ潈瑳潎imeòⶑ떟뀀鐀荺翽鸠ꘒȯ㽰ꁔȯĄ⶜떐넀耀࿰ꁈȯҰꁈȯ࿰ꁈȯDurꙚȯòⶇ떕눀鐀荺翽㤀ꘟȯ㽰ꁔȯĄȯⶂ땮대耀۠ꁈȯరꁈȯߐꁈȯ瑳湥潔ꜩȯ憚蝦翽edⶍ땣됀耀荣翽떀ꁏȯ䦠ꂌȯ냀蛻ȯāāāāā荣翽ⶈ땤딀耀荣翽馰蜺ȯꘀ蛐ȯЄāāāāāāⷳ땹똀耀Data.CallbackDurationInSecondsI.Hⷾ땲뜀耀Data.PlainHeartbeatLogicꁈȯⷹ땷렀耀Data.CallbackDurationInSecondsⷤ땈뤀耀晏楦散䘮汩䥥⹏千⹉湉潣業杮潈瑳潎楴楦慣楴湯畓獢牣灩楴湯瑓瑡獵nSecⷯ땍먀耀荣翽할ꜥȯ巰蜅ȯЁāāĄāārdsⷪ땆묀耀荣翽雠蜺ȯꑠ蛻ȯЁāāāSecⷕ땛밀耀熐荣翽═莋翽狰荣翽荼翽簰荣翽竐荣翽꼨荣翽韰荣翽ⷐ땜봀耀ḱ蛜ȯĂ翽ḱ蛜ȯĂ翽∁ꙙȯ䄂Ḱ蛜ȯĂ翽āāⷛ땑븀退荣翽铀頫ȯ뾰ꁡȯⷆ딪뼀耀ҰꁈȯԀꁈȯ๠ꁈȯ瑳慇整ꜩȯȯⷁ딯쀀退microsoft.office.excel.6d47d07eⷌ딠섀退Microsoft.Office.Excel.6d47d07eⴷ딥숀鐀荺翽壠ꘟȯ㽰ꁔȯĄⴲ딾쌀鐀荺翽孰ꄚȯ㽰ꁔȯĄⴽ딳쐀鐀荺翽嗠ꘟȯ㽰ꁔȯĄⴸ딴씀鐀荺翽瘐鬷ȯ㽰ꁔȯĄⴣ딉였鐀荺翽诰鬷ȯ㽰ꁔȯĄ⴮딂윀鐀荺翽奀ꄚȯ㽰ꁔȯĄ⴩딇저鐀荺翽吀ꘟȯ㽰ꁔȯĄⴔ딘준鐀荺翽徠ꘟȯ㽰ꁔȯĄⴟ딝쨀鐀荺翽巀ꘟȯ㽰ꁔȯĄ鑂௺ꁑါꫀ鬲ȯꀠ髤ȯ&#10;타럗$᭐ꁈȯﯻ읯￱ⴁ뛮退퍀荣翽㝰ꁈȯ⢐ꁈȯ墠ꄚȯЁ謨鬇ȯ쁎2鴰ꙻȯ㾀㾀ᗿ☂঒Ɓ茂⵳뛸Ā退/翽鸀꛴ȯ.⸀꛵ȯ-⻀꛵ȯ,⻀꛵ȯ+⻀꛵ȯ*⸀꛵ȯ)⻀꛵ȯ(ȯ⻀꛵ȯ'㏐꛵ȯ鸀꛴ȯ⻀꛵ȯ㏐꛵ȯ㏐꛵ȯⵥ뛊Ȁ耀퉠荣翽Ѐ.Ŋϳ'Ŋ㾀㾀ᓿȃ䆒ᖔ茊ⵗ뛄̀蠀ၐ翪翽깐颪ȯ$'ⵙ뛖Ѐ退ஐꁝȯ缁⛠ꙵȯ⍰ꙵȯீꁝȯ瘠Ꙣȯ㿰౐ꁝȯﰁûರꁝȯ締Ꙣȯ᩠ꁝȯ⸏ᦠꁝȯᴁꁳȯ⁠ꁝȯᝀꙵȯⵋ뚠Ԁ退㽈莚翽䣠ꁘȯꂷȯЀ䂠ꄗȯ蛨鬇ȯ쁽2혰ꁡȯ㾀㾀ᗿȂ䧲ơ茂⺽뚲؀退퍀荣翽ῐꁈȯ咀ꁆȯ噀ꁆȯ䣠ꁘȯꂷȯЁ謨鬇ȯ2톰ꁡȯ㾀㾀ᗿ؂䧲ƕ茂I⺯뚌܀蠀鵨臩翽䳸ꂒȯ鶠臩翽䴨ꂒȯ鷘臩翽䵀ꂒȯꄘ荣翽䶠ꂒȯꅠ荣翽䳈ꂒȯꤠ荣翽䵘ꂒȯȯﵸ荹翽䶸ꂒȯ﷈荹翽䵰ꂒȯ僈荻翽䶈ꂒȯ⺑뚞ࠀ蠀珴翽毀ꃆȯ⡀顎ȯ顏涠ꃆȯႠᜁŖ翿翿翿翿ರꀞȯ"/>
        <Anchor>
          <Comment id="{45F33B27-E365-4CAA-B8E7-3F72CBDDBF62}"/>
        </Anchor>
        <SetTitle title="@Rüterbories, Jan, Dr. ich habe dem KFK zwei schwere offene Fragen hinzugefügt (offen_020 und offen_021). Könntest du bitte prüfen, dass inhaltlich alles ok ist?"/>
      </Event>
    </History>
  </Task>
</Task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xdr:rowOff>
    </xdr:from>
    <xdr:to>
      <xdr:col>6</xdr:col>
      <xdr:colOff>676274</xdr:colOff>
      <xdr:row>9</xdr:row>
      <xdr:rowOff>123825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067175" y="1"/>
          <a:ext cx="2952749" cy="183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628650</xdr:colOff>
      <xdr:row>9</xdr:row>
      <xdr:rowOff>161926</xdr:rowOff>
    </xdr:from>
    <xdr:to>
      <xdr:col>11</xdr:col>
      <xdr:colOff>476250</xdr:colOff>
      <xdr:row>19</xdr:row>
      <xdr:rowOff>9526</xdr:rowOff>
    </xdr:to>
    <xdr:sp macro="" textlink="">
      <xdr:nvSpPr>
        <xdr:cNvPr id="3" name="Textfeld 2">
          <a:extLst>
            <a:ext uri="{FF2B5EF4-FFF2-40B4-BE49-F238E27FC236}">
              <a16:creationId xmlns:a16="http://schemas.microsoft.com/office/drawing/2014/main" id="{2BD061DF-6AF3-34D6-C026-4E03C10AE1D7}"/>
            </a:ext>
            <a:ext uri="{147F2762-F138-4A5C-976F-8EAC2B608ADB}">
              <a16:predDERef xmlns:a16="http://schemas.microsoft.com/office/drawing/2014/main" pred="{00000000-0008-0000-0000-000002000000}"/>
            </a:ext>
          </a:extLst>
        </xdr:cNvPr>
        <xdr:cNvSpPr txBox="1"/>
      </xdr:nvSpPr>
      <xdr:spPr>
        <a:xfrm>
          <a:off x="4057650" y="1876426"/>
          <a:ext cx="6648450" cy="17526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 </a:t>
          </a:r>
          <a:r>
            <a:rPr kumimoji="0" lang="en-US" sz="1000" b="0" i="0" u="none" strike="noStrike" kern="0" cap="none" spc="0" normalizeH="0" baseline="0" noProof="0">
              <a:ln>
                <a:noFill/>
              </a:ln>
              <a:solidFill>
                <a:prstClr val="black"/>
              </a:solidFill>
              <a:effectLst/>
              <a:uLnTx/>
              <a:uFillTx/>
              <a:latin typeface="+mn-lt"/>
              <a:ea typeface="+mn-ea"/>
              <a:cs typeface="+mn-cs"/>
            </a:rPr>
            <a:t>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DLMSWL01_offen_001_Lsg.jpg.</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mn-lt"/>
              <a:ea typeface="+mn-ea"/>
              <a:cs typeface="+mn-cs"/>
            </a:rPr>
            <a:t>If a question refers to </a:t>
          </a:r>
          <a:r>
            <a:rPr kumimoji="0" lang="de-DE" sz="1000" b="1" i="0" u="none" strike="noStrike" kern="0" cap="none" spc="0" normalizeH="0" baseline="0" noProof="0">
              <a:ln>
                <a:noFill/>
              </a:ln>
              <a:solidFill>
                <a:srgbClr val="FF0000"/>
              </a:solidFill>
              <a:effectLst/>
              <a:uLnTx/>
              <a:uFillTx/>
              <a:latin typeface="+mn-lt"/>
              <a:ea typeface="+mn-ea"/>
              <a:cs typeface="+mn-cs"/>
            </a:rPr>
            <a:t>compulsory literature</a:t>
          </a:r>
          <a:r>
            <a:rPr kumimoji="0" lang="de-DE" sz="1000" b="0" i="0" u="none" strike="noStrike" kern="0" cap="none" spc="0" normalizeH="0" baseline="0" noProof="0">
              <a:ln>
                <a:noFill/>
              </a:ln>
              <a:solidFill>
                <a:sysClr val="windowText" lastClr="000000"/>
              </a:solidFill>
              <a:effectLst/>
              <a:uLnTx/>
              <a:uFillTx/>
              <a:latin typeface="+mn-lt"/>
              <a:ea typeface="+mn-ea"/>
              <a:cs typeface="+mn-cs"/>
            </a:rPr>
            <a:t>, please enter the corresponding source </a:t>
          </a:r>
          <a:r>
            <a:rPr kumimoji="0" lang="de-DE" sz="1000" b="1" i="0" u="none" strike="noStrike" kern="0" cap="none" spc="0" normalizeH="0" baseline="0" noProof="0">
              <a:ln>
                <a:noFill/>
              </a:ln>
              <a:solidFill>
                <a:sysClr val="windowText" lastClr="000000"/>
              </a:solidFill>
              <a:effectLst/>
              <a:uLnTx/>
              <a:uFillTx/>
              <a:latin typeface="+mn-lt"/>
              <a:ea typeface="+mn-ea"/>
              <a:cs typeface="+mn-cs"/>
            </a:rPr>
            <a:t>in column K </a:t>
          </a:r>
          <a:r>
            <a:rPr kumimoji="0" lang="de-DE" sz="1000" b="0" i="0" u="none" strike="noStrike" kern="0" cap="none" spc="0" normalizeH="0" baseline="0" noProof="0">
              <a:ln>
                <a:noFill/>
              </a:ln>
              <a:solidFill>
                <a:sysClr val="windowText" lastClr="000000"/>
              </a:solidFill>
              <a:effectLst/>
              <a:uLnTx/>
              <a:uFillTx/>
              <a:latin typeface="+mn-lt"/>
              <a:ea typeface="+mn-ea"/>
              <a:cs typeface="+mn-cs"/>
            </a:rPr>
            <a:t>according to our citation guidelines: e.g. Last name, initials. (Year). Title: Subtitle (Edition [if later than the first edition]). Publisher. </a:t>
          </a:r>
          <a:br>
            <a:rPr kumimoji="0" lang="de-DE" sz="1000" b="0" i="0" u="none" strike="noStrike" kern="0" cap="none" spc="0" normalizeH="0" baseline="0" noProof="0">
              <a:ln>
                <a:noFill/>
              </a:ln>
              <a:solidFill>
                <a:sysClr val="windowText" lastClr="000000"/>
              </a:solidFill>
              <a:effectLst/>
              <a:uLnTx/>
              <a:uFillTx/>
              <a:latin typeface="+mn-lt"/>
              <a:ea typeface="+mn-ea"/>
              <a:cs typeface="+mn-cs"/>
            </a:rPr>
          </a:b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persons/person.xml><?xml version="1.0" encoding="utf-8"?>
<personList xmlns="http://schemas.microsoft.com/office/spreadsheetml/2018/threadedcomments" xmlns:x="http://schemas.openxmlformats.org/spreadsheetml/2006/main">
  <person displayName="Sofia Urner" id="{50CD2761-547A-5642-9233-E9728C2968A6}" userId="e01e9e8ea3e3e6fb" providerId="Windows Live"/>
  <person displayName="Rüterbories, Jan, Dr." id="{8C9B5B0F-0E67-4966-B635-9D53E5964146}" userId="jan.rueterbories@iu.org" providerId="PeoplePicker"/>
  <person displayName="Wilde, Lillian, Dr." id="{9C005AE3-13AF-49DA-8D4C-35A2636A1599}" userId="S::lillian.wilde@iu.org::45342c9f-71e7-4d8b-8e84-08cf3d3425e1" providerId="AD"/>
  <person displayName="Rüterbories, Jan, Dr." id="{DEC047B0-FECA-41EA-9636-D557662CC06E}" userId="S::jan.rueterbories@iu.org::4ce13129-014d-4c72-9b23-128af73958e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1" dT="2023-09-14T13:18:15.75" personId="{50CD2761-547A-5642-9233-E9728C2968A6}" id="{88E62E21-9C4C-E144-A0FD-7529D0F0716D}">
    <text>Das müsste bitte im Skript zu “Kosten-Effektivitäts-Analyse” (S. 132) korrigiert werden.</text>
  </threadedComment>
  <threadedComment ref="G60" dT="2023-09-14T13:18:23.03" personId="{50CD2761-547A-5642-9233-E9728C2968A6}" id="{357468B9-8F1B-5F43-AFAC-07618D644764}">
    <text>Das müsste bitte im Skript zu “Kosten-Effektivitäts-Analyse” (S. 132) korrigiert werden.</text>
  </threadedComment>
  <threadedComment ref="G65" dT="2023-09-14T13:18:30.11" personId="{50CD2761-547A-5642-9233-E9728C2968A6}" id="{ED59C7BC-0E87-884F-955E-E474512D3F3D}">
    <text>Das müsste bitte im Skript zu “Kosten-Effektivitäts-Analyse” (S. 132) korrigiert werden.</text>
  </threadedComment>
  <threadedComment ref="J104" dT="2023-09-12T08:14:30.63" personId="{50CD2761-547A-5642-9233-E9728C2968A6}" id="{A1BC5809-734A-2E48-9633-99F75CA31E29}">
    <text>Hier stand statt “DNA” “DANN” (auch im Original). Ich vermute, dass es automatisch korrigiert wurde und habe das entsprechend geändert.</text>
  </threadedComment>
  <threadedComment ref="G108" dT="2023-09-12T08:20:58.32" personId="{50CD2761-547A-5642-9233-E9728C2968A6}" id="{0DF6D1B4-BB31-4343-8E9C-C883235E0340}">
    <text>Im Skript (S. 256) wird “PROs” als “Patient-Related Outcomes” definiert. Das sollte dann im Skript noch angeglichen werden.</text>
  </threadedComment>
  <threadedComment ref="G120" dT="2023-09-12T08:39:37.76" personId="{50CD2761-547A-5642-9233-E9728C2968A6}" id="{E33379A5-3230-1A4D-A60B-D2D6EF052E40}">
    <text>Bitte hier überprüfen. Im Original steht “cell mitigation”, was für mich jedoch wenig Sinn macht. Im Skript wird in diesem Zusammenhang von “Zellmigration (cell migration)” gesprochen. Dementsprechend habe ich das hier geändert.</text>
  </threadedComment>
  <threadedComment ref="G137" dT="2023-09-12T09:39:19.86" personId="{50CD2761-547A-5642-9233-E9728C2968A6}" id="{00DAD131-2132-3040-9692-E1C45AB4178E}">
    <text>Hier ist die Aussage unvollständig (im Original). Bitte ergänzen.</text>
  </threadedComment>
</ThreadedComments>
</file>

<file path=xl/threadedComments/threadedComment2.xml><?xml version="1.0" encoding="utf-8"?>
<ThreadedComments xmlns="http://schemas.microsoft.com/office/spreadsheetml/2018/threadedcomments" xmlns:x="http://schemas.openxmlformats.org/spreadsheetml/2006/main">
  <threadedComment ref="H5" dT="2023-09-12T16:18:56.69" personId="{50CD2761-547A-5642-9233-E9728C2968A6}" id="{BB3A319A-8982-F54B-B3AF-E1F62AA77B6F}">
    <text>Ich würde “Drittzahler” hier nicht gendern, da es meiner Meinung nach klarer ist als “Drittzahlende” (in diesem Kontext als alleinstehende Aussage).</text>
  </threadedComment>
  <threadedComment ref="H10" dT="2023-09-12T16:39:37.81" personId="{50CD2761-547A-5642-9233-E9728C2968A6}" id="{D801F49A-58D0-A346-B3F2-86EB6B18ADC6}">
    <text>Da im Skript hierfür der Begriff “Beteiligte” statt “Stakeholder” verwendet wird, habe ich das in Klammern ergänzt.</text>
  </threadedComment>
  <threadedComment ref="C27" dT="2023-04-13T01:35:13.86" personId="{9C005AE3-13AF-49DA-8D4C-35A2636A1599}" id="{45F33B27-E365-4CAA-B8E7-3F72CBDDBF62}">
    <text>@Rüterbories, Jan, Dr. ich habe dem KFK zwei schwere offene Fragen hinzugefügt (offen_020 und offen_021). Könntest du bitte prüfen, dass inhaltlich alles ok ist?</text>
    <mentions>
      <mention mentionpersonId="{8C9B5B0F-0E67-4966-B635-9D53E5964146}" mentionId="{ECA5C054-5D74-4099-98CC-05FC4F52B2DB}" startIndex="0" length="22"/>
    </mentions>
  </threadedComment>
  <threadedComment ref="C27" dT="2023-04-18T11:43:00.36" personId="{DEC047B0-FECA-41EA-9636-D557662CC06E}" id="{CED23258-59F7-48E1-A97D-1076114EDB1D}" parentId="{45F33B27-E365-4CAA-B8E7-3F72CBDDBF62}">
    <text>ist ok!</text>
  </threadedComment>
  <threadedComment ref="I33" dT="2023-09-13T07:15:48.80" personId="{50CD2761-547A-5642-9233-E9728C2968A6}" id="{7D50C3B8-AF40-6342-ACE3-B142386CBFBE}">
    <text>Bitte hier die Übersetzung für “coverage decisions” überprüfen (“Kostenübernahmeentscheidungen”)</text>
  </threadedComment>
  <threadedComment ref="I42" dT="2023-09-13T09:55:24.79" personId="{50CD2761-547A-5642-9233-E9728C2968A6}" id="{C59429FD-4F8C-B148-B563-482CF9FA152A}">
    <text xml:space="preserve">Hier ist die Klammersetzung etwas irreführend. </text>
  </threadedComment>
  <threadedComment ref="I45" dT="2023-09-13T10:01:56.54" personId="{50CD2761-547A-5642-9233-E9728C2968A6}" id="{5324DAB6-D4AE-634D-B82B-F76B43DF1C60}">
    <text>Müsste der erste Punkt nicht eher “Patientenwohl” (“Beneficience”) sein statt “Non-maleficience”? Bitte prüfen.</text>
  </threadedComment>
  <threadedComment ref="I59" dT="2023-09-13T13:55:38.55" personId="{50CD2761-547A-5642-9233-E9728C2968A6}" id="{45FF6CED-D629-684A-BDC8-0FDD4F641831}">
    <text>Anmerkung: Ab hier werden die Punkte in Klammern nur noch als alleinstehende Zahl angegeben.</text>
  </threadedComment>
  <threadedComment ref="I70" dT="2023-09-13T14:36:21.02" personId="{50CD2761-547A-5642-9233-E9728C2968A6}" id="{AC5D8CAA-3E56-814E-8D11-A168A7A88EC7}">
    <text>Im Skript steht statt “patientenberichtete Ergebnisse “patientenbezogene Ergebnisse”</text>
  </threadedComment>
  <threadedComment ref="I72" dT="2023-09-13T14:53:33.47" personId="{50CD2761-547A-5642-9233-E9728C2968A6}" id="{5BD1A909-3DB5-6E4E-8CBB-F9264ADD1A7B}">
    <text>Bitte beachten: Im Skript steht aktuell nur “Bedenken hinsichtlich der Einhaltung” (S. 257). Bitte dahinter noch “von Vorschriften” ergänzen.</text>
  </threadedComment>
  <threadedComment ref="I83" dT="2023-09-14T06:22:09.93" personId="{50CD2761-547A-5642-9233-E9728C2968A6}" id="{0888A61B-084A-3140-A7A8-F2B9469FDC7D}">
    <text>Hier fehlt die Beschreibung der letzten Schicht.</text>
  </threadedComment>
  <threadedComment ref="I90" dT="2023-09-14T12:01:45.18" personId="{50CD2761-547A-5642-9233-E9728C2968A6}" id="{59A4F29A-D70B-574E-A503-2247FE5E35FB}">
    <text>Hier ist am Ende ein Komma. Bitte überprüfen, ob hier noch Inhalte fehlen.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9/04/relationships/documenttask" Target="../documenttasks/documenttask1.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workbookViewId="0">
      <selection activeCell="B9" sqref="B9"/>
    </sheetView>
  </sheetViews>
  <sheetFormatPr baseColWidth="10" defaultColWidth="11.5" defaultRowHeight="15" x14ac:dyDescent="0.2"/>
  <cols>
    <col min="1" max="1" width="24.5" customWidth="1"/>
    <col min="2" max="2" width="26.83203125" bestFit="1" customWidth="1"/>
    <col min="3" max="3" width="9.83203125" bestFit="1" customWidth="1"/>
    <col min="4" max="4" width="10.83203125" bestFit="1" customWidth="1"/>
    <col min="6" max="6" width="11.5" bestFit="1" customWidth="1"/>
    <col min="7" max="7" width="12.5" bestFit="1" customWidth="1"/>
  </cols>
  <sheetData>
    <row r="1" spans="1:5" x14ac:dyDescent="0.2">
      <c r="A1" s="46" t="s">
        <v>0</v>
      </c>
      <c r="B1" s="43" t="s">
        <v>198</v>
      </c>
    </row>
    <row r="2" spans="1:5" x14ac:dyDescent="0.2">
      <c r="A2" s="46" t="s">
        <v>1</v>
      </c>
      <c r="B2" s="43" t="s">
        <v>199</v>
      </c>
    </row>
    <row r="3" spans="1:5" x14ac:dyDescent="0.2">
      <c r="A3" s="47" t="s">
        <v>2</v>
      </c>
      <c r="B3" s="43" t="s">
        <v>200</v>
      </c>
    </row>
    <row r="4" spans="1:5" x14ac:dyDescent="0.2">
      <c r="A4" s="47" t="s">
        <v>3</v>
      </c>
      <c r="B4" s="44">
        <v>6</v>
      </c>
    </row>
    <row r="5" spans="1:5" x14ac:dyDescent="0.2">
      <c r="A5" s="47" t="s">
        <v>4</v>
      </c>
      <c r="B5" s="43" t="s">
        <v>201</v>
      </c>
    </row>
    <row r="6" spans="1:5" x14ac:dyDescent="0.2">
      <c r="A6" s="47" t="s">
        <v>5</v>
      </c>
      <c r="B6" s="43">
        <v>90</v>
      </c>
    </row>
    <row r="7" spans="1:5" x14ac:dyDescent="0.2">
      <c r="A7" s="47" t="s">
        <v>6</v>
      </c>
      <c r="B7" s="44" t="s">
        <v>197</v>
      </c>
    </row>
    <row r="8" spans="1:5" x14ac:dyDescent="0.2">
      <c r="A8" s="5"/>
      <c r="B8" s="6"/>
    </row>
    <row r="9" spans="1:5" x14ac:dyDescent="0.2">
      <c r="A9" s="4" t="s">
        <v>7</v>
      </c>
      <c r="B9" s="17">
        <f>VLOOKUP($B$4,Tabelle2!$A$8:$E$17,2)</f>
        <v>16</v>
      </c>
    </row>
    <row r="10" spans="1:5" x14ac:dyDescent="0.2">
      <c r="A10" s="1" t="s">
        <v>8</v>
      </c>
      <c r="B10" s="2">
        <f>VLOOKUP($B$4,Tabelle2!$A$8:$E$17,3)</f>
        <v>8</v>
      </c>
    </row>
    <row r="11" spans="1:5" x14ac:dyDescent="0.2">
      <c r="A11" s="1" t="s">
        <v>9</v>
      </c>
      <c r="B11" s="2">
        <f>VLOOKUP($B$4,Tabelle2!$A$8:$E$17,4)</f>
        <v>4</v>
      </c>
    </row>
    <row r="12" spans="1:5" x14ac:dyDescent="0.2">
      <c r="A12" s="3" t="s">
        <v>10</v>
      </c>
      <c r="B12" s="7">
        <f>VLOOKUP($B$4,Tabelle2!$A$8:$E$17,5)</f>
        <v>4</v>
      </c>
      <c r="E12" s="31"/>
    </row>
    <row r="13" spans="1:5" x14ac:dyDescent="0.2">
      <c r="A13" s="15" t="s">
        <v>11</v>
      </c>
      <c r="B13" s="16">
        <f>B4*B9</f>
        <v>96</v>
      </c>
    </row>
    <row r="14" spans="1:5" x14ac:dyDescent="0.2">
      <c r="A14" s="4" t="s">
        <v>12</v>
      </c>
      <c r="B14" s="17">
        <f>VLOOKUP($B$4,Tabelle2!A20:E29,2)</f>
        <v>9</v>
      </c>
    </row>
    <row r="15" spans="1:5" x14ac:dyDescent="0.2">
      <c r="A15" s="1" t="s">
        <v>13</v>
      </c>
      <c r="B15" s="2">
        <f>VLOOKUP($B$4,Tabelle2!A20:E29,3)</f>
        <v>2</v>
      </c>
    </row>
    <row r="16" spans="1:5" x14ac:dyDescent="0.2">
      <c r="A16" s="1" t="s">
        <v>14</v>
      </c>
      <c r="B16" s="2">
        <f>VLOOKUP($B$4,Tabelle2!A20:E29,4)</f>
        <v>2</v>
      </c>
    </row>
    <row r="17" spans="1:7" x14ac:dyDescent="0.2">
      <c r="A17" s="3" t="s">
        <v>15</v>
      </c>
      <c r="B17" s="7">
        <f>VLOOKUP($B$4,Tabelle2!A20:E29,5)</f>
        <v>5</v>
      </c>
    </row>
    <row r="18" spans="1:7" x14ac:dyDescent="0.2">
      <c r="A18" s="15" t="s">
        <v>16</v>
      </c>
      <c r="B18" s="16">
        <f>B4*B14</f>
        <v>54</v>
      </c>
    </row>
    <row r="19" spans="1:7" x14ac:dyDescent="0.2">
      <c r="A19" s="41" t="s">
        <v>17</v>
      </c>
      <c r="B19" s="42">
        <f>B13+B18</f>
        <v>150</v>
      </c>
    </row>
    <row r="21" spans="1:7" x14ac:dyDescent="0.2">
      <c r="A21" s="14" t="s">
        <v>18</v>
      </c>
      <c r="B21" s="8" t="s">
        <v>19</v>
      </c>
      <c r="C21" s="9" t="s">
        <v>20</v>
      </c>
      <c r="D21" s="9" t="s">
        <v>21</v>
      </c>
      <c r="E21" s="9" t="s">
        <v>22</v>
      </c>
      <c r="F21" s="9" t="s">
        <v>23</v>
      </c>
      <c r="G21" s="9" t="s">
        <v>24</v>
      </c>
    </row>
    <row r="22" spans="1:7" x14ac:dyDescent="0.2">
      <c r="A22" s="1" t="s">
        <v>25</v>
      </c>
      <c r="B22" s="10">
        <f>COUNTIFS('Multiple Choice'!$D$2:$D$257,Tabelle2!$A$3,'Multiple Choice'!$B$2:$B$257,1)</f>
        <v>12</v>
      </c>
      <c r="C22" s="11">
        <f>COUNTIFS('Multiple Choice'!$D$2:$D$257,Tabelle2!$A$4,'Multiple Choice'!$B$2:$B$257,1)</f>
        <v>8</v>
      </c>
      <c r="D22" s="11">
        <f>COUNTIFS('Multiple Choice'!$D$2:$D$257,Tabelle2!$A$5,'Multiple Choice'!$B$2:$B$257,1)</f>
        <v>8</v>
      </c>
      <c r="E22" s="11">
        <f>COUNTIFS('Offene Fragen'!$B$2:$B$121,1,'Offene Fragen'!$D$2:$D$121,Tabelle2!$A$3)</f>
        <v>4</v>
      </c>
      <c r="F22" s="11">
        <f>COUNTIFS('Offene Fragen'!$B$2:$B$121,1,'Offene Fragen'!$D$2:$D$121,Tabelle2!$A$4)</f>
        <v>5</v>
      </c>
      <c r="G22" s="11">
        <f>COUNTIFS('Offene Fragen'!$B$2:$B$121,1,'Offene Fragen'!$D$2:$D$121,Tabelle2!$A$5)</f>
        <v>9</v>
      </c>
    </row>
    <row r="23" spans="1:7" x14ac:dyDescent="0.2">
      <c r="A23" s="1" t="s">
        <v>26</v>
      </c>
      <c r="B23" s="10">
        <f>COUNTIFS('Multiple Choice'!$D$2:$D$257,Tabelle2!$A$3,'Multiple Choice'!$B$2:$B$257,2)</f>
        <v>8</v>
      </c>
      <c r="C23" s="11">
        <f>COUNTIFS('Multiple Choice'!$D$2:$D$257,Tabelle2!$A$4,'Multiple Choice'!$B$2:$B$257,2)</f>
        <v>4</v>
      </c>
      <c r="D23" s="11">
        <f>COUNTIFS('Multiple Choice'!$D$2:$D$257,Tabelle2!$A$5,'Multiple Choice'!$B$2:$B$257,2)</f>
        <v>4</v>
      </c>
      <c r="E23" s="11">
        <f>COUNTIFS('Offene Fragen'!$B$2:$B$121,2,'Offene Fragen'!$D$2:$D$121,Tabelle2!$A$3)</f>
        <v>2</v>
      </c>
      <c r="F23" s="11">
        <f>COUNTIFS('Offene Fragen'!$B$2:$B$121,2,'Offene Fragen'!$D$2:$D$121,Tabelle2!$A$4)</f>
        <v>2</v>
      </c>
      <c r="G23" s="11">
        <f>COUNTIFS('Offene Fragen'!$B$2:$B$121,2,'Offene Fragen'!$D$2:$D$121,Tabelle2!$A$5)</f>
        <v>5</v>
      </c>
    </row>
    <row r="24" spans="1:7" x14ac:dyDescent="0.2">
      <c r="A24" s="1" t="s">
        <v>27</v>
      </c>
      <c r="B24" s="10">
        <f>COUNTIFS('Multiple Choice'!$D$2:$D$257,Tabelle2!$A$3,'Multiple Choice'!$B$2:$B$257,3)</f>
        <v>13</v>
      </c>
      <c r="C24" s="11">
        <f>COUNTIFS('Multiple Choice'!$D$2:$D$257,Tabelle2!$A$4,'Multiple Choice'!$B$2:$B$257,3)</f>
        <v>9</v>
      </c>
      <c r="D24" s="11">
        <f>COUNTIFS('Multiple Choice'!$D$2:$D$257,Tabelle2!$A$5,'Multiple Choice'!$B$2:$B$257,3)</f>
        <v>8</v>
      </c>
      <c r="E24" s="11">
        <f>COUNTIFS('Offene Fragen'!$B$2:$B$121,3,'Offene Fragen'!$D$2:$D$121,Tabelle2!$A$3)</f>
        <v>5</v>
      </c>
      <c r="F24" s="11">
        <f>COUNTIFS('Offene Fragen'!$B$2:$B$121,3,'Offene Fragen'!$D$2:$D$121,Tabelle2!$A$4)</f>
        <v>5</v>
      </c>
      <c r="G24" s="11">
        <f>COUNTIFS('Offene Fragen'!$B$2:$B$121,3,'Offene Fragen'!$D$2:$D$121,Tabelle2!$A$5)</f>
        <v>9</v>
      </c>
    </row>
    <row r="25" spans="1:7" x14ac:dyDescent="0.2">
      <c r="A25" s="1" t="str">
        <f>IF($B$4&gt;3,"Lektion 4","")</f>
        <v>Lektion 4</v>
      </c>
      <c r="B25" s="10">
        <f>IF(A25&lt;&gt;"",COUNTIFS('Multiple Choice'!$D$2:$D$257,Tabelle2!$A$3,'Multiple Choice'!$B$2:$B$257,4),"")</f>
        <v>12</v>
      </c>
      <c r="C25" s="11">
        <f>IF(A25&lt;&gt;"",COUNTIFS('Multiple Choice'!$D$2:$D$257,Tabelle2!$A$4,'Multiple Choice'!$B$2:$B$257,4),"")</f>
        <v>5</v>
      </c>
      <c r="D25" s="11">
        <f>IF(A25&lt;&gt;"",COUNTIFS('Multiple Choice'!$D$2:$D$257,Tabelle2!$A$5,'Multiple Choice'!$B$2:$B$257,4),"")</f>
        <v>4</v>
      </c>
      <c r="E25" s="11">
        <f>IF(A25&lt;&gt;"",COUNTIFS('Offene Fragen'!$B$2:$B$121,4,'Offene Fragen'!$D$2:$D$121,Tabelle2!$A$3),"")</f>
        <v>4</v>
      </c>
      <c r="F25" s="11">
        <f>IF(A25&lt;&gt;"",COUNTIFS('Offene Fragen'!$B$2:$B$121,4,'Offene Fragen'!$D$2:$D$121,Tabelle2!$A$4),"")</f>
        <v>2</v>
      </c>
      <c r="G25" s="11">
        <f>IF(A25&lt;&gt;"",COUNTIFS('Offene Fragen'!$B$2:$B$121,4,'Offene Fragen'!$D$2:$D$121,Tabelle2!$A$5),"")</f>
        <v>5</v>
      </c>
    </row>
    <row r="26" spans="1:7" x14ac:dyDescent="0.2">
      <c r="A26" s="1" t="str">
        <f>IF($B$4&gt;4,"Lektion 5","")</f>
        <v>Lektion 5</v>
      </c>
      <c r="B26" s="10">
        <f>IF(A26&lt;&gt;"",COUNTIFS('Multiple Choice'!$D$2:$D$257,Tabelle2!$A$3,'Multiple Choice'!$B$2:$B$257,5),"")</f>
        <v>10</v>
      </c>
      <c r="C26" s="11">
        <f>IF(A26&lt;&gt;"",COUNTIFS('Multiple Choice'!$D$2:$D$257,Tabelle2!$A$4,'Multiple Choice'!$B$2:$B$257,5),"")</f>
        <v>4</v>
      </c>
      <c r="D26" s="11">
        <f>IF(A26&lt;&gt;"",COUNTIFS('Multiple Choice'!$D$2:$D$257,Tabelle2!$A$5,'Multiple Choice'!$B$2:$B$257,5),"")</f>
        <v>4</v>
      </c>
      <c r="E26" s="11">
        <f>IF(A26&lt;&gt;"",COUNTIFS('Offene Fragen'!$B$2:$B$121,5,'Offene Fragen'!$D$2:$D$121,Tabelle2!$A$3),"")</f>
        <v>5</v>
      </c>
      <c r="F26" s="11">
        <f>IF(A26&lt;&gt;"",COUNTIFS('Offene Fragen'!$B$2:$B$121,5,'Offene Fragen'!$D$2:$D$121,Tabelle2!$A$4),"")</f>
        <v>4</v>
      </c>
      <c r="G26" s="11">
        <f>IF(A26&lt;&gt;"",COUNTIFS('Offene Fragen'!$B$2:$B$121,5,'Offene Fragen'!$D$2:$D$121,Tabelle2!$A$5),"")</f>
        <v>5</v>
      </c>
    </row>
    <row r="27" spans="1:7" x14ac:dyDescent="0.2">
      <c r="A27" s="1" t="str">
        <f>IF($B$4&gt;5,"Lektion 6","")</f>
        <v>Lektion 6</v>
      </c>
      <c r="B27" s="10">
        <f>IF(A27&lt;&gt;"",COUNTIFS('Multiple Choice'!$D$2:$D$257,Tabelle2!$A$3,'Multiple Choice'!$B$2:$B$257,6),"")</f>
        <v>14</v>
      </c>
      <c r="C27" s="11">
        <f>IF(A27&lt;&gt;"",COUNTIFS('Multiple Choice'!$D$2:$D$257,Tabelle2!$A$4,'Multiple Choice'!$B$2:$B$257,6),"")</f>
        <v>8</v>
      </c>
      <c r="D27" s="11">
        <f>IF(A27&lt;&gt;"",COUNTIFS('Multiple Choice'!$D$2:$D$257,Tabelle2!$A$5,'Multiple Choice'!$B$2:$B$257,6),"")</f>
        <v>8</v>
      </c>
      <c r="E27" s="11">
        <f>IF(A27&lt;&gt;"",COUNTIFS('Offene Fragen'!$B$2:$B$121,6,'Offene Fragen'!$D$2:$D$121,Tabelle2!$A$3),"")</f>
        <v>5</v>
      </c>
      <c r="F27" s="11">
        <f>IF(A27&lt;&gt;"",COUNTIFS('Offene Fragen'!$B$2:$B$121,6,'Offene Fragen'!$D$2:$D$121,Tabelle2!$A$4),"")</f>
        <v>9</v>
      </c>
      <c r="G27" s="11">
        <f>IF(A27&lt;&gt;"",COUNTIFS('Offene Fragen'!$B$2:$B$121,6,'Offene Fragen'!$D$2:$D$121,Tabelle2!$A$5),"")</f>
        <v>8</v>
      </c>
    </row>
    <row r="28" spans="1:7" x14ac:dyDescent="0.2">
      <c r="A28" s="1" t="str">
        <f>IF($B$4&gt;6,"Lektion 7","")</f>
        <v/>
      </c>
      <c r="B28" s="10" t="str">
        <f>IF(A28&lt;&gt;"",COUNTIFS('Multiple Choice'!$D$2:$D$257,Tabelle2!$A$3,'Multiple Choice'!$B$2:$B$257,7),"")</f>
        <v/>
      </c>
      <c r="C28" s="11" t="str">
        <f>IF(A28&lt;&gt;"",COUNTIFS('Multiple Choice'!$D$2:$D$257,Tabelle2!$A$4,'Multiple Choice'!$B$2:$B$257,7),"")</f>
        <v/>
      </c>
      <c r="D28" s="11" t="str">
        <f>IF(A28&lt;&gt;"",COUNTIFS('Multiple Choice'!$D$2:$D$257,Tabelle2!$A$5,'Multiple Choice'!$B$2:$B$257,7),"")</f>
        <v/>
      </c>
      <c r="E28" s="11" t="str">
        <f>IF(A28&lt;&gt;"",COUNTIFS('Offene Fragen'!$B$2:$B$121,7,'Offene Fragen'!$D$2:$D$121,Tabelle2!$A$3),"")</f>
        <v/>
      </c>
      <c r="F28" s="11" t="str">
        <f>IF(A28&lt;&gt;"",COUNTIFS('Offene Fragen'!$B$2:$B$121,7,'Offene Fragen'!$D$2:$D$121,Tabelle2!$A$4),"")</f>
        <v/>
      </c>
      <c r="G28" s="11" t="str">
        <f>IF(A28&lt;&gt;"",COUNTIFS('Offene Fragen'!$B$2:$B$121,7,'Offene Fragen'!$D$2:$D$121,Tabelle2!$A$5),"")</f>
        <v/>
      </c>
    </row>
    <row r="29" spans="1:7" x14ac:dyDescent="0.2">
      <c r="A29" s="1" t="str">
        <f>IF($B$4&gt;7,"Lektion 8","")</f>
        <v/>
      </c>
      <c r="B29" s="10" t="str">
        <f>IF(A29&lt;&gt;"",COUNTIFS('Multiple Choice'!$D$2:$D$257,Tabelle2!$A$3,'Multiple Choice'!$B$2:$B$257,8),"")</f>
        <v/>
      </c>
      <c r="C29" s="11" t="str">
        <f>IF(A29&lt;&gt;"",COUNTIFS('Multiple Choice'!$D$2:$D$257,Tabelle2!$A$4,'Multiple Choice'!$B$2:$B$257,8),"")</f>
        <v/>
      </c>
      <c r="D29" s="11" t="str">
        <f>IF(A29&lt;&gt;"",COUNTIFS('Multiple Choice'!$D$2:$D$257,Tabelle2!$A$5,'Multiple Choice'!$B$2:$B$257,8),"")</f>
        <v/>
      </c>
      <c r="E29" s="11" t="str">
        <f>IF(A29&lt;&gt;"",COUNTIFS('Offene Fragen'!$B$2:$B$121,8,'Offene Fragen'!$D$2:$D$121,Tabelle2!$A$3),"")</f>
        <v/>
      </c>
      <c r="F29" s="11" t="str">
        <f>IF(A29&lt;&gt;"",COUNTIFS('Offene Fragen'!$B$2:$B$121,8,'Offene Fragen'!$D$2:$D$121,Tabelle2!$A$4),"")</f>
        <v/>
      </c>
      <c r="G29" s="11" t="str">
        <f>IF(A29&lt;&gt;"",COUNTIFS('Offene Fragen'!$B$2:$B$121,8,'Offene Fragen'!$D$2:$D$121,Tabelle2!$A$5),"")</f>
        <v/>
      </c>
    </row>
    <row r="30" spans="1:7" x14ac:dyDescent="0.2">
      <c r="A30" s="1" t="str">
        <f>IF($B$4&gt;8,"Lektion 9","")</f>
        <v/>
      </c>
      <c r="B30" s="10" t="str">
        <f>IF(A30&lt;&gt;"",COUNTIFS('Multiple Choice'!$D$2:$D$257,Tabelle2!$A$3,'Multiple Choice'!$B$2:$B$257,9),"")</f>
        <v/>
      </c>
      <c r="C30" s="11" t="str">
        <f>IF(A30&lt;&gt;"",COUNTIFS('Multiple Choice'!$D$2:$D$257,Tabelle2!$A$4,'Multiple Choice'!$B$2:$B$257,9),"")</f>
        <v/>
      </c>
      <c r="D30" s="11" t="str">
        <f>IF(A30&lt;&gt;"",COUNTIFS('Multiple Choice'!$D$2:$D$257,Tabelle2!$A$5,'Multiple Choice'!$B$2:$B$257,9),"")</f>
        <v/>
      </c>
      <c r="E30" s="11" t="str">
        <f>IF(A30&lt;&gt;"",COUNTIFS('Offene Fragen'!$B$2:$B$121,9,'Offene Fragen'!$D$2:$D$121,Tabelle2!$A$3),"")</f>
        <v/>
      </c>
      <c r="F30" s="11" t="str">
        <f>IF(A30&lt;&gt;"",COUNTIFS('Offene Fragen'!$B$2:$B$121,9,'Offene Fragen'!$D$2:$D$121,Tabelle2!$A$4),"")</f>
        <v/>
      </c>
      <c r="G30" s="11" t="str">
        <f>IF(A30&lt;&gt;"",COUNTIFS('Offene Fragen'!$B$2:$B$121,9,'Offene Fragen'!$D$2:$D$121,Tabelle2!$A$5),"")</f>
        <v/>
      </c>
    </row>
    <row r="31" spans="1:7" x14ac:dyDescent="0.2">
      <c r="A31" s="1" t="str">
        <f>IF($B$4&gt;9,"Lektion 10","")</f>
        <v/>
      </c>
      <c r="B31" s="10" t="str">
        <f>IF(A31&lt;&gt;"",COUNTIFS('Multiple Choice'!$D$2:$D$257,Tabelle2!$A$3,'Multiple Choice'!$B$2:$B$257,10),"")</f>
        <v/>
      </c>
      <c r="C31" s="11" t="str">
        <f>IF(A31&lt;&gt;"",COUNTIFS('Multiple Choice'!$D$2:$D$257,Tabelle2!$A$4,'Multiple Choice'!$B$2:$B$257,10),"")</f>
        <v/>
      </c>
      <c r="D31" s="11" t="str">
        <f>IF(A31&lt;&gt;"",COUNTIFS('Multiple Choice'!$D$2:$D$257,Tabelle2!$A$5,'Multiple Choice'!$B$2:$B$257,10),"")</f>
        <v/>
      </c>
      <c r="E31" s="11" t="str">
        <f>IF(A31&lt;&gt;"",COUNTIFS('Offene Fragen'!$B$2:$B$121,10,'Offene Fragen'!$D$2:$D$121,Tabelle2!$A$3),"")</f>
        <v/>
      </c>
      <c r="F31" s="11" t="str">
        <f>IF(A31&lt;&gt;"",COUNTIFS('Offene Fragen'!$B$2:$B$121,10,'Offene Fragen'!$D$2:$D$121,Tabelle2!$A$4),"")</f>
        <v/>
      </c>
      <c r="G31" s="11" t="str">
        <f>IF(A31&lt;&gt;"",COUNTIFS('Offene Fragen'!$B$2:$B$121,10,'Offene Fragen'!$D$2:$D$121,Tabelle2!$A$5),"")</f>
        <v/>
      </c>
    </row>
    <row r="32" spans="1:7" x14ac:dyDescent="0.2">
      <c r="A32" s="1" t="str">
        <f>IF($B$4&gt;10,"Lektion 11","")</f>
        <v/>
      </c>
      <c r="B32" s="10" t="str">
        <f>IF(A32&lt;&gt;"",COUNTIFS('Multiple Choice'!$D$2:$D$257,Tabelle2!$A$3,'Multiple Choice'!$B$2:$B$257,11),"")</f>
        <v/>
      </c>
      <c r="C32" s="11" t="str">
        <f>IF(A32&lt;&gt;"",COUNTIFS('Multiple Choice'!$D$2:$D$257,Tabelle2!$A$4,'Multiple Choice'!$B$2:$B$257,11),"")</f>
        <v/>
      </c>
      <c r="D32" s="11" t="str">
        <f>IF(A32&lt;&gt;"",COUNTIFS('Multiple Choice'!$D$2:$D$257,Tabelle2!$A$5,'Multiple Choice'!$B$2:$B$257,11),"")</f>
        <v/>
      </c>
      <c r="E32" s="11" t="str">
        <f>IF(A32&lt;&gt;"",COUNTIFS('Offene Fragen'!$B$2:$B$121,11,'Offene Fragen'!$D$2:$D$121,Tabelle2!$A$3),"")</f>
        <v/>
      </c>
      <c r="F32" s="11" t="str">
        <f>IF(A32&lt;&gt;"",COUNTIFS('Offene Fragen'!$B$2:$B$121,11,'Offene Fragen'!$D$2:$D$121,Tabelle2!$A$4),"")</f>
        <v/>
      </c>
      <c r="G32" s="11" t="str">
        <f>IF(A32&lt;&gt;"",COUNTIFS('Offene Fragen'!$B$2:$B$121,11,'Offene Fragen'!$D$2:$D$121,Tabelle2!$A$5),"")</f>
        <v/>
      </c>
    </row>
    <row r="33" spans="1:8" x14ac:dyDescent="0.2">
      <c r="A33" s="3" t="str">
        <f>IF($B$4&gt;11,"Lektion 12","")</f>
        <v/>
      </c>
      <c r="B33" s="10" t="str">
        <f>IF(A33&lt;&gt;"",COUNTIFS('Multiple Choice'!$D$2:$D$257,Tabelle2!$A$3,'Multiple Choice'!$B$2:$B$257,12),"")</f>
        <v/>
      </c>
      <c r="C33" s="11" t="str">
        <f>IF(A33&lt;&gt;"",COUNTIFS('Multiple Choice'!$D$2:$D$257,Tabelle2!$A$4,'Multiple Choice'!$B$2:$B$257,12),"")</f>
        <v/>
      </c>
      <c r="D33" s="11" t="str">
        <f>IF(A33&lt;&gt;"",COUNTIFS('Multiple Choice'!$D$2:$D$257,Tabelle2!$A$5,'Multiple Choice'!$B$2:$B$257,12),"")</f>
        <v/>
      </c>
      <c r="E33" s="11" t="str">
        <f>IF(A33&lt;&gt;"",COUNTIFS('Offene Fragen'!$B$2:$B$121,12,'Offene Fragen'!$D$2:$D$121,Tabelle2!$A$3),"")</f>
        <v/>
      </c>
      <c r="F33" s="11" t="str">
        <f>IF(A33&lt;&gt;"",COUNTIFS('Offene Fragen'!$B$2:$B$121,12,'Offene Fragen'!$D$2:$D$121,Tabelle2!$A$4),"")</f>
        <v/>
      </c>
      <c r="G33" s="11" t="str">
        <f>IF(A33&lt;&gt;"",COUNTIFS('Offene Fragen'!$B$2:$B$121,12,'Offene Fragen'!$D$2:$D$121,Tabelle2!$A$5),"")</f>
        <v/>
      </c>
      <c r="H33" s="2" t="s">
        <v>28</v>
      </c>
    </row>
    <row r="34" spans="1:8" x14ac:dyDescent="0.2">
      <c r="A34" s="1" t="s">
        <v>29</v>
      </c>
      <c r="B34" s="12">
        <f>SUM(B22:B33)</f>
        <v>69</v>
      </c>
      <c r="C34" s="12">
        <f t="shared" ref="C34:G34" si="0">SUM(C22:C33)</f>
        <v>38</v>
      </c>
      <c r="D34" s="12">
        <f t="shared" si="0"/>
        <v>36</v>
      </c>
      <c r="E34" s="12">
        <f t="shared" si="0"/>
        <v>25</v>
      </c>
      <c r="F34" s="12">
        <f t="shared" si="0"/>
        <v>27</v>
      </c>
      <c r="G34" s="12">
        <f t="shared" si="0"/>
        <v>41</v>
      </c>
      <c r="H34" s="4">
        <f>SUM(B34:G34)</f>
        <v>236</v>
      </c>
    </row>
    <row r="37" spans="1:8" x14ac:dyDescent="0.2">
      <c r="A37" s="14" t="s">
        <v>30</v>
      </c>
      <c r="B37" s="8" t="s">
        <v>19</v>
      </c>
      <c r="C37" s="9" t="s">
        <v>20</v>
      </c>
      <c r="D37" s="9" t="s">
        <v>21</v>
      </c>
      <c r="E37" s="9" t="s">
        <v>22</v>
      </c>
      <c r="F37" s="9" t="s">
        <v>23</v>
      </c>
      <c r="G37" s="9" t="s">
        <v>24</v>
      </c>
    </row>
    <row r="38" spans="1:8" x14ac:dyDescent="0.2">
      <c r="A38" s="1" t="s">
        <v>25</v>
      </c>
      <c r="B38" s="10">
        <f>IF($A38&lt;&gt;"",$B$10-B22,"")</f>
        <v>-4</v>
      </c>
      <c r="C38" s="11">
        <f>IF($A38&lt;&gt;"",$B$11-C22,"")</f>
        <v>-4</v>
      </c>
      <c r="D38" s="11">
        <f>IF($A38&lt;&gt;"",$B$12-D22,"")</f>
        <v>-4</v>
      </c>
      <c r="E38" s="11">
        <f>IF($A38&lt;&gt;"",$B$15-E22,"")</f>
        <v>-2</v>
      </c>
      <c r="F38" s="11">
        <f>IF($A38&lt;&gt;"",$B$16-F22,"")</f>
        <v>-3</v>
      </c>
      <c r="G38" s="11">
        <f>IF($A38&lt;&gt;"",$B$17-G22,"")</f>
        <v>-4</v>
      </c>
    </row>
    <row r="39" spans="1:8" x14ac:dyDescent="0.2">
      <c r="A39" s="1" t="s">
        <v>26</v>
      </c>
      <c r="B39" s="10">
        <f t="shared" ref="B39:B49" si="1">IF(A39&lt;&gt;"",$B$10-B23,"")</f>
        <v>0</v>
      </c>
      <c r="C39" s="11">
        <f>IF($A39&lt;&gt;"",$B$11-C23,"")</f>
        <v>0</v>
      </c>
      <c r="D39" s="11">
        <f>IF($A39&lt;&gt;"",$B$12-D23,"")</f>
        <v>0</v>
      </c>
      <c r="E39" s="11">
        <f>IF($A39&lt;&gt;"",$B$15-E23,"")</f>
        <v>0</v>
      </c>
      <c r="F39" s="11">
        <f>IF($A39&lt;&gt;"",$B$16-F23,"")</f>
        <v>0</v>
      </c>
      <c r="G39" s="11">
        <f>IF($A39&lt;&gt;"",$B$17-G23,"")</f>
        <v>0</v>
      </c>
    </row>
    <row r="40" spans="1:8" x14ac:dyDescent="0.2">
      <c r="A40" s="1" t="s">
        <v>27</v>
      </c>
      <c r="B40" s="10">
        <f t="shared" si="1"/>
        <v>-5</v>
      </c>
      <c r="C40" s="11">
        <f t="shared" ref="C40:C49" si="2">IF($A40&lt;&gt;"",$B$11-C24,"")</f>
        <v>-5</v>
      </c>
      <c r="D40" s="11">
        <f t="shared" ref="D40:D49" si="3">IF($A40&lt;&gt;"",$B$12-D24,"")</f>
        <v>-4</v>
      </c>
      <c r="E40" s="11">
        <f t="shared" ref="E40:E49" si="4">IF($A40&lt;&gt;"",$B$15-E24,"")</f>
        <v>-3</v>
      </c>
      <c r="F40" s="11">
        <f t="shared" ref="F40:F49" si="5">IF($A40&lt;&gt;"",$B$16-F24,"")</f>
        <v>-3</v>
      </c>
      <c r="G40" s="11">
        <f t="shared" ref="G40:G48" si="6">IF($A40&lt;&gt;"",$B$17-G24,"")</f>
        <v>-4</v>
      </c>
    </row>
    <row r="41" spans="1:8" x14ac:dyDescent="0.2">
      <c r="A41" s="1" t="str">
        <f>IF($B$4&gt;3,"Lektion 4","")</f>
        <v>Lektion 4</v>
      </c>
      <c r="B41" s="10">
        <f t="shared" si="1"/>
        <v>-4</v>
      </c>
      <c r="C41" s="11">
        <f t="shared" si="2"/>
        <v>-1</v>
      </c>
      <c r="D41" s="11">
        <f t="shared" si="3"/>
        <v>0</v>
      </c>
      <c r="E41" s="11">
        <f t="shared" si="4"/>
        <v>-2</v>
      </c>
      <c r="F41" s="11">
        <f t="shared" si="5"/>
        <v>0</v>
      </c>
      <c r="G41" s="11">
        <f t="shared" si="6"/>
        <v>0</v>
      </c>
    </row>
    <row r="42" spans="1:8" x14ac:dyDescent="0.2">
      <c r="A42" s="1" t="str">
        <f>IF($B$4&gt;4,"Lektion 5","")</f>
        <v>Lektion 5</v>
      </c>
      <c r="B42" s="10">
        <f t="shared" si="1"/>
        <v>-2</v>
      </c>
      <c r="C42" s="11">
        <f t="shared" si="2"/>
        <v>0</v>
      </c>
      <c r="D42" s="11">
        <f t="shared" si="3"/>
        <v>0</v>
      </c>
      <c r="E42" s="11">
        <f t="shared" si="4"/>
        <v>-3</v>
      </c>
      <c r="F42" s="11">
        <f t="shared" si="5"/>
        <v>-2</v>
      </c>
      <c r="G42" s="11">
        <f t="shared" si="6"/>
        <v>0</v>
      </c>
    </row>
    <row r="43" spans="1:8" x14ac:dyDescent="0.2">
      <c r="A43" s="1" t="str">
        <f>IF($B$4&gt;5,"Lektion 6","")</f>
        <v>Lektion 6</v>
      </c>
      <c r="B43" s="10">
        <f t="shared" si="1"/>
        <v>-6</v>
      </c>
      <c r="C43" s="11">
        <f t="shared" si="2"/>
        <v>-4</v>
      </c>
      <c r="D43" s="11">
        <f t="shared" si="3"/>
        <v>-4</v>
      </c>
      <c r="E43" s="11">
        <f t="shared" si="4"/>
        <v>-3</v>
      </c>
      <c r="F43" s="11">
        <f t="shared" si="5"/>
        <v>-7</v>
      </c>
      <c r="G43" s="11">
        <f t="shared" si="6"/>
        <v>-3</v>
      </c>
    </row>
    <row r="44" spans="1:8" x14ac:dyDescent="0.2">
      <c r="A44" s="1" t="str">
        <f>IF($B$4&gt;6,"Lektion 7","")</f>
        <v/>
      </c>
      <c r="B44" s="10" t="str">
        <f t="shared" si="1"/>
        <v/>
      </c>
      <c r="C44" s="11" t="str">
        <f t="shared" si="2"/>
        <v/>
      </c>
      <c r="D44" s="11" t="str">
        <f t="shared" si="3"/>
        <v/>
      </c>
      <c r="E44" s="11" t="str">
        <f t="shared" si="4"/>
        <v/>
      </c>
      <c r="F44" s="11" t="str">
        <f t="shared" si="5"/>
        <v/>
      </c>
      <c r="G44" s="11" t="str">
        <f t="shared" si="6"/>
        <v/>
      </c>
    </row>
    <row r="45" spans="1:8" x14ac:dyDescent="0.2">
      <c r="A45" s="1" t="str">
        <f>IF($B$4&gt;7,"Lektion 8","")</f>
        <v/>
      </c>
      <c r="B45" s="10" t="str">
        <f t="shared" si="1"/>
        <v/>
      </c>
      <c r="C45" s="11" t="str">
        <f t="shared" si="2"/>
        <v/>
      </c>
      <c r="D45" s="11" t="str">
        <f t="shared" si="3"/>
        <v/>
      </c>
      <c r="E45" s="11" t="str">
        <f t="shared" si="4"/>
        <v/>
      </c>
      <c r="F45" s="11" t="str">
        <f t="shared" si="5"/>
        <v/>
      </c>
      <c r="G45" s="11" t="str">
        <f t="shared" si="6"/>
        <v/>
      </c>
    </row>
    <row r="46" spans="1:8" x14ac:dyDescent="0.2">
      <c r="A46" s="1" t="str">
        <f>IF($B$4&gt;8,"Lektion 9","")</f>
        <v/>
      </c>
      <c r="B46" s="10" t="str">
        <f t="shared" si="1"/>
        <v/>
      </c>
      <c r="C46" s="11" t="str">
        <f t="shared" si="2"/>
        <v/>
      </c>
      <c r="D46" s="11" t="str">
        <f t="shared" si="3"/>
        <v/>
      </c>
      <c r="E46" s="11" t="str">
        <f t="shared" si="4"/>
        <v/>
      </c>
      <c r="F46" s="11" t="str">
        <f t="shared" si="5"/>
        <v/>
      </c>
      <c r="G46" s="11" t="str">
        <f t="shared" si="6"/>
        <v/>
      </c>
    </row>
    <row r="47" spans="1:8" x14ac:dyDescent="0.2">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
      <c r="A49" s="3" t="str">
        <f>IF($B$4&gt;11,"Lektion 12","")</f>
        <v/>
      </c>
      <c r="B49" s="10" t="str">
        <f t="shared" si="1"/>
        <v/>
      </c>
      <c r="C49" s="11" t="str">
        <f t="shared" si="2"/>
        <v/>
      </c>
      <c r="D49" s="11" t="str">
        <f t="shared" si="3"/>
        <v/>
      </c>
      <c r="E49" s="11" t="str">
        <f t="shared" si="4"/>
        <v/>
      </c>
      <c r="F49" s="11" t="str">
        <f t="shared" si="5"/>
        <v/>
      </c>
      <c r="G49" s="11" t="str">
        <f>IF($A49&lt;&gt;"",$B$17-G33,"")</f>
        <v/>
      </c>
      <c r="H49" s="2" t="s">
        <v>28</v>
      </c>
    </row>
    <row r="50" spans="1:8" x14ac:dyDescent="0.2">
      <c r="A50" s="1" t="s">
        <v>29</v>
      </c>
      <c r="B50" s="12">
        <f>SUM(B38:B49)</f>
        <v>-21</v>
      </c>
      <c r="C50" s="13">
        <f t="shared" ref="C50:G50" si="7">SUM(C38:C49)</f>
        <v>-14</v>
      </c>
      <c r="D50" s="13">
        <f t="shared" si="7"/>
        <v>-12</v>
      </c>
      <c r="E50" s="13">
        <f t="shared" si="7"/>
        <v>-13</v>
      </c>
      <c r="F50" s="13">
        <f t="shared" si="7"/>
        <v>-15</v>
      </c>
      <c r="G50" s="13">
        <f t="shared" si="7"/>
        <v>-11</v>
      </c>
      <c r="H50" s="4">
        <f>SUM(B50:G50)</f>
        <v>-86</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57"/>
  <sheetViews>
    <sheetView showGridLines="0" topLeftCell="D1" zoomScale="110" zoomScaleNormal="110" workbookViewId="0">
      <pane ySplit="1" topLeftCell="A141" activePane="bottomLeft" state="frozen"/>
      <selection pane="bottomLeft" activeCell="F143" sqref="F143"/>
    </sheetView>
  </sheetViews>
  <sheetFormatPr baseColWidth="10" defaultColWidth="11.5" defaultRowHeight="14" x14ac:dyDescent="0.2"/>
  <cols>
    <col min="1" max="1" width="5.6640625" style="1" customWidth="1"/>
    <col min="2" max="2" width="6.83203125" style="23" bestFit="1" customWidth="1"/>
    <col min="3" max="3" width="11.5" style="33"/>
    <col min="4" max="4" width="17.83203125" style="23" bestFit="1" customWidth="1"/>
    <col min="5" max="5" width="8.5" style="23" customWidth="1"/>
    <col min="6" max="6" width="62" style="21" customWidth="1"/>
    <col min="7" max="10" width="20.6640625" style="21" customWidth="1"/>
    <col min="11" max="11" width="26.83203125" style="21" customWidth="1"/>
    <col min="12" max="12" width="28.1640625" style="21" customWidth="1"/>
    <col min="13" max="16384" width="11.5" style="1"/>
  </cols>
  <sheetData>
    <row r="1" spans="2:12" s="38" customFormat="1" ht="92.25" customHeight="1" x14ac:dyDescent="0.2">
      <c r="B1" s="35" t="s">
        <v>31</v>
      </c>
      <c r="C1" s="36" t="s">
        <v>32</v>
      </c>
      <c r="D1" s="35" t="s">
        <v>33</v>
      </c>
      <c r="E1" s="55" t="s">
        <v>34</v>
      </c>
      <c r="F1" s="48" t="s">
        <v>35</v>
      </c>
      <c r="G1" s="45" t="s">
        <v>36</v>
      </c>
      <c r="H1" s="48" t="s">
        <v>37</v>
      </c>
      <c r="I1" s="48" t="s">
        <v>37</v>
      </c>
      <c r="J1" s="48" t="s">
        <v>37</v>
      </c>
      <c r="K1" s="45" t="s">
        <v>38</v>
      </c>
      <c r="L1" s="49" t="s">
        <v>39</v>
      </c>
    </row>
    <row r="2" spans="2:12" ht="45" x14ac:dyDescent="0.2">
      <c r="B2" s="39">
        <v>1</v>
      </c>
      <c r="C2" s="32" t="s">
        <v>40</v>
      </c>
      <c r="D2" s="24" t="s">
        <v>41</v>
      </c>
      <c r="E2" s="51" t="s">
        <v>202</v>
      </c>
      <c r="F2" s="67" t="s">
        <v>491</v>
      </c>
      <c r="G2" s="77" t="s">
        <v>867</v>
      </c>
      <c r="H2" s="77" t="s">
        <v>868</v>
      </c>
      <c r="I2" s="77" t="s">
        <v>869</v>
      </c>
      <c r="J2" s="77" t="s">
        <v>870</v>
      </c>
      <c r="K2" s="52"/>
      <c r="L2" s="53"/>
    </row>
    <row r="3" spans="2:12" ht="45" x14ac:dyDescent="0.2">
      <c r="B3" s="39">
        <v>1</v>
      </c>
      <c r="C3" s="32" t="s">
        <v>40</v>
      </c>
      <c r="D3" s="24" t="s">
        <v>41</v>
      </c>
      <c r="E3" s="23" t="s">
        <v>203</v>
      </c>
      <c r="F3" s="67" t="s">
        <v>492</v>
      </c>
      <c r="G3" s="67" t="s">
        <v>493</v>
      </c>
      <c r="H3" s="67" t="s">
        <v>494</v>
      </c>
      <c r="I3" s="67" t="s">
        <v>495</v>
      </c>
      <c r="J3" s="77" t="s">
        <v>871</v>
      </c>
      <c r="K3" s="22"/>
    </row>
    <row r="4" spans="2:12" ht="45" x14ac:dyDescent="0.2">
      <c r="B4" s="39">
        <v>1</v>
      </c>
      <c r="C4" s="32" t="s">
        <v>40</v>
      </c>
      <c r="D4" s="24" t="s">
        <v>145</v>
      </c>
      <c r="E4" s="23" t="s">
        <v>204</v>
      </c>
      <c r="F4" s="67" t="s">
        <v>496</v>
      </c>
      <c r="G4" s="67" t="s">
        <v>497</v>
      </c>
      <c r="H4" s="67" t="s">
        <v>498</v>
      </c>
      <c r="I4" s="77" t="s">
        <v>872</v>
      </c>
      <c r="J4" s="67" t="s">
        <v>499</v>
      </c>
      <c r="K4" s="22"/>
    </row>
    <row r="5" spans="2:12" ht="45" x14ac:dyDescent="0.2">
      <c r="B5" s="39">
        <v>1</v>
      </c>
      <c r="C5" s="32" t="s">
        <v>40</v>
      </c>
      <c r="D5" s="24" t="s">
        <v>145</v>
      </c>
      <c r="E5" s="23" t="s">
        <v>205</v>
      </c>
      <c r="F5" s="77" t="s">
        <v>873</v>
      </c>
      <c r="G5" s="77" t="s">
        <v>874</v>
      </c>
      <c r="H5" s="77" t="s">
        <v>875</v>
      </c>
      <c r="I5" s="77" t="s">
        <v>876</v>
      </c>
      <c r="J5" s="77" t="s">
        <v>877</v>
      </c>
      <c r="K5" s="22"/>
    </row>
    <row r="6" spans="2:12" ht="45" x14ac:dyDescent="0.2">
      <c r="B6" s="39">
        <v>1</v>
      </c>
      <c r="C6" s="32" t="s">
        <v>171</v>
      </c>
      <c r="D6" s="24" t="s">
        <v>147</v>
      </c>
      <c r="E6" s="23" t="s">
        <v>206</v>
      </c>
      <c r="F6" s="77" t="s">
        <v>878</v>
      </c>
      <c r="G6" s="77" t="s">
        <v>879</v>
      </c>
      <c r="H6" s="67" t="s">
        <v>500</v>
      </c>
      <c r="I6" s="67" t="s">
        <v>501</v>
      </c>
      <c r="J6" s="67" t="s">
        <v>502</v>
      </c>
      <c r="K6" s="22"/>
    </row>
    <row r="7" spans="2:12" ht="45" x14ac:dyDescent="0.2">
      <c r="B7" s="39">
        <v>1</v>
      </c>
      <c r="C7" s="32" t="s">
        <v>171</v>
      </c>
      <c r="D7" s="24" t="s">
        <v>145</v>
      </c>
      <c r="E7" s="23" t="s">
        <v>207</v>
      </c>
      <c r="F7" s="78" t="s">
        <v>880</v>
      </c>
      <c r="G7" s="78" t="s">
        <v>881</v>
      </c>
      <c r="H7" s="78" t="s">
        <v>882</v>
      </c>
      <c r="I7" s="78" t="s">
        <v>883</v>
      </c>
      <c r="J7" s="78" t="s">
        <v>884</v>
      </c>
      <c r="K7" s="22"/>
    </row>
    <row r="8" spans="2:12" ht="45" x14ac:dyDescent="0.2">
      <c r="B8" s="57">
        <v>1</v>
      </c>
      <c r="C8" s="58" t="s">
        <v>171</v>
      </c>
      <c r="D8" s="59" t="s">
        <v>41</v>
      </c>
      <c r="E8" s="23" t="s">
        <v>208</v>
      </c>
      <c r="F8" s="77" t="s">
        <v>885</v>
      </c>
      <c r="G8" s="67" t="s">
        <v>503</v>
      </c>
      <c r="H8" s="67" t="s">
        <v>504</v>
      </c>
      <c r="I8" s="77" t="s">
        <v>886</v>
      </c>
      <c r="J8" s="67" t="s">
        <v>505</v>
      </c>
      <c r="K8" s="22"/>
    </row>
    <row r="9" spans="2:12" ht="45" x14ac:dyDescent="0.2">
      <c r="B9" s="39">
        <v>1</v>
      </c>
      <c r="C9" s="32" t="s">
        <v>171</v>
      </c>
      <c r="D9" s="24" t="s">
        <v>41</v>
      </c>
      <c r="E9" s="23" t="s">
        <v>209</v>
      </c>
      <c r="F9" s="67" t="s">
        <v>506</v>
      </c>
      <c r="G9" s="67" t="s">
        <v>507</v>
      </c>
      <c r="H9" s="67" t="s">
        <v>508</v>
      </c>
      <c r="I9" s="67" t="s">
        <v>509</v>
      </c>
      <c r="J9" s="67" t="s">
        <v>510</v>
      </c>
      <c r="K9" s="22"/>
    </row>
    <row r="10" spans="2:12" ht="45" x14ac:dyDescent="0.2">
      <c r="B10" s="39">
        <v>1</v>
      </c>
      <c r="C10" s="32" t="s">
        <v>171</v>
      </c>
      <c r="D10" s="24" t="s">
        <v>41</v>
      </c>
      <c r="E10" s="23" t="s">
        <v>210</v>
      </c>
      <c r="F10" s="67" t="s">
        <v>511</v>
      </c>
      <c r="G10" s="67" t="s">
        <v>505</v>
      </c>
      <c r="H10" s="67" t="s">
        <v>512</v>
      </c>
      <c r="I10" s="67" t="s">
        <v>513</v>
      </c>
      <c r="J10" s="67" t="s">
        <v>514</v>
      </c>
      <c r="K10" s="22"/>
    </row>
    <row r="11" spans="2:12" ht="45" x14ac:dyDescent="0.2">
      <c r="B11" s="57">
        <v>1</v>
      </c>
      <c r="C11" s="58" t="s">
        <v>171</v>
      </c>
      <c r="D11" s="59" t="s">
        <v>41</v>
      </c>
      <c r="E11" s="23" t="s">
        <v>211</v>
      </c>
      <c r="F11" s="67" t="s">
        <v>515</v>
      </c>
      <c r="G11" s="67" t="s">
        <v>516</v>
      </c>
      <c r="H11" s="67" t="s">
        <v>517</v>
      </c>
      <c r="I11" s="77" t="s">
        <v>887</v>
      </c>
      <c r="J11" s="67" t="s">
        <v>518</v>
      </c>
      <c r="K11" s="22"/>
    </row>
    <row r="12" spans="2:12" ht="45" x14ac:dyDescent="0.2">
      <c r="B12" s="39">
        <v>1</v>
      </c>
      <c r="C12" s="32" t="s">
        <v>171</v>
      </c>
      <c r="D12" s="24" t="s">
        <v>41</v>
      </c>
      <c r="E12" s="23" t="s">
        <v>212</v>
      </c>
      <c r="F12" s="67" t="s">
        <v>519</v>
      </c>
      <c r="G12" s="67" t="s">
        <v>520</v>
      </c>
      <c r="H12" s="67" t="s">
        <v>521</v>
      </c>
      <c r="I12" s="67" t="s">
        <v>522</v>
      </c>
      <c r="J12" s="77" t="s">
        <v>888</v>
      </c>
      <c r="K12" s="22"/>
    </row>
    <row r="13" spans="2:12" ht="75" x14ac:dyDescent="0.2">
      <c r="B13" s="39">
        <v>1</v>
      </c>
      <c r="C13" s="32" t="s">
        <v>171</v>
      </c>
      <c r="D13" s="24" t="s">
        <v>147</v>
      </c>
      <c r="E13" s="23" t="s">
        <v>213</v>
      </c>
      <c r="F13" s="77" t="s">
        <v>889</v>
      </c>
      <c r="G13" s="67" t="s">
        <v>523</v>
      </c>
      <c r="H13" s="67" t="s">
        <v>524</v>
      </c>
      <c r="I13" s="67" t="s">
        <v>525</v>
      </c>
      <c r="J13" s="77" t="s">
        <v>890</v>
      </c>
      <c r="K13" s="22"/>
    </row>
    <row r="14" spans="2:12" ht="45" x14ac:dyDescent="0.2">
      <c r="B14" s="39">
        <v>1</v>
      </c>
      <c r="C14" s="32" t="s">
        <v>171</v>
      </c>
      <c r="D14" s="24" t="s">
        <v>147</v>
      </c>
      <c r="E14" s="23" t="s">
        <v>214</v>
      </c>
      <c r="F14" s="77" t="s">
        <v>891</v>
      </c>
      <c r="G14" s="77" t="s">
        <v>892</v>
      </c>
      <c r="H14" s="77" t="s">
        <v>893</v>
      </c>
      <c r="I14" s="77" t="s">
        <v>894</v>
      </c>
      <c r="J14" s="77" t="s">
        <v>895</v>
      </c>
      <c r="K14" s="22"/>
    </row>
    <row r="15" spans="2:12" ht="90" x14ac:dyDescent="0.2">
      <c r="B15" s="39">
        <v>1</v>
      </c>
      <c r="C15" s="32" t="s">
        <v>172</v>
      </c>
      <c r="D15" s="24" t="s">
        <v>41</v>
      </c>
      <c r="E15" s="23" t="s">
        <v>215</v>
      </c>
      <c r="F15" s="77" t="s">
        <v>896</v>
      </c>
      <c r="G15" s="67" t="s">
        <v>526</v>
      </c>
      <c r="H15" s="67" t="s">
        <v>527</v>
      </c>
      <c r="I15" s="67" t="s">
        <v>528</v>
      </c>
      <c r="J15" s="77" t="s">
        <v>897</v>
      </c>
      <c r="K15" s="22"/>
    </row>
    <row r="16" spans="2:12" ht="60" x14ac:dyDescent="0.2">
      <c r="B16" s="39">
        <v>1</v>
      </c>
      <c r="C16" s="32" t="s">
        <v>172</v>
      </c>
      <c r="D16" s="24" t="s">
        <v>145</v>
      </c>
      <c r="E16" s="23" t="s">
        <v>216</v>
      </c>
      <c r="F16" s="78" t="s">
        <v>898</v>
      </c>
      <c r="G16" s="78" t="s">
        <v>899</v>
      </c>
      <c r="H16" s="78" t="s">
        <v>900</v>
      </c>
      <c r="I16" s="78" t="s">
        <v>1264</v>
      </c>
      <c r="J16" s="71" t="s">
        <v>529</v>
      </c>
      <c r="K16" s="22"/>
    </row>
    <row r="17" spans="2:11" ht="45" x14ac:dyDescent="0.2">
      <c r="B17" s="39">
        <v>1</v>
      </c>
      <c r="C17" s="32" t="s">
        <v>172</v>
      </c>
      <c r="D17" s="24" t="s">
        <v>145</v>
      </c>
      <c r="E17" s="23" t="s">
        <v>217</v>
      </c>
      <c r="F17" s="77" t="s">
        <v>901</v>
      </c>
      <c r="G17" s="77" t="s">
        <v>902</v>
      </c>
      <c r="H17" s="67" t="s">
        <v>530</v>
      </c>
      <c r="I17" s="67" t="s">
        <v>531</v>
      </c>
      <c r="J17" s="77" t="s">
        <v>903</v>
      </c>
      <c r="K17" s="22"/>
    </row>
    <row r="18" spans="2:11" ht="60" x14ac:dyDescent="0.2">
      <c r="B18" s="39">
        <v>1</v>
      </c>
      <c r="C18" s="32" t="s">
        <v>173</v>
      </c>
      <c r="D18" s="24" t="s">
        <v>147</v>
      </c>
      <c r="E18" s="23" t="s">
        <v>218</v>
      </c>
      <c r="F18" s="77" t="s">
        <v>904</v>
      </c>
      <c r="G18" s="67" t="s">
        <v>532</v>
      </c>
      <c r="H18" s="67" t="s">
        <v>533</v>
      </c>
      <c r="I18" s="67" t="s">
        <v>534</v>
      </c>
      <c r="J18" s="67" t="s">
        <v>535</v>
      </c>
      <c r="K18" s="22"/>
    </row>
    <row r="19" spans="2:11" ht="45" x14ac:dyDescent="0.2">
      <c r="B19" s="39">
        <v>1</v>
      </c>
      <c r="C19" s="32" t="s">
        <v>173</v>
      </c>
      <c r="D19" s="24" t="s">
        <v>147</v>
      </c>
      <c r="E19" s="23" t="s">
        <v>219</v>
      </c>
      <c r="F19" s="67" t="s">
        <v>536</v>
      </c>
      <c r="G19" s="67" t="s">
        <v>522</v>
      </c>
      <c r="H19" s="67" t="s">
        <v>537</v>
      </c>
      <c r="I19" s="67" t="s">
        <v>538</v>
      </c>
      <c r="J19" s="67" t="s">
        <v>539</v>
      </c>
      <c r="K19" s="22"/>
    </row>
    <row r="20" spans="2:11" ht="45" x14ac:dyDescent="0.2">
      <c r="B20" s="39">
        <v>1</v>
      </c>
      <c r="C20" s="32" t="s">
        <v>174</v>
      </c>
      <c r="D20" s="24" t="s">
        <v>41</v>
      </c>
      <c r="E20" s="23" t="s">
        <v>220</v>
      </c>
      <c r="F20" s="77" t="s">
        <v>905</v>
      </c>
      <c r="G20" s="67" t="s">
        <v>540</v>
      </c>
      <c r="H20" s="67" t="s">
        <v>541</v>
      </c>
      <c r="I20" s="67" t="s">
        <v>542</v>
      </c>
      <c r="J20" s="67" t="s">
        <v>543</v>
      </c>
      <c r="K20" s="22"/>
    </row>
    <row r="21" spans="2:11" ht="60" x14ac:dyDescent="0.2">
      <c r="B21" s="39">
        <v>1</v>
      </c>
      <c r="C21" s="32" t="s">
        <v>174</v>
      </c>
      <c r="D21" s="24" t="s">
        <v>41</v>
      </c>
      <c r="E21" s="23" t="s">
        <v>221</v>
      </c>
      <c r="F21" s="77" t="s">
        <v>906</v>
      </c>
      <c r="G21" s="77" t="s">
        <v>907</v>
      </c>
      <c r="H21" s="77" t="s">
        <v>908</v>
      </c>
      <c r="I21" s="77" t="s">
        <v>909</v>
      </c>
      <c r="J21" s="77" t="s">
        <v>910</v>
      </c>
      <c r="K21" s="22"/>
    </row>
    <row r="22" spans="2:11" ht="45" x14ac:dyDescent="0.2">
      <c r="B22" s="39">
        <v>1</v>
      </c>
      <c r="C22" s="32" t="s">
        <v>174</v>
      </c>
      <c r="D22" s="24" t="s">
        <v>145</v>
      </c>
      <c r="E22" s="23" t="s">
        <v>222</v>
      </c>
      <c r="F22" s="77" t="s">
        <v>911</v>
      </c>
      <c r="G22" s="67" t="s">
        <v>544</v>
      </c>
      <c r="H22" s="77" t="s">
        <v>912</v>
      </c>
      <c r="I22" s="77" t="s">
        <v>913</v>
      </c>
      <c r="J22" s="77" t="s">
        <v>914</v>
      </c>
      <c r="K22" s="22"/>
    </row>
    <row r="23" spans="2:11" ht="75" x14ac:dyDescent="0.2">
      <c r="B23" s="39">
        <v>1</v>
      </c>
      <c r="C23" s="32" t="s">
        <v>174</v>
      </c>
      <c r="D23" s="24" t="s">
        <v>147</v>
      </c>
      <c r="E23" s="23" t="s">
        <v>223</v>
      </c>
      <c r="F23" s="77" t="s">
        <v>1265</v>
      </c>
      <c r="G23" s="77" t="s">
        <v>915</v>
      </c>
      <c r="H23" s="67" t="s">
        <v>545</v>
      </c>
      <c r="I23" s="77" t="s">
        <v>916</v>
      </c>
      <c r="J23" s="77" t="s">
        <v>917</v>
      </c>
      <c r="K23" s="22"/>
    </row>
    <row r="24" spans="2:11" ht="60" x14ac:dyDescent="0.2">
      <c r="B24" s="39">
        <v>1</v>
      </c>
      <c r="C24" s="32" t="s">
        <v>173</v>
      </c>
      <c r="D24" s="24" t="s">
        <v>41</v>
      </c>
      <c r="E24" s="23" t="s">
        <v>224</v>
      </c>
      <c r="F24" s="77" t="s">
        <v>918</v>
      </c>
      <c r="G24" s="67" t="s">
        <v>546</v>
      </c>
      <c r="H24" s="77" t="s">
        <v>919</v>
      </c>
      <c r="I24" s="67" t="s">
        <v>547</v>
      </c>
      <c r="J24" s="67" t="s">
        <v>548</v>
      </c>
      <c r="K24" s="22"/>
    </row>
    <row r="25" spans="2:11" ht="45" x14ac:dyDescent="0.2">
      <c r="B25" s="39">
        <v>1</v>
      </c>
      <c r="C25" s="32" t="s">
        <v>173</v>
      </c>
      <c r="D25" s="24" t="s">
        <v>41</v>
      </c>
      <c r="E25" s="23" t="s">
        <v>225</v>
      </c>
      <c r="F25" s="78" t="s">
        <v>920</v>
      </c>
      <c r="G25" s="71" t="s">
        <v>549</v>
      </c>
      <c r="H25" s="71" t="s">
        <v>550</v>
      </c>
      <c r="I25" s="71" t="s">
        <v>551</v>
      </c>
      <c r="J25" s="71" t="s">
        <v>552</v>
      </c>
      <c r="K25" s="22"/>
    </row>
    <row r="26" spans="2:11" ht="75" x14ac:dyDescent="0.2">
      <c r="B26" s="39">
        <v>1</v>
      </c>
      <c r="C26" s="32" t="s">
        <v>173</v>
      </c>
      <c r="D26" s="24" t="s">
        <v>145</v>
      </c>
      <c r="E26" s="23" t="s">
        <v>226</v>
      </c>
      <c r="F26" s="77" t="s">
        <v>925</v>
      </c>
      <c r="G26" s="77" t="s">
        <v>921</v>
      </c>
      <c r="H26" s="77" t="s">
        <v>922</v>
      </c>
      <c r="I26" s="77" t="s">
        <v>923</v>
      </c>
      <c r="J26" s="77" t="s">
        <v>924</v>
      </c>
      <c r="K26" s="22"/>
    </row>
    <row r="27" spans="2:11" ht="75" x14ac:dyDescent="0.2">
      <c r="B27" s="39">
        <v>1</v>
      </c>
      <c r="C27" s="32" t="s">
        <v>173</v>
      </c>
      <c r="D27" s="24" t="s">
        <v>145</v>
      </c>
      <c r="E27" s="23" t="s">
        <v>227</v>
      </c>
      <c r="F27" s="77" t="s">
        <v>926</v>
      </c>
      <c r="G27" s="77" t="s">
        <v>927</v>
      </c>
      <c r="H27" s="77" t="s">
        <v>928</v>
      </c>
      <c r="I27" s="77" t="s">
        <v>929</v>
      </c>
      <c r="J27" s="77" t="s">
        <v>930</v>
      </c>
      <c r="K27" s="22"/>
    </row>
    <row r="28" spans="2:11" ht="45" x14ac:dyDescent="0.2">
      <c r="B28" s="39">
        <v>1</v>
      </c>
      <c r="C28" s="32" t="s">
        <v>173</v>
      </c>
      <c r="D28" s="24" t="s">
        <v>147</v>
      </c>
      <c r="E28" s="23" t="s">
        <v>228</v>
      </c>
      <c r="F28" s="77" t="s">
        <v>931</v>
      </c>
      <c r="G28" s="67" t="s">
        <v>553</v>
      </c>
      <c r="H28" s="77" t="s">
        <v>932</v>
      </c>
      <c r="I28" s="67" t="s">
        <v>554</v>
      </c>
      <c r="J28" s="67" t="s">
        <v>555</v>
      </c>
      <c r="K28" s="22"/>
    </row>
    <row r="29" spans="2:11" ht="60" x14ac:dyDescent="0.2">
      <c r="B29" s="39">
        <v>1</v>
      </c>
      <c r="C29" s="32" t="s">
        <v>173</v>
      </c>
      <c r="D29" s="24" t="s">
        <v>147</v>
      </c>
      <c r="E29" s="23" t="s">
        <v>229</v>
      </c>
      <c r="F29" s="67" t="s">
        <v>556</v>
      </c>
      <c r="G29" s="67" t="s">
        <v>557</v>
      </c>
      <c r="H29" s="67" t="s">
        <v>558</v>
      </c>
      <c r="I29" s="77" t="s">
        <v>933</v>
      </c>
      <c r="J29" s="67" t="s">
        <v>559</v>
      </c>
      <c r="K29" s="22"/>
    </row>
    <row r="30" spans="2:11" ht="45" x14ac:dyDescent="0.2">
      <c r="B30" s="39">
        <v>2</v>
      </c>
      <c r="C30" s="32" t="s">
        <v>175</v>
      </c>
      <c r="D30" s="24" t="s">
        <v>41</v>
      </c>
      <c r="E30" s="23" t="s">
        <v>230</v>
      </c>
      <c r="F30" s="77" t="s">
        <v>934</v>
      </c>
      <c r="G30" s="77" t="s">
        <v>935</v>
      </c>
      <c r="H30" s="77" t="s">
        <v>936</v>
      </c>
      <c r="I30" s="77" t="s">
        <v>937</v>
      </c>
      <c r="J30" s="77" t="s">
        <v>938</v>
      </c>
      <c r="K30" s="22"/>
    </row>
    <row r="31" spans="2:11" ht="45" x14ac:dyDescent="0.2">
      <c r="B31" s="39">
        <v>2</v>
      </c>
      <c r="C31" s="32" t="s">
        <v>175</v>
      </c>
      <c r="D31" s="24" t="s">
        <v>41</v>
      </c>
      <c r="E31" s="23" t="s">
        <v>231</v>
      </c>
      <c r="F31" s="67" t="s">
        <v>560</v>
      </c>
      <c r="G31" s="67" t="s">
        <v>561</v>
      </c>
      <c r="H31" s="67" t="s">
        <v>562</v>
      </c>
      <c r="I31" s="67" t="s">
        <v>563</v>
      </c>
      <c r="J31" s="77" t="s">
        <v>939</v>
      </c>
      <c r="K31" s="22"/>
    </row>
    <row r="32" spans="2:11" ht="45" x14ac:dyDescent="0.2">
      <c r="B32" s="39">
        <v>2</v>
      </c>
      <c r="C32" s="32" t="s">
        <v>175</v>
      </c>
      <c r="D32" s="24" t="s">
        <v>147</v>
      </c>
      <c r="E32" s="23" t="s">
        <v>232</v>
      </c>
      <c r="F32" s="77" t="s">
        <v>940</v>
      </c>
      <c r="G32" s="77" t="s">
        <v>941</v>
      </c>
      <c r="H32" s="77" t="s">
        <v>942</v>
      </c>
      <c r="I32" s="67" t="s">
        <v>564</v>
      </c>
      <c r="J32" s="77" t="s">
        <v>943</v>
      </c>
      <c r="K32" s="22"/>
    </row>
    <row r="33" spans="2:11" ht="60" x14ac:dyDescent="0.2">
      <c r="B33" s="39">
        <v>2</v>
      </c>
      <c r="C33" s="32" t="s">
        <v>176</v>
      </c>
      <c r="D33" s="24" t="s">
        <v>147</v>
      </c>
      <c r="E33" s="23" t="s">
        <v>233</v>
      </c>
      <c r="F33" s="67" t="s">
        <v>565</v>
      </c>
      <c r="G33" s="77" t="s">
        <v>1266</v>
      </c>
      <c r="H33" s="67" t="s">
        <v>566</v>
      </c>
      <c r="I33" s="77" t="s">
        <v>944</v>
      </c>
      <c r="J33" s="77" t="s">
        <v>945</v>
      </c>
      <c r="K33" s="22"/>
    </row>
    <row r="34" spans="2:11" ht="45" x14ac:dyDescent="0.2">
      <c r="B34" s="39">
        <v>2</v>
      </c>
      <c r="C34" s="32" t="s">
        <v>176</v>
      </c>
      <c r="D34" s="24" t="s">
        <v>41</v>
      </c>
      <c r="E34" s="23" t="s">
        <v>234</v>
      </c>
      <c r="F34" s="77" t="s">
        <v>946</v>
      </c>
      <c r="G34" s="77" t="s">
        <v>947</v>
      </c>
      <c r="H34" s="77" t="s">
        <v>950</v>
      </c>
      <c r="I34" s="77" t="s">
        <v>948</v>
      </c>
      <c r="J34" s="77" t="s">
        <v>949</v>
      </c>
      <c r="K34" s="22"/>
    </row>
    <row r="35" spans="2:11" ht="60" x14ac:dyDescent="0.2">
      <c r="B35" s="39">
        <v>2</v>
      </c>
      <c r="C35" s="32" t="s">
        <v>176</v>
      </c>
      <c r="D35" s="24" t="s">
        <v>145</v>
      </c>
      <c r="E35" s="23" t="s">
        <v>235</v>
      </c>
      <c r="F35" s="77" t="s">
        <v>951</v>
      </c>
      <c r="G35" s="67" t="s">
        <v>567</v>
      </c>
      <c r="H35" s="67" t="s">
        <v>568</v>
      </c>
      <c r="I35" s="67" t="s">
        <v>569</v>
      </c>
      <c r="J35" s="67" t="s">
        <v>570</v>
      </c>
      <c r="K35" s="22"/>
    </row>
    <row r="36" spans="2:11" ht="45" x14ac:dyDescent="0.2">
      <c r="B36" s="39">
        <v>2</v>
      </c>
      <c r="C36" s="32" t="s">
        <v>176</v>
      </c>
      <c r="D36" s="24" t="s">
        <v>145</v>
      </c>
      <c r="E36" s="23" t="s">
        <v>236</v>
      </c>
      <c r="F36" s="67" t="s">
        <v>571</v>
      </c>
      <c r="G36" s="67" t="s">
        <v>1267</v>
      </c>
      <c r="H36" s="67" t="s">
        <v>1268</v>
      </c>
      <c r="I36" s="67" t="s">
        <v>1269</v>
      </c>
      <c r="J36" s="67" t="s">
        <v>1270</v>
      </c>
      <c r="K36" s="22"/>
    </row>
    <row r="37" spans="2:11" ht="45" x14ac:dyDescent="0.2">
      <c r="B37" s="39">
        <v>2</v>
      </c>
      <c r="C37" s="32" t="s">
        <v>177</v>
      </c>
      <c r="D37" s="24" t="s">
        <v>41</v>
      </c>
      <c r="E37" s="23" t="s">
        <v>237</v>
      </c>
      <c r="F37" s="77" t="s">
        <v>952</v>
      </c>
      <c r="G37" s="77" t="s">
        <v>953</v>
      </c>
      <c r="H37" s="67" t="s">
        <v>572</v>
      </c>
      <c r="I37" s="77" t="s">
        <v>954</v>
      </c>
      <c r="J37" s="67" t="s">
        <v>573</v>
      </c>
      <c r="K37" s="22"/>
    </row>
    <row r="38" spans="2:11" ht="45" x14ac:dyDescent="0.2">
      <c r="B38" s="39">
        <v>2</v>
      </c>
      <c r="C38" s="32" t="s">
        <v>177</v>
      </c>
      <c r="D38" s="24" t="s">
        <v>41</v>
      </c>
      <c r="E38" s="23" t="s">
        <v>238</v>
      </c>
      <c r="F38" s="67" t="s">
        <v>574</v>
      </c>
      <c r="G38" s="67" t="s">
        <v>575</v>
      </c>
      <c r="H38" s="67" t="s">
        <v>576</v>
      </c>
      <c r="I38" s="77" t="s">
        <v>955</v>
      </c>
      <c r="J38" s="67" t="s">
        <v>577</v>
      </c>
      <c r="K38" s="22"/>
    </row>
    <row r="39" spans="2:11" ht="60" x14ac:dyDescent="0.2">
      <c r="B39" s="39">
        <v>2</v>
      </c>
      <c r="C39" s="32" t="s">
        <v>177</v>
      </c>
      <c r="D39" s="24" t="s">
        <v>147</v>
      </c>
      <c r="E39" s="23" t="s">
        <v>239</v>
      </c>
      <c r="F39" s="71" t="s">
        <v>578</v>
      </c>
      <c r="G39" s="71" t="s">
        <v>579</v>
      </c>
      <c r="H39" s="71" t="s">
        <v>580</v>
      </c>
      <c r="I39" s="71" t="s">
        <v>581</v>
      </c>
      <c r="J39" s="71" t="s">
        <v>582</v>
      </c>
      <c r="K39" s="22"/>
    </row>
    <row r="40" spans="2:11" ht="60" x14ac:dyDescent="0.2">
      <c r="B40" s="39">
        <v>2</v>
      </c>
      <c r="C40" s="32" t="s">
        <v>177</v>
      </c>
      <c r="D40" s="24" t="s">
        <v>147</v>
      </c>
      <c r="E40" s="23" t="s">
        <v>240</v>
      </c>
      <c r="F40" s="67" t="s">
        <v>583</v>
      </c>
      <c r="G40" s="67" t="s">
        <v>581</v>
      </c>
      <c r="H40" s="67" t="s">
        <v>582</v>
      </c>
      <c r="I40" s="67" t="s">
        <v>580</v>
      </c>
      <c r="J40" s="77" t="s">
        <v>956</v>
      </c>
      <c r="K40" s="22"/>
    </row>
    <row r="41" spans="2:11" ht="45" x14ac:dyDescent="0.2">
      <c r="B41" s="39">
        <v>2</v>
      </c>
      <c r="C41" s="32" t="s">
        <v>177</v>
      </c>
      <c r="D41" s="24" t="s">
        <v>145</v>
      </c>
      <c r="E41" s="23" t="s">
        <v>241</v>
      </c>
      <c r="F41" s="67" t="s">
        <v>584</v>
      </c>
      <c r="G41" s="67" t="s">
        <v>585</v>
      </c>
      <c r="H41" s="67" t="s">
        <v>586</v>
      </c>
      <c r="I41" s="67" t="s">
        <v>587</v>
      </c>
      <c r="J41" s="77" t="s">
        <v>957</v>
      </c>
      <c r="K41" s="22"/>
    </row>
    <row r="42" spans="2:11" ht="45" x14ac:dyDescent="0.2">
      <c r="B42" s="39">
        <v>2</v>
      </c>
      <c r="C42" s="32" t="s">
        <v>177</v>
      </c>
      <c r="D42" s="24" t="s">
        <v>41</v>
      </c>
      <c r="E42" s="23" t="s">
        <v>242</v>
      </c>
      <c r="F42" s="67" t="s">
        <v>588</v>
      </c>
      <c r="G42" s="67" t="s">
        <v>507</v>
      </c>
      <c r="H42" s="67" t="s">
        <v>589</v>
      </c>
      <c r="I42" s="67" t="s">
        <v>508</v>
      </c>
      <c r="J42" s="67" t="s">
        <v>590</v>
      </c>
      <c r="K42" s="22"/>
    </row>
    <row r="43" spans="2:11" ht="45" x14ac:dyDescent="0.2">
      <c r="B43" s="39">
        <v>2</v>
      </c>
      <c r="C43" s="32" t="s">
        <v>178</v>
      </c>
      <c r="D43" s="24" t="s">
        <v>41</v>
      </c>
      <c r="E43" s="23" t="s">
        <v>243</v>
      </c>
      <c r="F43" s="77" t="s">
        <v>958</v>
      </c>
      <c r="G43" s="77" t="s">
        <v>959</v>
      </c>
      <c r="H43" s="77" t="s">
        <v>960</v>
      </c>
      <c r="I43" s="77" t="s">
        <v>961</v>
      </c>
      <c r="J43" s="77" t="s">
        <v>962</v>
      </c>
      <c r="K43" s="22"/>
    </row>
    <row r="44" spans="2:11" ht="45" x14ac:dyDescent="0.2">
      <c r="B44" s="39">
        <v>2</v>
      </c>
      <c r="C44" s="32" t="s">
        <v>178</v>
      </c>
      <c r="D44" s="24" t="s">
        <v>41</v>
      </c>
      <c r="E44" s="23" t="s">
        <v>244</v>
      </c>
      <c r="F44" s="67" t="s">
        <v>591</v>
      </c>
      <c r="G44" s="67" t="s">
        <v>592</v>
      </c>
      <c r="H44" s="67" t="s">
        <v>593</v>
      </c>
      <c r="I44" s="67" t="s">
        <v>594</v>
      </c>
      <c r="J44" s="67" t="s">
        <v>595</v>
      </c>
      <c r="K44" s="22"/>
    </row>
    <row r="45" spans="2:11" ht="60" x14ac:dyDescent="0.2">
      <c r="B45" s="39">
        <v>2</v>
      </c>
      <c r="C45" s="32" t="s">
        <v>178</v>
      </c>
      <c r="D45" s="24" t="s">
        <v>145</v>
      </c>
      <c r="E45" s="23" t="s">
        <v>245</v>
      </c>
      <c r="F45" s="67" t="s">
        <v>596</v>
      </c>
      <c r="G45" s="77" t="s">
        <v>963</v>
      </c>
      <c r="H45" s="67" t="s">
        <v>597</v>
      </c>
      <c r="I45" s="67" t="s">
        <v>598</v>
      </c>
      <c r="J45" s="67" t="s">
        <v>599</v>
      </c>
      <c r="K45" s="22"/>
    </row>
    <row r="46" spans="2:11" ht="45" x14ac:dyDescent="0.2">
      <c r="B46" s="39">
        <v>3</v>
      </c>
      <c r="C46" s="32" t="s">
        <v>179</v>
      </c>
      <c r="D46" s="24" t="s">
        <v>41</v>
      </c>
      <c r="E46" s="23" t="s">
        <v>246</v>
      </c>
      <c r="F46" s="67" t="s">
        <v>600</v>
      </c>
      <c r="G46" s="67" t="s">
        <v>156</v>
      </c>
      <c r="H46" s="67" t="s">
        <v>157</v>
      </c>
      <c r="I46" s="67" t="s">
        <v>158</v>
      </c>
      <c r="J46" s="67" t="s">
        <v>159</v>
      </c>
      <c r="K46" s="22"/>
    </row>
    <row r="47" spans="2:11" ht="60" x14ac:dyDescent="0.2">
      <c r="B47" s="39">
        <v>3</v>
      </c>
      <c r="C47" s="32" t="s">
        <v>179</v>
      </c>
      <c r="D47" s="24" t="s">
        <v>147</v>
      </c>
      <c r="E47" s="23" t="s">
        <v>247</v>
      </c>
      <c r="F47" s="67" t="s">
        <v>601</v>
      </c>
      <c r="G47" s="77" t="s">
        <v>976</v>
      </c>
      <c r="H47" s="67" t="s">
        <v>602</v>
      </c>
      <c r="I47" s="77" t="s">
        <v>977</v>
      </c>
      <c r="J47" s="77" t="s">
        <v>978</v>
      </c>
      <c r="K47" s="22"/>
    </row>
    <row r="48" spans="2:11" ht="45" x14ac:dyDescent="0.2">
      <c r="B48" s="39">
        <v>3</v>
      </c>
      <c r="C48" s="32" t="s">
        <v>179</v>
      </c>
      <c r="D48" s="24" t="s">
        <v>41</v>
      </c>
      <c r="E48" s="23" t="s">
        <v>248</v>
      </c>
      <c r="F48" s="67" t="s">
        <v>603</v>
      </c>
      <c r="G48" s="67" t="s">
        <v>604</v>
      </c>
      <c r="H48" s="67" t="s">
        <v>605</v>
      </c>
      <c r="I48" s="67" t="s">
        <v>160</v>
      </c>
      <c r="J48" s="67" t="s">
        <v>606</v>
      </c>
      <c r="K48" s="22"/>
    </row>
    <row r="49" spans="2:11" ht="45" x14ac:dyDescent="0.2">
      <c r="B49" s="39">
        <v>3</v>
      </c>
      <c r="C49" s="32" t="s">
        <v>179</v>
      </c>
      <c r="D49" s="24" t="s">
        <v>41</v>
      </c>
      <c r="E49" s="23" t="s">
        <v>249</v>
      </c>
      <c r="F49" s="67" t="s">
        <v>607</v>
      </c>
      <c r="G49" s="67" t="s">
        <v>608</v>
      </c>
      <c r="H49" s="67" t="s">
        <v>609</v>
      </c>
      <c r="I49" s="67" t="s">
        <v>610</v>
      </c>
      <c r="J49" s="67" t="s">
        <v>611</v>
      </c>
      <c r="K49" s="22"/>
    </row>
    <row r="50" spans="2:11" ht="45" x14ac:dyDescent="0.2">
      <c r="B50" s="39">
        <v>3</v>
      </c>
      <c r="C50" s="32" t="s">
        <v>179</v>
      </c>
      <c r="D50" s="24" t="s">
        <v>147</v>
      </c>
      <c r="E50" s="23" t="s">
        <v>250</v>
      </c>
      <c r="F50" s="67" t="s">
        <v>612</v>
      </c>
      <c r="G50" s="77" t="s">
        <v>964</v>
      </c>
      <c r="H50" s="77" t="s">
        <v>965</v>
      </c>
      <c r="I50" s="77" t="s">
        <v>966</v>
      </c>
      <c r="J50" s="77" t="s">
        <v>967</v>
      </c>
      <c r="K50" s="22"/>
    </row>
    <row r="51" spans="2:11" ht="45" x14ac:dyDescent="0.2">
      <c r="B51" s="39">
        <v>3</v>
      </c>
      <c r="C51" s="32" t="s">
        <v>179</v>
      </c>
      <c r="D51" s="24" t="s">
        <v>41</v>
      </c>
      <c r="E51" s="23" t="s">
        <v>251</v>
      </c>
      <c r="F51" s="77" t="s">
        <v>979</v>
      </c>
      <c r="G51" s="67" t="s">
        <v>613</v>
      </c>
      <c r="H51" s="79" t="s">
        <v>987</v>
      </c>
      <c r="I51" s="77" t="s">
        <v>968</v>
      </c>
      <c r="J51" s="77" t="s">
        <v>969</v>
      </c>
      <c r="K51" s="22"/>
    </row>
    <row r="52" spans="2:11" ht="45" x14ac:dyDescent="0.2">
      <c r="B52" s="39">
        <v>3</v>
      </c>
      <c r="C52" s="32" t="s">
        <v>179</v>
      </c>
      <c r="D52" s="24" t="s">
        <v>147</v>
      </c>
      <c r="E52" s="23" t="s">
        <v>252</v>
      </c>
      <c r="F52" s="67" t="s">
        <v>615</v>
      </c>
      <c r="G52" s="67" t="s">
        <v>616</v>
      </c>
      <c r="H52" s="67" t="s">
        <v>617</v>
      </c>
      <c r="I52" s="77" t="s">
        <v>970</v>
      </c>
      <c r="J52" s="67" t="s">
        <v>618</v>
      </c>
      <c r="K52" s="22"/>
    </row>
    <row r="53" spans="2:11" ht="45" x14ac:dyDescent="0.2">
      <c r="B53" s="39">
        <v>3</v>
      </c>
      <c r="C53" s="32" t="s">
        <v>179</v>
      </c>
      <c r="D53" s="24" t="s">
        <v>145</v>
      </c>
      <c r="E53" s="23" t="s">
        <v>253</v>
      </c>
      <c r="F53" s="67" t="s">
        <v>619</v>
      </c>
      <c r="G53" s="67" t="s">
        <v>620</v>
      </c>
      <c r="H53" s="67" t="s">
        <v>621</v>
      </c>
      <c r="I53" s="67" t="s">
        <v>622</v>
      </c>
      <c r="J53" s="67" t="s">
        <v>623</v>
      </c>
      <c r="K53" s="22"/>
    </row>
    <row r="54" spans="2:11" ht="75" x14ac:dyDescent="0.2">
      <c r="B54" s="39">
        <v>3</v>
      </c>
      <c r="C54" s="32" t="s">
        <v>179</v>
      </c>
      <c r="D54" s="24" t="s">
        <v>147</v>
      </c>
      <c r="E54" s="23" t="s">
        <v>254</v>
      </c>
      <c r="F54" s="78" t="s">
        <v>971</v>
      </c>
      <c r="G54" s="78" t="s">
        <v>972</v>
      </c>
      <c r="H54" s="78" t="s">
        <v>973</v>
      </c>
      <c r="I54" s="78" t="s">
        <v>974</v>
      </c>
      <c r="J54" s="78" t="s">
        <v>975</v>
      </c>
      <c r="K54" s="22"/>
    </row>
    <row r="55" spans="2:11" ht="45" x14ac:dyDescent="0.2">
      <c r="B55" s="39">
        <v>3</v>
      </c>
      <c r="C55" s="32" t="s">
        <v>179</v>
      </c>
      <c r="D55" s="24" t="s">
        <v>145</v>
      </c>
      <c r="E55" s="23" t="s">
        <v>255</v>
      </c>
      <c r="F55" s="67" t="s">
        <v>624</v>
      </c>
      <c r="G55" s="67" t="s">
        <v>625</v>
      </c>
      <c r="H55" s="67" t="s">
        <v>626</v>
      </c>
      <c r="I55" s="67" t="s">
        <v>627</v>
      </c>
      <c r="J55" s="67" t="s">
        <v>628</v>
      </c>
      <c r="K55" s="22"/>
    </row>
    <row r="56" spans="2:11" ht="45" x14ac:dyDescent="0.2">
      <c r="B56" s="39">
        <v>3</v>
      </c>
      <c r="C56" s="32" t="s">
        <v>179</v>
      </c>
      <c r="D56" s="24" t="s">
        <v>145</v>
      </c>
      <c r="E56" s="23" t="s">
        <v>256</v>
      </c>
      <c r="F56" s="67" t="s">
        <v>629</v>
      </c>
      <c r="G56" s="67" t="s">
        <v>618</v>
      </c>
      <c r="H56" s="67" t="s">
        <v>630</v>
      </c>
      <c r="I56" s="67" t="s">
        <v>631</v>
      </c>
      <c r="J56" s="67" t="s">
        <v>632</v>
      </c>
      <c r="K56" s="22"/>
    </row>
    <row r="57" spans="2:11" ht="45" x14ac:dyDescent="0.2">
      <c r="B57" s="39">
        <v>3</v>
      </c>
      <c r="C57" s="32" t="s">
        <v>179</v>
      </c>
      <c r="D57" s="59" t="s">
        <v>41</v>
      </c>
      <c r="E57" s="23" t="s">
        <v>257</v>
      </c>
      <c r="F57" s="67" t="s">
        <v>633</v>
      </c>
      <c r="G57" s="67" t="s">
        <v>614</v>
      </c>
      <c r="H57" s="77" t="s">
        <v>980</v>
      </c>
      <c r="I57" s="67" t="s">
        <v>634</v>
      </c>
      <c r="J57" s="67" t="s">
        <v>635</v>
      </c>
      <c r="K57" s="22"/>
    </row>
    <row r="58" spans="2:11" ht="45" x14ac:dyDescent="0.2">
      <c r="B58" s="39">
        <v>3</v>
      </c>
      <c r="C58" s="32" t="s">
        <v>180</v>
      </c>
      <c r="D58" s="24" t="s">
        <v>41</v>
      </c>
      <c r="E58" s="23" t="s">
        <v>258</v>
      </c>
      <c r="F58" s="67" t="s">
        <v>636</v>
      </c>
      <c r="G58" s="67" t="s">
        <v>161</v>
      </c>
      <c r="H58" s="67" t="s">
        <v>162</v>
      </c>
      <c r="I58" s="67" t="s">
        <v>163</v>
      </c>
      <c r="J58" s="67" t="s">
        <v>164</v>
      </c>
      <c r="K58" s="22"/>
    </row>
    <row r="59" spans="2:11" ht="45" x14ac:dyDescent="0.2">
      <c r="B59" s="39">
        <v>3</v>
      </c>
      <c r="C59" s="32" t="s">
        <v>180</v>
      </c>
      <c r="D59" s="24" t="s">
        <v>41</v>
      </c>
      <c r="E59" s="23" t="s">
        <v>259</v>
      </c>
      <c r="F59" s="77" t="s">
        <v>981</v>
      </c>
      <c r="G59" s="77" t="s">
        <v>982</v>
      </c>
      <c r="H59" s="77" t="s">
        <v>983</v>
      </c>
      <c r="I59" s="77" t="s">
        <v>984</v>
      </c>
      <c r="J59" s="77" t="s">
        <v>985</v>
      </c>
      <c r="K59" s="22"/>
    </row>
    <row r="60" spans="2:11" ht="45" x14ac:dyDescent="0.2">
      <c r="B60" s="39">
        <v>3</v>
      </c>
      <c r="C60" s="32" t="s">
        <v>180</v>
      </c>
      <c r="D60" s="24" t="s">
        <v>41</v>
      </c>
      <c r="E60" s="23" t="s">
        <v>260</v>
      </c>
      <c r="F60" s="67" t="s">
        <v>637</v>
      </c>
      <c r="G60" s="77" t="s">
        <v>986</v>
      </c>
      <c r="H60" s="67" t="s">
        <v>638</v>
      </c>
      <c r="I60" s="67" t="s">
        <v>639</v>
      </c>
      <c r="J60" s="67" t="s">
        <v>640</v>
      </c>
      <c r="K60" s="22"/>
    </row>
    <row r="61" spans="2:11" ht="45" x14ac:dyDescent="0.2">
      <c r="B61" s="39">
        <v>3</v>
      </c>
      <c r="C61" s="32" t="s">
        <v>181</v>
      </c>
      <c r="D61" s="24" t="s">
        <v>41</v>
      </c>
      <c r="E61" s="23" t="s">
        <v>261</v>
      </c>
      <c r="F61" s="77" t="s">
        <v>988</v>
      </c>
      <c r="G61" s="67" t="s">
        <v>641</v>
      </c>
      <c r="H61" s="67" t="s">
        <v>642</v>
      </c>
      <c r="I61" s="67" t="s">
        <v>643</v>
      </c>
      <c r="J61" s="67" t="s">
        <v>644</v>
      </c>
      <c r="K61" s="22"/>
    </row>
    <row r="62" spans="2:11" ht="45" x14ac:dyDescent="0.2">
      <c r="B62" s="39">
        <v>3</v>
      </c>
      <c r="C62" s="32" t="s">
        <v>181</v>
      </c>
      <c r="D62" s="24" t="s">
        <v>41</v>
      </c>
      <c r="E62" s="23" t="s">
        <v>262</v>
      </c>
      <c r="F62" s="77" t="s">
        <v>989</v>
      </c>
      <c r="G62" s="77" t="s">
        <v>990</v>
      </c>
      <c r="H62" s="80" t="s">
        <v>991</v>
      </c>
      <c r="I62" s="67" t="s">
        <v>645</v>
      </c>
      <c r="J62" s="77" t="s">
        <v>508</v>
      </c>
      <c r="K62" s="22"/>
    </row>
    <row r="63" spans="2:11" ht="45" x14ac:dyDescent="0.2">
      <c r="B63" s="39">
        <v>3</v>
      </c>
      <c r="C63" s="32" t="s">
        <v>181</v>
      </c>
      <c r="D63" s="24" t="s">
        <v>41</v>
      </c>
      <c r="E63" s="23" t="s">
        <v>263</v>
      </c>
      <c r="F63" s="67" t="s">
        <v>646</v>
      </c>
      <c r="G63" s="67" t="s">
        <v>165</v>
      </c>
      <c r="H63" s="76" t="s">
        <v>647</v>
      </c>
      <c r="I63" s="67" t="s">
        <v>648</v>
      </c>
      <c r="J63" s="67" t="s">
        <v>649</v>
      </c>
      <c r="K63" s="22"/>
    </row>
    <row r="64" spans="2:11" ht="60" x14ac:dyDescent="0.2">
      <c r="B64" s="39">
        <v>3</v>
      </c>
      <c r="C64" s="32" t="s">
        <v>181</v>
      </c>
      <c r="D64" s="59" t="s">
        <v>145</v>
      </c>
      <c r="E64" s="23" t="s">
        <v>264</v>
      </c>
      <c r="F64" s="67" t="s">
        <v>650</v>
      </c>
      <c r="G64" s="67" t="s">
        <v>648</v>
      </c>
      <c r="H64" s="67" t="s">
        <v>643</v>
      </c>
      <c r="I64" s="67" t="s">
        <v>651</v>
      </c>
      <c r="J64" s="67" t="s">
        <v>652</v>
      </c>
      <c r="K64" s="22"/>
    </row>
    <row r="65" spans="2:11" ht="45" x14ac:dyDescent="0.2">
      <c r="B65" s="39">
        <v>3</v>
      </c>
      <c r="C65" s="32" t="s">
        <v>181</v>
      </c>
      <c r="D65" s="24" t="s">
        <v>147</v>
      </c>
      <c r="E65" s="23" t="s">
        <v>265</v>
      </c>
      <c r="F65" s="77" t="s">
        <v>992</v>
      </c>
      <c r="G65" s="77" t="s">
        <v>986</v>
      </c>
      <c r="H65" s="77" t="s">
        <v>993</v>
      </c>
      <c r="I65" s="67" t="s">
        <v>640</v>
      </c>
      <c r="J65" s="67" t="s">
        <v>639</v>
      </c>
      <c r="K65" s="22"/>
    </row>
    <row r="66" spans="2:11" ht="45" x14ac:dyDescent="0.2">
      <c r="B66" s="39">
        <v>3</v>
      </c>
      <c r="C66" s="32" t="s">
        <v>181</v>
      </c>
      <c r="D66" s="24" t="s">
        <v>145</v>
      </c>
      <c r="E66" s="23" t="s">
        <v>266</v>
      </c>
      <c r="F66" s="71" t="s">
        <v>653</v>
      </c>
      <c r="G66" s="71" t="s">
        <v>654</v>
      </c>
      <c r="H66" s="71" t="s">
        <v>655</v>
      </c>
      <c r="I66" s="71" t="s">
        <v>656</v>
      </c>
      <c r="J66" s="71" t="s">
        <v>657</v>
      </c>
      <c r="K66" s="22"/>
    </row>
    <row r="67" spans="2:11" ht="60" x14ac:dyDescent="0.2">
      <c r="B67" s="39">
        <v>3</v>
      </c>
      <c r="C67" s="32" t="s">
        <v>181</v>
      </c>
      <c r="D67" s="24" t="s">
        <v>147</v>
      </c>
      <c r="E67" s="23" t="s">
        <v>267</v>
      </c>
      <c r="F67" s="67" t="s">
        <v>994</v>
      </c>
      <c r="G67" s="67" t="s">
        <v>508</v>
      </c>
      <c r="H67" s="77" t="s">
        <v>995</v>
      </c>
      <c r="I67" s="67" t="s">
        <v>658</v>
      </c>
      <c r="J67" s="67" t="s">
        <v>659</v>
      </c>
      <c r="K67" s="22"/>
    </row>
    <row r="68" spans="2:11" ht="45" x14ac:dyDescent="0.2">
      <c r="B68" s="39">
        <v>3</v>
      </c>
      <c r="C68" s="32" t="s">
        <v>181</v>
      </c>
      <c r="D68" s="24" t="s">
        <v>41</v>
      </c>
      <c r="E68" s="23" t="s">
        <v>268</v>
      </c>
      <c r="F68" s="67" t="s">
        <v>660</v>
      </c>
      <c r="G68" s="67">
        <v>20</v>
      </c>
      <c r="H68" s="67">
        <v>10</v>
      </c>
      <c r="I68" s="67">
        <v>30</v>
      </c>
      <c r="J68" s="67">
        <v>15</v>
      </c>
      <c r="K68" s="22"/>
    </row>
    <row r="69" spans="2:11" ht="45" x14ac:dyDescent="0.2">
      <c r="B69" s="39">
        <v>3</v>
      </c>
      <c r="C69" s="32" t="s">
        <v>181</v>
      </c>
      <c r="D69" s="24" t="s">
        <v>147</v>
      </c>
      <c r="E69" s="23" t="s">
        <v>269</v>
      </c>
      <c r="F69" s="67" t="s">
        <v>661</v>
      </c>
      <c r="G69" s="67" t="s">
        <v>662</v>
      </c>
      <c r="H69" s="67" t="s">
        <v>663</v>
      </c>
      <c r="I69" s="67" t="s">
        <v>664</v>
      </c>
      <c r="J69" s="67" t="s">
        <v>665</v>
      </c>
      <c r="K69" s="22"/>
    </row>
    <row r="70" spans="2:11" ht="45" x14ac:dyDescent="0.2">
      <c r="B70" s="39">
        <v>3</v>
      </c>
      <c r="C70" s="32" t="s">
        <v>182</v>
      </c>
      <c r="D70" s="24" t="s">
        <v>145</v>
      </c>
      <c r="E70" s="23" t="s">
        <v>270</v>
      </c>
      <c r="F70" s="67" t="s">
        <v>666</v>
      </c>
      <c r="G70" s="67" t="s">
        <v>667</v>
      </c>
      <c r="H70" s="77" t="s">
        <v>996</v>
      </c>
      <c r="I70" s="67" t="s">
        <v>668</v>
      </c>
      <c r="J70" s="77" t="s">
        <v>997</v>
      </c>
      <c r="K70" s="22"/>
    </row>
    <row r="71" spans="2:11" ht="45" x14ac:dyDescent="0.2">
      <c r="B71" s="39">
        <v>3</v>
      </c>
      <c r="C71" s="32" t="s">
        <v>182</v>
      </c>
      <c r="D71" s="24" t="s">
        <v>147</v>
      </c>
      <c r="E71" s="23" t="s">
        <v>271</v>
      </c>
      <c r="F71" s="77" t="s">
        <v>998</v>
      </c>
      <c r="G71" s="77" t="s">
        <v>999</v>
      </c>
      <c r="H71" s="67" t="s">
        <v>669</v>
      </c>
      <c r="I71" s="67" t="s">
        <v>670</v>
      </c>
      <c r="J71" s="67" t="s">
        <v>671</v>
      </c>
      <c r="K71" s="22"/>
    </row>
    <row r="72" spans="2:11" ht="45" x14ac:dyDescent="0.2">
      <c r="B72" s="39">
        <v>3</v>
      </c>
      <c r="C72" s="32" t="s">
        <v>182</v>
      </c>
      <c r="D72" s="24" t="s">
        <v>41</v>
      </c>
      <c r="E72" s="23" t="s">
        <v>272</v>
      </c>
      <c r="F72" s="67" t="s">
        <v>672</v>
      </c>
      <c r="G72" s="77" t="s">
        <v>1000</v>
      </c>
      <c r="H72" s="67" t="s">
        <v>673</v>
      </c>
      <c r="I72" s="67" t="s">
        <v>674</v>
      </c>
      <c r="J72" s="67" t="s">
        <v>675</v>
      </c>
      <c r="K72" s="22"/>
    </row>
    <row r="73" spans="2:11" ht="45" x14ac:dyDescent="0.2">
      <c r="B73" s="39">
        <v>3</v>
      </c>
      <c r="C73" s="32" t="s">
        <v>182</v>
      </c>
      <c r="D73" s="24" t="s">
        <v>145</v>
      </c>
      <c r="E73" s="23" t="s">
        <v>273</v>
      </c>
      <c r="F73" s="77" t="s">
        <v>1001</v>
      </c>
      <c r="G73" s="77" t="s">
        <v>1002</v>
      </c>
      <c r="H73" s="67" t="s">
        <v>671</v>
      </c>
      <c r="I73" s="77" t="s">
        <v>1003</v>
      </c>
      <c r="J73" s="77" t="s">
        <v>999</v>
      </c>
      <c r="K73" s="22"/>
    </row>
    <row r="74" spans="2:11" ht="45" x14ac:dyDescent="0.2">
      <c r="B74" s="39">
        <v>3</v>
      </c>
      <c r="C74" s="32" t="s">
        <v>182</v>
      </c>
      <c r="D74" s="24" t="s">
        <v>145</v>
      </c>
      <c r="E74" s="23" t="s">
        <v>274</v>
      </c>
      <c r="F74" s="67" t="s">
        <v>676</v>
      </c>
      <c r="G74" s="67" t="s">
        <v>677</v>
      </c>
      <c r="H74" s="67" t="s">
        <v>678</v>
      </c>
      <c r="I74" s="67" t="s">
        <v>679</v>
      </c>
      <c r="J74" s="67" t="s">
        <v>680</v>
      </c>
      <c r="K74" s="22"/>
    </row>
    <row r="75" spans="2:11" ht="45" x14ac:dyDescent="0.2">
      <c r="B75" s="39">
        <v>3</v>
      </c>
      <c r="C75" s="32" t="s">
        <v>179</v>
      </c>
      <c r="D75" s="24" t="s">
        <v>145</v>
      </c>
      <c r="E75" s="23" t="s">
        <v>275</v>
      </c>
      <c r="F75" s="67" t="s">
        <v>681</v>
      </c>
      <c r="G75" s="67" t="s">
        <v>682</v>
      </c>
      <c r="H75" s="67" t="s">
        <v>683</v>
      </c>
      <c r="I75" s="67" t="s">
        <v>684</v>
      </c>
      <c r="J75" s="67" t="s">
        <v>685</v>
      </c>
      <c r="K75" s="22"/>
    </row>
    <row r="76" spans="2:11" ht="45" x14ac:dyDescent="0.2">
      <c r="B76" s="39">
        <v>4</v>
      </c>
      <c r="C76" s="32" t="s">
        <v>183</v>
      </c>
      <c r="D76" s="24" t="s">
        <v>41</v>
      </c>
      <c r="E76" s="23" t="s">
        <v>276</v>
      </c>
      <c r="F76" s="67" t="s">
        <v>686</v>
      </c>
      <c r="G76" s="77" t="s">
        <v>1004</v>
      </c>
      <c r="H76" s="77" t="s">
        <v>1005</v>
      </c>
      <c r="I76" s="77" t="s">
        <v>1006</v>
      </c>
      <c r="J76" s="67" t="s">
        <v>687</v>
      </c>
      <c r="K76" s="22"/>
    </row>
    <row r="77" spans="2:11" ht="45" x14ac:dyDescent="0.2">
      <c r="B77" s="39">
        <v>4</v>
      </c>
      <c r="C77" s="32" t="s">
        <v>184</v>
      </c>
      <c r="D77" s="24" t="s">
        <v>41</v>
      </c>
      <c r="E77" s="23" t="s">
        <v>277</v>
      </c>
      <c r="F77" s="67" t="s">
        <v>688</v>
      </c>
      <c r="G77" s="67" t="s">
        <v>689</v>
      </c>
      <c r="H77" s="67" t="s">
        <v>690</v>
      </c>
      <c r="I77" s="67" t="s">
        <v>691</v>
      </c>
      <c r="J77" s="67" t="s">
        <v>692</v>
      </c>
      <c r="K77" s="22"/>
    </row>
    <row r="78" spans="2:11" ht="45" x14ac:dyDescent="0.2">
      <c r="B78" s="39">
        <v>4</v>
      </c>
      <c r="C78" s="32" t="s">
        <v>184</v>
      </c>
      <c r="D78" s="24" t="s">
        <v>41</v>
      </c>
      <c r="E78" s="23" t="s">
        <v>278</v>
      </c>
      <c r="F78" s="67" t="s">
        <v>693</v>
      </c>
      <c r="G78" s="67" t="s">
        <v>694</v>
      </c>
      <c r="H78" s="67" t="s">
        <v>695</v>
      </c>
      <c r="I78" s="67" t="s">
        <v>696</v>
      </c>
      <c r="J78" s="67" t="s">
        <v>697</v>
      </c>
      <c r="K78" s="22"/>
    </row>
    <row r="79" spans="2:11" ht="105" x14ac:dyDescent="0.2">
      <c r="B79" s="39">
        <v>4</v>
      </c>
      <c r="C79" s="32" t="s">
        <v>184</v>
      </c>
      <c r="D79" s="24" t="s">
        <v>147</v>
      </c>
      <c r="E79" s="23" t="s">
        <v>279</v>
      </c>
      <c r="F79" s="67" t="s">
        <v>686</v>
      </c>
      <c r="G79" s="77" t="s">
        <v>1008</v>
      </c>
      <c r="H79" s="77" t="s">
        <v>1007</v>
      </c>
      <c r="I79" s="77" t="s">
        <v>1009</v>
      </c>
      <c r="J79" s="77" t="s">
        <v>1010</v>
      </c>
      <c r="K79" s="22"/>
    </row>
    <row r="80" spans="2:11" ht="45" x14ac:dyDescent="0.2">
      <c r="B80" s="39">
        <v>4</v>
      </c>
      <c r="C80" s="32" t="s">
        <v>184</v>
      </c>
      <c r="D80" s="24" t="s">
        <v>41</v>
      </c>
      <c r="E80" s="23" t="s">
        <v>280</v>
      </c>
      <c r="F80" s="67" t="s">
        <v>698</v>
      </c>
      <c r="G80" s="77" t="s">
        <v>1011</v>
      </c>
      <c r="H80" s="77" t="s">
        <v>1012</v>
      </c>
      <c r="I80" s="77" t="s">
        <v>1013</v>
      </c>
      <c r="J80" s="77" t="s">
        <v>1014</v>
      </c>
      <c r="K80" s="22"/>
    </row>
    <row r="81" spans="2:11" ht="60" x14ac:dyDescent="0.2">
      <c r="B81" s="39">
        <v>4</v>
      </c>
      <c r="C81" s="32" t="s">
        <v>184</v>
      </c>
      <c r="D81" s="24" t="s">
        <v>145</v>
      </c>
      <c r="E81" s="23" t="s">
        <v>281</v>
      </c>
      <c r="F81" s="67" t="s">
        <v>699</v>
      </c>
      <c r="G81" s="77" t="s">
        <v>1015</v>
      </c>
      <c r="H81" s="77" t="s">
        <v>1038</v>
      </c>
      <c r="I81" s="77" t="s">
        <v>1016</v>
      </c>
      <c r="J81" s="67" t="s">
        <v>700</v>
      </c>
      <c r="K81" s="22"/>
    </row>
    <row r="82" spans="2:11" ht="60" x14ac:dyDescent="0.2">
      <c r="B82" s="39">
        <v>4</v>
      </c>
      <c r="C82" s="32" t="s">
        <v>184</v>
      </c>
      <c r="D82" s="24" t="s">
        <v>147</v>
      </c>
      <c r="E82" s="23" t="s">
        <v>282</v>
      </c>
      <c r="F82" s="67" t="s">
        <v>701</v>
      </c>
      <c r="G82" s="77" t="s">
        <v>1017</v>
      </c>
      <c r="H82" s="77" t="s">
        <v>1018</v>
      </c>
      <c r="I82" s="67" t="s">
        <v>702</v>
      </c>
      <c r="J82" s="67" t="s">
        <v>703</v>
      </c>
      <c r="K82" s="22"/>
    </row>
    <row r="83" spans="2:11" ht="45" x14ac:dyDescent="0.2">
      <c r="B83" s="39">
        <v>4</v>
      </c>
      <c r="C83" s="32" t="s">
        <v>184</v>
      </c>
      <c r="D83" s="24" t="s">
        <v>147</v>
      </c>
      <c r="E83" s="23" t="s">
        <v>283</v>
      </c>
      <c r="F83" s="67" t="s">
        <v>704</v>
      </c>
      <c r="G83" s="67" t="s">
        <v>166</v>
      </c>
      <c r="H83" s="67" t="s">
        <v>167</v>
      </c>
      <c r="I83" s="67" t="s">
        <v>168</v>
      </c>
      <c r="J83" s="67" t="s">
        <v>169</v>
      </c>
      <c r="K83" s="22"/>
    </row>
    <row r="84" spans="2:11" ht="45" x14ac:dyDescent="0.2">
      <c r="B84" s="39">
        <v>4</v>
      </c>
      <c r="C84" s="32" t="s">
        <v>184</v>
      </c>
      <c r="D84" s="24" t="s">
        <v>41</v>
      </c>
      <c r="E84" s="23" t="s">
        <v>284</v>
      </c>
      <c r="F84" s="67" t="s">
        <v>705</v>
      </c>
      <c r="G84" s="67" t="s">
        <v>706</v>
      </c>
      <c r="H84" s="67" t="s">
        <v>707</v>
      </c>
      <c r="I84" s="67" t="s">
        <v>708</v>
      </c>
      <c r="J84" s="77" t="s">
        <v>1019</v>
      </c>
      <c r="K84" s="22"/>
    </row>
    <row r="85" spans="2:11" ht="60" x14ac:dyDescent="0.2">
      <c r="B85" s="39">
        <v>4</v>
      </c>
      <c r="C85" s="32" t="s">
        <v>184</v>
      </c>
      <c r="D85" s="24" t="s">
        <v>41</v>
      </c>
      <c r="E85" s="23" t="s">
        <v>285</v>
      </c>
      <c r="F85" s="77" t="s">
        <v>1023</v>
      </c>
      <c r="G85" s="67" t="s">
        <v>709</v>
      </c>
      <c r="H85" s="67" t="s">
        <v>710</v>
      </c>
      <c r="I85" s="67" t="s">
        <v>711</v>
      </c>
      <c r="J85" s="77" t="s">
        <v>1020</v>
      </c>
      <c r="K85" s="22"/>
    </row>
    <row r="86" spans="2:11" ht="45" x14ac:dyDescent="0.2">
      <c r="B86" s="39">
        <v>4</v>
      </c>
      <c r="C86" s="32" t="s">
        <v>184</v>
      </c>
      <c r="D86" s="24" t="s">
        <v>145</v>
      </c>
      <c r="E86" s="23" t="s">
        <v>286</v>
      </c>
      <c r="F86" s="77" t="s">
        <v>1021</v>
      </c>
      <c r="G86" s="77" t="s">
        <v>1022</v>
      </c>
      <c r="H86" s="77" t="s">
        <v>1024</v>
      </c>
      <c r="I86" s="77" t="s">
        <v>1025</v>
      </c>
      <c r="J86" s="77" t="s">
        <v>1026</v>
      </c>
      <c r="K86" s="22"/>
    </row>
    <row r="87" spans="2:11" ht="60" x14ac:dyDescent="0.2">
      <c r="B87" s="39">
        <v>4</v>
      </c>
      <c r="C87" s="32" t="s">
        <v>184</v>
      </c>
      <c r="D87" s="24" t="s">
        <v>41</v>
      </c>
      <c r="E87" s="23" t="s">
        <v>287</v>
      </c>
      <c r="F87" s="77" t="s">
        <v>1027</v>
      </c>
      <c r="G87" s="77" t="s">
        <v>1028</v>
      </c>
      <c r="H87" s="67" t="s">
        <v>712</v>
      </c>
      <c r="I87" s="67" t="s">
        <v>713</v>
      </c>
      <c r="J87" s="67" t="s">
        <v>714</v>
      </c>
      <c r="K87" s="22"/>
    </row>
    <row r="88" spans="2:11" ht="45" x14ac:dyDescent="0.2">
      <c r="B88" s="39">
        <v>4</v>
      </c>
      <c r="C88" s="32" t="s">
        <v>184</v>
      </c>
      <c r="D88" s="24" t="s">
        <v>145</v>
      </c>
      <c r="E88" s="23" t="s">
        <v>288</v>
      </c>
      <c r="F88" s="71" t="s">
        <v>715</v>
      </c>
      <c r="G88" s="81">
        <v>0.3</v>
      </c>
      <c r="H88" s="81">
        <v>0.2</v>
      </c>
      <c r="I88" s="81">
        <v>0.1</v>
      </c>
      <c r="J88" s="81">
        <v>0.05</v>
      </c>
      <c r="K88" s="22"/>
    </row>
    <row r="89" spans="2:11" ht="45" x14ac:dyDescent="0.2">
      <c r="B89" s="39">
        <v>4</v>
      </c>
      <c r="C89" s="32" t="s">
        <v>184</v>
      </c>
      <c r="D89" s="24" t="s">
        <v>41</v>
      </c>
      <c r="E89" s="23" t="s">
        <v>289</v>
      </c>
      <c r="F89" s="77" t="s">
        <v>1029</v>
      </c>
      <c r="G89" s="77" t="s">
        <v>1035</v>
      </c>
      <c r="H89" s="77" t="s">
        <v>1030</v>
      </c>
      <c r="I89" s="77" t="s">
        <v>1031</v>
      </c>
      <c r="J89" s="77" t="s">
        <v>1032</v>
      </c>
      <c r="K89" s="22"/>
    </row>
    <row r="90" spans="2:11" ht="75" x14ac:dyDescent="0.2">
      <c r="B90" s="39">
        <v>4</v>
      </c>
      <c r="C90" s="32" t="s">
        <v>185</v>
      </c>
      <c r="D90" s="24" t="s">
        <v>145</v>
      </c>
      <c r="E90" s="23" t="s">
        <v>290</v>
      </c>
      <c r="F90" s="67" t="s">
        <v>716</v>
      </c>
      <c r="G90" s="77" t="s">
        <v>1033</v>
      </c>
      <c r="H90" s="67" t="s">
        <v>1034</v>
      </c>
      <c r="I90" s="67" t="s">
        <v>717</v>
      </c>
      <c r="J90" s="77" t="s">
        <v>1036</v>
      </c>
      <c r="K90" s="22"/>
    </row>
    <row r="91" spans="2:11" ht="75" x14ac:dyDescent="0.2">
      <c r="B91" s="39">
        <v>4</v>
      </c>
      <c r="C91" s="32" t="s">
        <v>184</v>
      </c>
      <c r="D91" s="24" t="s">
        <v>41</v>
      </c>
      <c r="E91" s="23" t="s">
        <v>291</v>
      </c>
      <c r="F91" s="67" t="s">
        <v>718</v>
      </c>
      <c r="G91" s="67" t="s">
        <v>719</v>
      </c>
      <c r="H91" s="67" t="s">
        <v>720</v>
      </c>
      <c r="I91" s="67" t="s">
        <v>721</v>
      </c>
      <c r="J91" s="77" t="s">
        <v>1037</v>
      </c>
      <c r="K91" s="22"/>
    </row>
    <row r="92" spans="2:11" ht="45" x14ac:dyDescent="0.2">
      <c r="B92" s="39">
        <v>4</v>
      </c>
      <c r="C92" s="32" t="s">
        <v>186</v>
      </c>
      <c r="D92" s="24" t="s">
        <v>41</v>
      </c>
      <c r="E92" s="23" t="s">
        <v>292</v>
      </c>
      <c r="F92" s="67" t="s">
        <v>722</v>
      </c>
      <c r="G92" s="67" t="s">
        <v>723</v>
      </c>
      <c r="H92" s="67" t="s">
        <v>724</v>
      </c>
      <c r="I92" s="67" t="s">
        <v>725</v>
      </c>
      <c r="J92" s="67" t="s">
        <v>726</v>
      </c>
      <c r="K92" s="22"/>
    </row>
    <row r="93" spans="2:11" ht="120" x14ac:dyDescent="0.2">
      <c r="B93" s="39">
        <v>4</v>
      </c>
      <c r="C93" s="32" t="s">
        <v>186</v>
      </c>
      <c r="D93" s="24" t="s">
        <v>145</v>
      </c>
      <c r="E93" s="23" t="s">
        <v>293</v>
      </c>
      <c r="F93" s="67" t="s">
        <v>727</v>
      </c>
      <c r="G93" s="77" t="s">
        <v>1039</v>
      </c>
      <c r="H93" s="77" t="s">
        <v>1040</v>
      </c>
      <c r="I93" s="77" t="s">
        <v>1041</v>
      </c>
      <c r="J93" s="77" t="s">
        <v>1042</v>
      </c>
      <c r="K93" s="22"/>
    </row>
    <row r="94" spans="2:11" ht="120" x14ac:dyDescent="0.2">
      <c r="B94" s="39">
        <v>4</v>
      </c>
      <c r="C94" s="32" t="s">
        <v>186</v>
      </c>
      <c r="D94" s="24" t="s">
        <v>41</v>
      </c>
      <c r="E94" s="23" t="s">
        <v>294</v>
      </c>
      <c r="F94" s="67" t="s">
        <v>728</v>
      </c>
      <c r="G94" s="77" t="s">
        <v>1043</v>
      </c>
      <c r="H94" s="77" t="s">
        <v>1044</v>
      </c>
      <c r="I94" s="77" t="s">
        <v>1045</v>
      </c>
      <c r="J94" s="67" t="s">
        <v>729</v>
      </c>
      <c r="K94" s="22"/>
    </row>
    <row r="95" spans="2:11" ht="45" x14ac:dyDescent="0.2">
      <c r="B95" s="39">
        <v>4</v>
      </c>
      <c r="C95" s="32" t="s">
        <v>187</v>
      </c>
      <c r="D95" s="24" t="s">
        <v>41</v>
      </c>
      <c r="E95" s="23" t="s">
        <v>295</v>
      </c>
      <c r="F95" s="67" t="s">
        <v>730</v>
      </c>
      <c r="G95" s="67" t="s">
        <v>731</v>
      </c>
      <c r="H95" s="67" t="s">
        <v>732</v>
      </c>
      <c r="I95" s="77" t="s">
        <v>1046</v>
      </c>
      <c r="J95" s="67" t="s">
        <v>733</v>
      </c>
      <c r="K95" s="22"/>
    </row>
    <row r="96" spans="2:11" ht="45" x14ac:dyDescent="0.2">
      <c r="B96" s="39">
        <v>4</v>
      </c>
      <c r="C96" s="32" t="s">
        <v>187</v>
      </c>
      <c r="D96" s="24" t="s">
        <v>147</v>
      </c>
      <c r="E96" s="23" t="s">
        <v>296</v>
      </c>
      <c r="F96" s="67" t="s">
        <v>734</v>
      </c>
      <c r="G96" s="67" t="s">
        <v>735</v>
      </c>
      <c r="H96" s="77" t="s">
        <v>1047</v>
      </c>
      <c r="I96" s="77" t="s">
        <v>1048</v>
      </c>
      <c r="J96" s="67" t="s">
        <v>736</v>
      </c>
      <c r="K96" s="22"/>
    </row>
    <row r="97" spans="2:11" ht="45" x14ac:dyDescent="0.2">
      <c r="B97" s="39">
        <v>5</v>
      </c>
      <c r="C97" s="32" t="s">
        <v>188</v>
      </c>
      <c r="D97" s="24" t="s">
        <v>41</v>
      </c>
      <c r="E97" s="23" t="s">
        <v>297</v>
      </c>
      <c r="F97" s="82" t="s">
        <v>1049</v>
      </c>
      <c r="G97" s="77" t="s">
        <v>1271</v>
      </c>
      <c r="H97" s="77" t="s">
        <v>1050</v>
      </c>
      <c r="I97" s="77" t="s">
        <v>1051</v>
      </c>
      <c r="J97" s="77" t="s">
        <v>1052</v>
      </c>
      <c r="K97" s="22"/>
    </row>
    <row r="98" spans="2:11" ht="45" x14ac:dyDescent="0.2">
      <c r="B98" s="24">
        <v>5</v>
      </c>
      <c r="C98" s="32" t="s">
        <v>188</v>
      </c>
      <c r="D98" s="24" t="s">
        <v>41</v>
      </c>
      <c r="E98" s="23" t="s">
        <v>298</v>
      </c>
      <c r="F98" s="77" t="s">
        <v>1054</v>
      </c>
      <c r="G98" s="67" t="s">
        <v>662</v>
      </c>
      <c r="H98" s="67" t="s">
        <v>663</v>
      </c>
      <c r="I98" s="67" t="s">
        <v>737</v>
      </c>
      <c r="J98" s="77" t="s">
        <v>1053</v>
      </c>
      <c r="K98" s="22"/>
    </row>
    <row r="99" spans="2:11" ht="45" x14ac:dyDescent="0.2">
      <c r="B99" s="24">
        <v>5</v>
      </c>
      <c r="C99" s="32" t="s">
        <v>188</v>
      </c>
      <c r="D99" s="24" t="s">
        <v>41</v>
      </c>
      <c r="E99" s="23" t="s">
        <v>299</v>
      </c>
      <c r="F99" s="67" t="s">
        <v>738</v>
      </c>
      <c r="G99" s="67" t="s">
        <v>663</v>
      </c>
      <c r="H99" s="67" t="s">
        <v>737</v>
      </c>
      <c r="I99" s="67" t="s">
        <v>662</v>
      </c>
      <c r="J99" s="77" t="s">
        <v>1053</v>
      </c>
      <c r="K99" s="22"/>
    </row>
    <row r="100" spans="2:11" ht="45" x14ac:dyDescent="0.2">
      <c r="B100" s="24">
        <v>5</v>
      </c>
      <c r="C100" s="32" t="s">
        <v>188</v>
      </c>
      <c r="D100" s="24" t="s">
        <v>41</v>
      </c>
      <c r="E100" s="23" t="s">
        <v>300</v>
      </c>
      <c r="F100" s="77" t="s">
        <v>1055</v>
      </c>
      <c r="G100" s="67" t="s">
        <v>737</v>
      </c>
      <c r="H100" s="67" t="s">
        <v>662</v>
      </c>
      <c r="I100" s="77" t="s">
        <v>1053</v>
      </c>
      <c r="J100" s="67" t="s">
        <v>663</v>
      </c>
      <c r="K100" s="22"/>
    </row>
    <row r="101" spans="2:11" ht="45" x14ac:dyDescent="0.2">
      <c r="B101" s="24">
        <v>5</v>
      </c>
      <c r="C101" s="32" t="s">
        <v>188</v>
      </c>
      <c r="D101" s="24" t="s">
        <v>147</v>
      </c>
      <c r="E101" s="23" t="s">
        <v>301</v>
      </c>
      <c r="F101" s="77" t="s">
        <v>1056</v>
      </c>
      <c r="G101" s="77" t="s">
        <v>1057</v>
      </c>
      <c r="H101" s="77" t="s">
        <v>1058</v>
      </c>
      <c r="I101" s="77" t="s">
        <v>1059</v>
      </c>
      <c r="J101" s="77" t="s">
        <v>1060</v>
      </c>
      <c r="K101" s="22"/>
    </row>
    <row r="102" spans="2:11" ht="45" x14ac:dyDescent="0.2">
      <c r="B102" s="24">
        <v>5</v>
      </c>
      <c r="C102" s="32" t="s">
        <v>188</v>
      </c>
      <c r="D102" s="24" t="s">
        <v>147</v>
      </c>
      <c r="E102" s="23" t="s">
        <v>302</v>
      </c>
      <c r="F102" s="77" t="s">
        <v>1061</v>
      </c>
      <c r="G102" s="67" t="s">
        <v>739</v>
      </c>
      <c r="H102" s="77" t="s">
        <v>1062</v>
      </c>
      <c r="I102" s="77" t="s">
        <v>1063</v>
      </c>
      <c r="J102" s="77" t="s">
        <v>1064</v>
      </c>
      <c r="K102" s="22"/>
    </row>
    <row r="103" spans="2:11" ht="45" x14ac:dyDescent="0.2">
      <c r="B103" s="24">
        <v>5</v>
      </c>
      <c r="C103" s="32" t="s">
        <v>189</v>
      </c>
      <c r="D103" s="24" t="s">
        <v>145</v>
      </c>
      <c r="E103" s="23" t="s">
        <v>303</v>
      </c>
      <c r="F103" s="67" t="s">
        <v>740</v>
      </c>
      <c r="G103" s="67" t="s">
        <v>741</v>
      </c>
      <c r="H103" s="67" t="s">
        <v>742</v>
      </c>
      <c r="I103" s="77" t="s">
        <v>1065</v>
      </c>
      <c r="J103" s="67" t="s">
        <v>743</v>
      </c>
      <c r="K103" s="22"/>
    </row>
    <row r="104" spans="2:11" ht="45" x14ac:dyDescent="0.2">
      <c r="B104" s="24">
        <v>5</v>
      </c>
      <c r="C104" s="32" t="s">
        <v>189</v>
      </c>
      <c r="D104" s="24" t="s">
        <v>147</v>
      </c>
      <c r="E104" s="23" t="s">
        <v>304</v>
      </c>
      <c r="F104" s="67" t="s">
        <v>744</v>
      </c>
      <c r="G104" s="67" t="s">
        <v>745</v>
      </c>
      <c r="H104" s="67" t="s">
        <v>746</v>
      </c>
      <c r="I104" s="67" t="s">
        <v>747</v>
      </c>
      <c r="J104" s="77" t="s">
        <v>1066</v>
      </c>
      <c r="K104" s="22"/>
    </row>
    <row r="105" spans="2:11" ht="45" x14ac:dyDescent="0.2">
      <c r="B105" s="24">
        <v>5</v>
      </c>
      <c r="C105" s="32" t="s">
        <v>189</v>
      </c>
      <c r="D105" s="24" t="s">
        <v>145</v>
      </c>
      <c r="E105" s="23" t="s">
        <v>305</v>
      </c>
      <c r="F105" s="67" t="s">
        <v>748</v>
      </c>
      <c r="G105" s="67" t="s">
        <v>749</v>
      </c>
      <c r="H105" s="77" t="s">
        <v>1067</v>
      </c>
      <c r="I105" s="77" t="s">
        <v>1069</v>
      </c>
      <c r="J105" s="77" t="s">
        <v>1068</v>
      </c>
      <c r="K105" s="22"/>
    </row>
    <row r="106" spans="2:11" ht="45" x14ac:dyDescent="0.2">
      <c r="B106" s="24">
        <v>5</v>
      </c>
      <c r="C106" s="32" t="s">
        <v>190</v>
      </c>
      <c r="D106" s="24" t="s">
        <v>41</v>
      </c>
      <c r="E106" s="23" t="s">
        <v>306</v>
      </c>
      <c r="F106" s="67" t="s">
        <v>750</v>
      </c>
      <c r="G106" s="67" t="s">
        <v>751</v>
      </c>
      <c r="H106" s="67" t="s">
        <v>752</v>
      </c>
      <c r="I106" s="67" t="s">
        <v>753</v>
      </c>
      <c r="J106" s="67" t="s">
        <v>754</v>
      </c>
      <c r="K106" s="22"/>
    </row>
    <row r="107" spans="2:11" ht="45" x14ac:dyDescent="0.2">
      <c r="B107" s="24">
        <v>5</v>
      </c>
      <c r="C107" s="32" t="s">
        <v>190</v>
      </c>
      <c r="D107" s="24" t="s">
        <v>41</v>
      </c>
      <c r="E107" s="23" t="s">
        <v>307</v>
      </c>
      <c r="F107" s="67" t="s">
        <v>755</v>
      </c>
      <c r="G107" s="67" t="s">
        <v>753</v>
      </c>
      <c r="H107" s="67" t="s">
        <v>756</v>
      </c>
      <c r="I107" s="67" t="s">
        <v>757</v>
      </c>
      <c r="J107" s="67" t="s">
        <v>758</v>
      </c>
      <c r="K107" s="22"/>
    </row>
    <row r="108" spans="2:11" ht="45" x14ac:dyDescent="0.2">
      <c r="B108" s="24">
        <v>5</v>
      </c>
      <c r="C108" s="32" t="s">
        <v>191</v>
      </c>
      <c r="D108" s="24" t="s">
        <v>41</v>
      </c>
      <c r="E108" s="23" t="s">
        <v>308</v>
      </c>
      <c r="F108" s="77" t="s">
        <v>1070</v>
      </c>
      <c r="G108" s="77" t="s">
        <v>1074</v>
      </c>
      <c r="H108" s="77" t="s">
        <v>1071</v>
      </c>
      <c r="I108" s="77" t="s">
        <v>1072</v>
      </c>
      <c r="J108" s="77" t="s">
        <v>1073</v>
      </c>
      <c r="K108" s="22"/>
    </row>
    <row r="109" spans="2:11" ht="75" x14ac:dyDescent="0.2">
      <c r="B109" s="24">
        <v>5</v>
      </c>
      <c r="C109" s="32" t="s">
        <v>191</v>
      </c>
      <c r="D109" s="24" t="s">
        <v>145</v>
      </c>
      <c r="E109" s="23" t="s">
        <v>309</v>
      </c>
      <c r="F109" s="67" t="s">
        <v>759</v>
      </c>
      <c r="G109" s="77" t="s">
        <v>1075</v>
      </c>
      <c r="H109" s="77" t="s">
        <v>1076</v>
      </c>
      <c r="I109" s="77" t="s">
        <v>1077</v>
      </c>
      <c r="J109" s="77" t="s">
        <v>1078</v>
      </c>
      <c r="K109" s="22"/>
    </row>
    <row r="110" spans="2:11" ht="45" x14ac:dyDescent="0.2">
      <c r="B110" s="24">
        <v>5</v>
      </c>
      <c r="C110" s="32" t="s">
        <v>191</v>
      </c>
      <c r="D110" s="24" t="s">
        <v>41</v>
      </c>
      <c r="E110" s="23" t="s">
        <v>310</v>
      </c>
      <c r="F110" s="67" t="s">
        <v>760</v>
      </c>
      <c r="G110" s="67">
        <v>78</v>
      </c>
      <c r="H110" s="67">
        <v>19</v>
      </c>
      <c r="I110" s="67">
        <v>150</v>
      </c>
      <c r="J110" s="67">
        <v>13</v>
      </c>
      <c r="K110" s="22"/>
    </row>
    <row r="111" spans="2:11" ht="45" x14ac:dyDescent="0.2">
      <c r="B111" s="24">
        <v>5</v>
      </c>
      <c r="C111" s="32" t="s">
        <v>190</v>
      </c>
      <c r="D111" s="24" t="s">
        <v>41</v>
      </c>
      <c r="E111" s="23" t="s">
        <v>311</v>
      </c>
      <c r="F111" s="78" t="s">
        <v>1079</v>
      </c>
      <c r="G111" s="78" t="s">
        <v>1080</v>
      </c>
      <c r="H111" s="78" t="s">
        <v>1081</v>
      </c>
      <c r="I111" s="78" t="s">
        <v>1082</v>
      </c>
      <c r="J111" s="71" t="s">
        <v>761</v>
      </c>
      <c r="K111" s="22"/>
    </row>
    <row r="112" spans="2:11" ht="45" x14ac:dyDescent="0.2">
      <c r="B112" s="24">
        <v>5</v>
      </c>
      <c r="C112" s="32" t="s">
        <v>190</v>
      </c>
      <c r="D112" s="24" t="s">
        <v>41</v>
      </c>
      <c r="E112" s="23" t="s">
        <v>312</v>
      </c>
      <c r="F112" s="67" t="s">
        <v>1083</v>
      </c>
      <c r="G112" s="67" t="s">
        <v>762</v>
      </c>
      <c r="H112" s="67" t="s">
        <v>763</v>
      </c>
      <c r="I112" s="67" t="s">
        <v>764</v>
      </c>
      <c r="J112" s="67" t="s">
        <v>765</v>
      </c>
      <c r="K112" s="22"/>
    </row>
    <row r="113" spans="2:11" ht="60" x14ac:dyDescent="0.2">
      <c r="B113" s="24">
        <v>5</v>
      </c>
      <c r="C113" s="32" t="s">
        <v>189</v>
      </c>
      <c r="D113" s="24" t="s">
        <v>145</v>
      </c>
      <c r="E113" s="23" t="s">
        <v>313</v>
      </c>
      <c r="F113" s="77" t="s">
        <v>1084</v>
      </c>
      <c r="G113" s="67" t="s">
        <v>766</v>
      </c>
      <c r="H113" s="77" t="s">
        <v>1085</v>
      </c>
      <c r="I113" s="67" t="s">
        <v>767</v>
      </c>
      <c r="J113" s="67" t="s">
        <v>768</v>
      </c>
      <c r="K113" s="22"/>
    </row>
    <row r="114" spans="2:11" ht="45" x14ac:dyDescent="0.2">
      <c r="B114" s="24">
        <v>5</v>
      </c>
      <c r="C114" s="32" t="s">
        <v>189</v>
      </c>
      <c r="D114" s="24" t="s">
        <v>147</v>
      </c>
      <c r="E114" s="23" t="s">
        <v>314</v>
      </c>
      <c r="F114" s="67" t="s">
        <v>769</v>
      </c>
      <c r="G114" s="77" t="s">
        <v>1086</v>
      </c>
      <c r="H114" s="77" t="s">
        <v>1087</v>
      </c>
      <c r="I114" s="77" t="s">
        <v>1088</v>
      </c>
      <c r="J114" s="77" t="s">
        <v>1089</v>
      </c>
      <c r="K114" s="22"/>
    </row>
    <row r="115" spans="2:11" ht="45" x14ac:dyDescent="0.2">
      <c r="B115" s="39">
        <v>6</v>
      </c>
      <c r="C115" s="32" t="s">
        <v>192</v>
      </c>
      <c r="D115" s="24" t="s">
        <v>41</v>
      </c>
      <c r="E115" s="23" t="s">
        <v>315</v>
      </c>
      <c r="F115" s="77" t="s">
        <v>1090</v>
      </c>
      <c r="G115" s="67" t="s">
        <v>770</v>
      </c>
      <c r="H115" s="67" t="s">
        <v>771</v>
      </c>
      <c r="I115" s="77" t="s">
        <v>1091</v>
      </c>
      <c r="J115" s="67" t="s">
        <v>772</v>
      </c>
      <c r="K115" s="22"/>
    </row>
    <row r="116" spans="2:11" ht="105" x14ac:dyDescent="0.2">
      <c r="B116" s="39">
        <v>6</v>
      </c>
      <c r="C116" s="32" t="s">
        <v>192</v>
      </c>
      <c r="D116" s="24" t="s">
        <v>41</v>
      </c>
      <c r="E116" s="23" t="s">
        <v>316</v>
      </c>
      <c r="F116" s="67" t="s">
        <v>773</v>
      </c>
      <c r="G116" s="67" t="s">
        <v>774</v>
      </c>
      <c r="H116" s="77" t="s">
        <v>1092</v>
      </c>
      <c r="I116" s="77" t="s">
        <v>1093</v>
      </c>
      <c r="J116" s="67" t="s">
        <v>775</v>
      </c>
      <c r="K116" s="22"/>
    </row>
    <row r="117" spans="2:11" ht="105" x14ac:dyDescent="0.2">
      <c r="B117" s="39">
        <v>6</v>
      </c>
      <c r="C117" s="32" t="s">
        <v>192</v>
      </c>
      <c r="D117" s="24" t="s">
        <v>41</v>
      </c>
      <c r="E117" s="23" t="s">
        <v>317</v>
      </c>
      <c r="F117" s="67" t="s">
        <v>776</v>
      </c>
      <c r="G117" s="67" t="s">
        <v>777</v>
      </c>
      <c r="H117" s="67" t="s">
        <v>774</v>
      </c>
      <c r="I117" s="67" t="s">
        <v>778</v>
      </c>
      <c r="J117" s="67" t="s">
        <v>779</v>
      </c>
      <c r="K117" s="22"/>
    </row>
    <row r="118" spans="2:11" ht="60" x14ac:dyDescent="0.2">
      <c r="B118" s="39">
        <v>6</v>
      </c>
      <c r="C118" s="32" t="s">
        <v>192</v>
      </c>
      <c r="D118" s="24" t="s">
        <v>41</v>
      </c>
      <c r="E118" s="23" t="s">
        <v>318</v>
      </c>
      <c r="F118" s="67" t="s">
        <v>780</v>
      </c>
      <c r="G118" s="67" t="s">
        <v>781</v>
      </c>
      <c r="H118" s="67" t="s">
        <v>782</v>
      </c>
      <c r="I118" s="67" t="s">
        <v>783</v>
      </c>
      <c r="J118" s="67" t="s">
        <v>784</v>
      </c>
      <c r="K118" s="22"/>
    </row>
    <row r="119" spans="2:11" ht="45" x14ac:dyDescent="0.2">
      <c r="B119" s="39">
        <v>6</v>
      </c>
      <c r="C119" s="32" t="s">
        <v>192</v>
      </c>
      <c r="D119" s="24" t="s">
        <v>145</v>
      </c>
      <c r="E119" s="23" t="s">
        <v>319</v>
      </c>
      <c r="F119" s="67" t="s">
        <v>785</v>
      </c>
      <c r="G119" s="67" t="s">
        <v>786</v>
      </c>
      <c r="H119" s="67" t="s">
        <v>787</v>
      </c>
      <c r="I119" s="67" t="s">
        <v>788</v>
      </c>
      <c r="J119" s="77" t="s">
        <v>1094</v>
      </c>
      <c r="K119" s="22"/>
    </row>
    <row r="120" spans="2:11" ht="45" x14ac:dyDescent="0.2">
      <c r="B120" s="39">
        <v>6</v>
      </c>
      <c r="C120" s="32" t="s">
        <v>192</v>
      </c>
      <c r="D120" s="24" t="s">
        <v>147</v>
      </c>
      <c r="E120" s="23" t="s">
        <v>320</v>
      </c>
      <c r="F120" s="77" t="s">
        <v>1095</v>
      </c>
      <c r="G120" s="77" t="s">
        <v>1096</v>
      </c>
      <c r="H120" s="67" t="s">
        <v>789</v>
      </c>
      <c r="I120" s="67" t="s">
        <v>790</v>
      </c>
      <c r="J120" s="67" t="s">
        <v>791</v>
      </c>
      <c r="K120" s="22"/>
    </row>
    <row r="121" spans="2:11" ht="45" x14ac:dyDescent="0.2">
      <c r="B121" s="39">
        <v>6</v>
      </c>
      <c r="C121" s="32" t="s">
        <v>192</v>
      </c>
      <c r="D121" s="24" t="s">
        <v>147</v>
      </c>
      <c r="E121" s="23" t="s">
        <v>321</v>
      </c>
      <c r="F121" s="77" t="s">
        <v>1097</v>
      </c>
      <c r="G121" s="67" t="s">
        <v>792</v>
      </c>
      <c r="H121" s="67" t="s">
        <v>793</v>
      </c>
      <c r="I121" s="77" t="s">
        <v>1099</v>
      </c>
      <c r="J121" s="77" t="s">
        <v>1098</v>
      </c>
      <c r="K121" s="22"/>
    </row>
    <row r="122" spans="2:11" ht="45" x14ac:dyDescent="0.2">
      <c r="B122" s="39">
        <v>6</v>
      </c>
      <c r="C122" s="32" t="s">
        <v>193</v>
      </c>
      <c r="D122" s="24" t="s">
        <v>41</v>
      </c>
      <c r="E122" s="23" t="s">
        <v>322</v>
      </c>
      <c r="F122" s="67" t="s">
        <v>794</v>
      </c>
      <c r="G122" s="67" t="s">
        <v>795</v>
      </c>
      <c r="H122" s="67" t="s">
        <v>796</v>
      </c>
      <c r="I122" s="77" t="s">
        <v>1100</v>
      </c>
      <c r="J122" s="77" t="s">
        <v>1101</v>
      </c>
      <c r="K122" s="22"/>
    </row>
    <row r="123" spans="2:11" ht="45" x14ac:dyDescent="0.2">
      <c r="B123" s="39">
        <v>6</v>
      </c>
      <c r="C123" s="32" t="s">
        <v>193</v>
      </c>
      <c r="D123" s="24" t="s">
        <v>41</v>
      </c>
      <c r="E123" s="23" t="s">
        <v>323</v>
      </c>
      <c r="F123" s="67" t="s">
        <v>797</v>
      </c>
      <c r="G123" s="67" t="s">
        <v>798</v>
      </c>
      <c r="H123" s="67" t="s">
        <v>799</v>
      </c>
      <c r="I123" s="67" t="s">
        <v>800</v>
      </c>
      <c r="J123" s="67" t="s">
        <v>801</v>
      </c>
      <c r="K123" s="22"/>
    </row>
    <row r="124" spans="2:11" ht="45" x14ac:dyDescent="0.2">
      <c r="B124" s="39">
        <v>6</v>
      </c>
      <c r="C124" s="32" t="s">
        <v>193</v>
      </c>
      <c r="D124" s="24" t="s">
        <v>41</v>
      </c>
      <c r="E124" s="23" t="s">
        <v>324</v>
      </c>
      <c r="F124" s="67" t="s">
        <v>802</v>
      </c>
      <c r="G124" s="67" t="s">
        <v>803</v>
      </c>
      <c r="H124" s="67" t="s">
        <v>804</v>
      </c>
      <c r="I124" s="67" t="s">
        <v>805</v>
      </c>
      <c r="J124" s="77" t="s">
        <v>1102</v>
      </c>
      <c r="K124" s="22"/>
    </row>
    <row r="125" spans="2:11" ht="75" x14ac:dyDescent="0.2">
      <c r="B125" s="39">
        <v>6</v>
      </c>
      <c r="C125" s="32" t="s">
        <v>193</v>
      </c>
      <c r="D125" s="24" t="s">
        <v>145</v>
      </c>
      <c r="E125" s="23" t="s">
        <v>325</v>
      </c>
      <c r="F125" s="67" t="s">
        <v>806</v>
      </c>
      <c r="G125" s="67" t="s">
        <v>807</v>
      </c>
      <c r="H125" s="67" t="s">
        <v>808</v>
      </c>
      <c r="I125" s="77" t="s">
        <v>1103</v>
      </c>
      <c r="J125" s="67" t="s">
        <v>809</v>
      </c>
      <c r="K125" s="22"/>
    </row>
    <row r="126" spans="2:11" ht="45" x14ac:dyDescent="0.2">
      <c r="B126" s="39">
        <v>6</v>
      </c>
      <c r="C126" s="32" t="s">
        <v>193</v>
      </c>
      <c r="D126" s="24" t="s">
        <v>145</v>
      </c>
      <c r="E126" s="23" t="s">
        <v>326</v>
      </c>
      <c r="F126" s="67" t="s">
        <v>810</v>
      </c>
      <c r="G126" s="77" t="s">
        <v>1104</v>
      </c>
      <c r="H126" s="67" t="s">
        <v>170</v>
      </c>
      <c r="I126" s="67" t="s">
        <v>811</v>
      </c>
      <c r="J126" s="67" t="s">
        <v>812</v>
      </c>
      <c r="K126" s="22"/>
    </row>
    <row r="127" spans="2:11" ht="45" x14ac:dyDescent="0.2">
      <c r="B127" s="39">
        <v>6</v>
      </c>
      <c r="C127" s="32" t="s">
        <v>193</v>
      </c>
      <c r="D127" s="24" t="s">
        <v>147</v>
      </c>
      <c r="E127" s="23" t="s">
        <v>327</v>
      </c>
      <c r="F127" s="67" t="s">
        <v>813</v>
      </c>
      <c r="G127" s="67" t="s">
        <v>814</v>
      </c>
      <c r="H127" s="67" t="s">
        <v>815</v>
      </c>
      <c r="I127" s="67" t="s">
        <v>816</v>
      </c>
      <c r="J127" s="67" t="s">
        <v>817</v>
      </c>
      <c r="K127" s="22"/>
    </row>
    <row r="128" spans="2:11" ht="45" x14ac:dyDescent="0.2">
      <c r="B128" s="39">
        <v>6</v>
      </c>
      <c r="C128" s="32" t="s">
        <v>193</v>
      </c>
      <c r="D128" s="24" t="s">
        <v>147</v>
      </c>
      <c r="E128" s="23" t="s">
        <v>328</v>
      </c>
      <c r="F128" s="77" t="s">
        <v>1105</v>
      </c>
      <c r="G128" s="67" t="s">
        <v>1106</v>
      </c>
      <c r="H128" s="67" t="s">
        <v>818</v>
      </c>
      <c r="I128" s="67" t="s">
        <v>819</v>
      </c>
      <c r="J128" s="67" t="s">
        <v>820</v>
      </c>
      <c r="K128" s="22"/>
    </row>
    <row r="129" spans="2:11" ht="105" x14ac:dyDescent="0.2">
      <c r="B129" s="39">
        <v>6</v>
      </c>
      <c r="C129" s="32" t="s">
        <v>194</v>
      </c>
      <c r="D129" s="24" t="s">
        <v>41</v>
      </c>
      <c r="E129" s="23" t="s">
        <v>329</v>
      </c>
      <c r="F129" s="67" t="s">
        <v>821</v>
      </c>
      <c r="G129" s="67" t="s">
        <v>822</v>
      </c>
      <c r="H129" s="77" t="s">
        <v>1107</v>
      </c>
      <c r="I129" s="67" t="s">
        <v>823</v>
      </c>
      <c r="J129" s="77" t="s">
        <v>1108</v>
      </c>
      <c r="K129" s="22"/>
    </row>
    <row r="130" spans="2:11" ht="105" x14ac:dyDescent="0.2">
      <c r="B130" s="39">
        <v>6</v>
      </c>
      <c r="C130" s="32" t="s">
        <v>194</v>
      </c>
      <c r="D130" s="24" t="s">
        <v>41</v>
      </c>
      <c r="E130" s="23" t="s">
        <v>330</v>
      </c>
      <c r="F130" s="67" t="s">
        <v>824</v>
      </c>
      <c r="G130" s="77" t="s">
        <v>1109</v>
      </c>
      <c r="H130" s="77" t="s">
        <v>1110</v>
      </c>
      <c r="I130" s="77" t="s">
        <v>1111</v>
      </c>
      <c r="J130" s="77" t="s">
        <v>1112</v>
      </c>
      <c r="K130" s="22"/>
    </row>
    <row r="131" spans="2:11" ht="90" x14ac:dyDescent="0.2">
      <c r="B131" s="39">
        <v>6</v>
      </c>
      <c r="C131" s="32" t="s">
        <v>194</v>
      </c>
      <c r="D131" s="24" t="s">
        <v>41</v>
      </c>
      <c r="E131" s="23" t="s">
        <v>331</v>
      </c>
      <c r="F131" s="77" t="s">
        <v>1113</v>
      </c>
      <c r="G131" s="67" t="s">
        <v>825</v>
      </c>
      <c r="H131" s="67" t="s">
        <v>826</v>
      </c>
      <c r="I131" s="67" t="s">
        <v>827</v>
      </c>
      <c r="J131" s="67" t="s">
        <v>828</v>
      </c>
      <c r="K131" s="22"/>
    </row>
    <row r="132" spans="2:11" ht="120" x14ac:dyDescent="0.2">
      <c r="B132" s="39">
        <v>6</v>
      </c>
      <c r="C132" s="32" t="s">
        <v>194</v>
      </c>
      <c r="D132" s="24" t="s">
        <v>145</v>
      </c>
      <c r="E132" s="23" t="s">
        <v>332</v>
      </c>
      <c r="F132" s="67" t="s">
        <v>829</v>
      </c>
      <c r="G132" s="77" t="s">
        <v>1114</v>
      </c>
      <c r="H132" s="77" t="s">
        <v>1115</v>
      </c>
      <c r="I132" s="77" t="s">
        <v>1116</v>
      </c>
      <c r="J132" s="67" t="s">
        <v>830</v>
      </c>
      <c r="K132" s="22"/>
    </row>
    <row r="133" spans="2:11" ht="45" x14ac:dyDescent="0.2">
      <c r="B133" s="39">
        <v>6</v>
      </c>
      <c r="C133" s="32" t="s">
        <v>194</v>
      </c>
      <c r="D133" s="24" t="s">
        <v>145</v>
      </c>
      <c r="E133" s="23" t="s">
        <v>333</v>
      </c>
      <c r="F133" s="71" t="s">
        <v>831</v>
      </c>
      <c r="G133" s="78" t="s">
        <v>1117</v>
      </c>
      <c r="H133" s="78" t="s">
        <v>1118</v>
      </c>
      <c r="I133" s="71" t="s">
        <v>832</v>
      </c>
      <c r="J133" s="78" t="s">
        <v>1119</v>
      </c>
      <c r="K133" s="22"/>
    </row>
    <row r="134" spans="2:11" ht="120" x14ac:dyDescent="0.2">
      <c r="B134" s="39">
        <v>6</v>
      </c>
      <c r="C134" s="32" t="s">
        <v>194</v>
      </c>
      <c r="D134" s="24" t="s">
        <v>147</v>
      </c>
      <c r="E134" s="23" t="s">
        <v>334</v>
      </c>
      <c r="F134" s="77" t="s">
        <v>1120</v>
      </c>
      <c r="G134" s="67" t="s">
        <v>833</v>
      </c>
      <c r="H134" s="67" t="s">
        <v>834</v>
      </c>
      <c r="I134" s="67" t="s">
        <v>835</v>
      </c>
      <c r="J134" s="77" t="s">
        <v>1121</v>
      </c>
      <c r="K134" s="22"/>
    </row>
    <row r="135" spans="2:11" ht="60" x14ac:dyDescent="0.2">
      <c r="B135" s="39">
        <v>6</v>
      </c>
      <c r="C135" s="32" t="s">
        <v>194</v>
      </c>
      <c r="D135" s="24" t="s">
        <v>147</v>
      </c>
      <c r="E135" s="23" t="s">
        <v>335</v>
      </c>
      <c r="F135" s="67" t="s">
        <v>836</v>
      </c>
      <c r="G135" s="77" t="s">
        <v>1122</v>
      </c>
      <c r="H135" s="67" t="s">
        <v>837</v>
      </c>
      <c r="I135" s="77" t="s">
        <v>1123</v>
      </c>
      <c r="J135" s="67" t="s">
        <v>838</v>
      </c>
      <c r="K135" s="22"/>
    </row>
    <row r="136" spans="2:11" ht="120" x14ac:dyDescent="0.2">
      <c r="B136" s="39">
        <v>6</v>
      </c>
      <c r="C136" s="32" t="s">
        <v>195</v>
      </c>
      <c r="D136" s="24" t="s">
        <v>41</v>
      </c>
      <c r="E136" s="23" t="s">
        <v>336</v>
      </c>
      <c r="F136" s="67" t="s">
        <v>839</v>
      </c>
      <c r="G136" s="77" t="s">
        <v>1124</v>
      </c>
      <c r="H136" s="77" t="s">
        <v>1125</v>
      </c>
      <c r="I136" s="77" t="s">
        <v>1126</v>
      </c>
      <c r="J136" s="77" t="s">
        <v>1127</v>
      </c>
      <c r="K136" s="22"/>
    </row>
    <row r="137" spans="2:11" ht="105" x14ac:dyDescent="0.2">
      <c r="B137" s="39">
        <v>6</v>
      </c>
      <c r="C137" s="32" t="s">
        <v>195</v>
      </c>
      <c r="D137" s="24" t="s">
        <v>41</v>
      </c>
      <c r="E137" s="23" t="s">
        <v>337</v>
      </c>
      <c r="F137" s="77" t="s">
        <v>1128</v>
      </c>
      <c r="G137" s="77" t="s">
        <v>1129</v>
      </c>
      <c r="H137" s="67" t="s">
        <v>840</v>
      </c>
      <c r="I137" s="67" t="s">
        <v>841</v>
      </c>
      <c r="J137" s="67" t="s">
        <v>842</v>
      </c>
      <c r="K137" s="22"/>
    </row>
    <row r="138" spans="2:11" ht="45" x14ac:dyDescent="0.2">
      <c r="B138" s="39">
        <v>6</v>
      </c>
      <c r="C138" s="32" t="s">
        <v>195</v>
      </c>
      <c r="D138" s="24" t="s">
        <v>41</v>
      </c>
      <c r="E138" s="23" t="s">
        <v>338</v>
      </c>
      <c r="F138" s="67" t="s">
        <v>843</v>
      </c>
      <c r="G138" s="67" t="s">
        <v>844</v>
      </c>
      <c r="H138" s="67" t="s">
        <v>845</v>
      </c>
      <c r="I138" s="67" t="s">
        <v>846</v>
      </c>
      <c r="J138" s="67" t="s">
        <v>847</v>
      </c>
      <c r="K138" s="22"/>
    </row>
    <row r="139" spans="2:11" ht="75" x14ac:dyDescent="0.2">
      <c r="B139" s="39">
        <v>6</v>
      </c>
      <c r="C139" s="32" t="s">
        <v>195</v>
      </c>
      <c r="D139" s="24" t="s">
        <v>41</v>
      </c>
      <c r="E139" s="23" t="s">
        <v>339</v>
      </c>
      <c r="F139" s="77" t="s">
        <v>1130</v>
      </c>
      <c r="G139" s="67" t="s">
        <v>848</v>
      </c>
      <c r="H139" s="67" t="s">
        <v>849</v>
      </c>
      <c r="I139" s="67" t="s">
        <v>850</v>
      </c>
      <c r="J139" s="67" t="s">
        <v>851</v>
      </c>
      <c r="K139" s="22"/>
    </row>
    <row r="140" spans="2:11" ht="120" x14ac:dyDescent="0.2">
      <c r="B140" s="39">
        <v>6</v>
      </c>
      <c r="C140" s="32" t="s">
        <v>195</v>
      </c>
      <c r="D140" s="24" t="s">
        <v>145</v>
      </c>
      <c r="E140" s="23" t="s">
        <v>340</v>
      </c>
      <c r="F140" s="67" t="s">
        <v>852</v>
      </c>
      <c r="G140" s="77" t="s">
        <v>1131</v>
      </c>
      <c r="H140" s="67" t="s">
        <v>853</v>
      </c>
      <c r="I140" s="77" t="s">
        <v>1132</v>
      </c>
      <c r="J140" s="77" t="s">
        <v>1133</v>
      </c>
      <c r="K140" s="22"/>
    </row>
    <row r="141" spans="2:11" ht="75" x14ac:dyDescent="0.2">
      <c r="B141" s="39">
        <v>6</v>
      </c>
      <c r="C141" s="32" t="s">
        <v>195</v>
      </c>
      <c r="D141" s="24" t="s">
        <v>145</v>
      </c>
      <c r="E141" s="23" t="s">
        <v>341</v>
      </c>
      <c r="F141" s="77" t="s">
        <v>1134</v>
      </c>
      <c r="G141" s="67" t="s">
        <v>854</v>
      </c>
      <c r="H141" s="67" t="s">
        <v>855</v>
      </c>
      <c r="I141" s="67" t="s">
        <v>856</v>
      </c>
      <c r="J141" s="67" t="s">
        <v>857</v>
      </c>
      <c r="K141" s="22"/>
    </row>
    <row r="142" spans="2:11" ht="45" x14ac:dyDescent="0.2">
      <c r="B142" s="39">
        <v>6</v>
      </c>
      <c r="C142" s="32" t="s">
        <v>195</v>
      </c>
      <c r="D142" s="24" t="s">
        <v>147</v>
      </c>
      <c r="E142" s="23" t="s">
        <v>342</v>
      </c>
      <c r="F142" s="77" t="s">
        <v>1135</v>
      </c>
      <c r="G142" s="77" t="s">
        <v>1136</v>
      </c>
      <c r="H142" s="67" t="s">
        <v>858</v>
      </c>
      <c r="I142" s="67" t="s">
        <v>859</v>
      </c>
      <c r="J142" s="77" t="s">
        <v>1137</v>
      </c>
      <c r="K142" s="22"/>
    </row>
    <row r="143" spans="2:11" ht="90" x14ac:dyDescent="0.2">
      <c r="B143" s="39">
        <v>6</v>
      </c>
      <c r="C143" s="32" t="s">
        <v>195</v>
      </c>
      <c r="D143" s="24" t="s">
        <v>147</v>
      </c>
      <c r="E143" s="23" t="s">
        <v>343</v>
      </c>
      <c r="F143" s="77" t="s">
        <v>1134</v>
      </c>
      <c r="G143" s="67" t="s">
        <v>860</v>
      </c>
      <c r="H143" s="77" t="s">
        <v>1138</v>
      </c>
      <c r="I143" s="67" t="s">
        <v>861</v>
      </c>
      <c r="J143" s="67" t="s">
        <v>862</v>
      </c>
      <c r="K143" s="22"/>
    </row>
    <row r="144" spans="2:11" ht="45" x14ac:dyDescent="0.2">
      <c r="B144" s="39">
        <v>6</v>
      </c>
      <c r="C144" s="32" t="s">
        <v>192</v>
      </c>
      <c r="D144" s="24" t="s">
        <v>145</v>
      </c>
      <c r="E144" s="23" t="s">
        <v>344</v>
      </c>
      <c r="F144" s="67" t="s">
        <v>863</v>
      </c>
      <c r="G144" s="67" t="s">
        <v>864</v>
      </c>
      <c r="H144" s="67" t="s">
        <v>865</v>
      </c>
      <c r="I144" s="77" t="s">
        <v>1139</v>
      </c>
      <c r="J144" s="67" t="s">
        <v>866</v>
      </c>
      <c r="K144" s="22"/>
    </row>
    <row r="145" spans="2:11" ht="15" x14ac:dyDescent="0.2">
      <c r="B145" s="39"/>
      <c r="C145" s="32"/>
      <c r="D145" s="24"/>
      <c r="E145" s="23" t="s">
        <v>42</v>
      </c>
      <c r="F145" s="22"/>
      <c r="G145" s="22"/>
      <c r="H145" s="22"/>
      <c r="I145" s="22"/>
      <c r="J145" s="22"/>
      <c r="K145" s="22"/>
    </row>
    <row r="146" spans="2:11" ht="15" x14ac:dyDescent="0.2">
      <c r="B146" s="39"/>
      <c r="C146" s="32"/>
      <c r="D146" s="24"/>
      <c r="E146" s="23" t="s">
        <v>43</v>
      </c>
      <c r="F146" s="22"/>
      <c r="G146" s="22"/>
      <c r="H146" s="22"/>
      <c r="I146" s="22"/>
      <c r="J146" s="22"/>
      <c r="K146" s="22"/>
    </row>
    <row r="147" spans="2:11" ht="15" x14ac:dyDescent="0.2">
      <c r="B147" s="39"/>
      <c r="C147" s="32"/>
      <c r="D147" s="24"/>
      <c r="E147" s="23" t="s">
        <v>44</v>
      </c>
      <c r="F147" s="22"/>
      <c r="G147" s="22"/>
      <c r="H147" s="22"/>
      <c r="I147" s="22"/>
      <c r="J147" s="22"/>
      <c r="K147" s="22"/>
    </row>
    <row r="148" spans="2:11" ht="15" x14ac:dyDescent="0.2">
      <c r="B148" s="39"/>
      <c r="C148" s="32"/>
      <c r="D148" s="24"/>
      <c r="E148" s="23" t="s">
        <v>45</v>
      </c>
      <c r="F148" s="22"/>
      <c r="G148" s="22"/>
      <c r="H148" s="22"/>
      <c r="I148" s="22"/>
      <c r="J148" s="22"/>
      <c r="K148" s="22"/>
    </row>
    <row r="149" spans="2:11" ht="15" x14ac:dyDescent="0.2">
      <c r="B149" s="39"/>
      <c r="C149" s="32"/>
      <c r="D149" s="24"/>
      <c r="E149" s="23" t="s">
        <v>46</v>
      </c>
      <c r="F149" s="22"/>
      <c r="G149" s="22"/>
      <c r="H149" s="22"/>
      <c r="I149" s="22"/>
      <c r="J149" s="22"/>
      <c r="K149" s="22"/>
    </row>
    <row r="150" spans="2:11" ht="15" x14ac:dyDescent="0.2">
      <c r="B150" s="39"/>
      <c r="C150" s="32"/>
      <c r="D150" s="24"/>
      <c r="E150" s="23" t="s">
        <v>47</v>
      </c>
      <c r="F150" s="22"/>
      <c r="G150" s="22"/>
      <c r="H150" s="22"/>
      <c r="I150" s="22"/>
      <c r="J150" s="22"/>
      <c r="K150" s="22"/>
    </row>
    <row r="151" spans="2:11" ht="15" x14ac:dyDescent="0.2">
      <c r="B151" s="39"/>
      <c r="C151" s="32"/>
      <c r="D151" s="24"/>
      <c r="E151" s="23" t="s">
        <v>48</v>
      </c>
      <c r="F151" s="22"/>
      <c r="G151" s="22"/>
      <c r="H151" s="22"/>
      <c r="I151" s="22"/>
      <c r="J151" s="22"/>
      <c r="K151" s="22"/>
    </row>
    <row r="152" spans="2:11" ht="15" x14ac:dyDescent="0.2">
      <c r="B152" s="39"/>
      <c r="C152" s="32"/>
      <c r="D152" s="24"/>
      <c r="E152" s="23" t="s">
        <v>49</v>
      </c>
      <c r="F152" s="22"/>
      <c r="G152" s="22"/>
      <c r="H152" s="22"/>
      <c r="I152" s="22"/>
      <c r="J152" s="22"/>
      <c r="K152" s="22"/>
    </row>
    <row r="153" spans="2:11" ht="15" x14ac:dyDescent="0.2">
      <c r="B153" s="39"/>
      <c r="C153" s="32"/>
      <c r="D153" s="24"/>
      <c r="E153" s="23" t="s">
        <v>50</v>
      </c>
      <c r="F153" s="22"/>
      <c r="G153" s="22"/>
      <c r="H153" s="22"/>
      <c r="I153" s="22"/>
      <c r="J153" s="22"/>
      <c r="K153" s="22"/>
    </row>
    <row r="154" spans="2:11" ht="15" x14ac:dyDescent="0.2">
      <c r="B154" s="39"/>
      <c r="C154" s="32"/>
      <c r="D154" s="24"/>
      <c r="E154" s="23" t="s">
        <v>51</v>
      </c>
      <c r="F154" s="22"/>
      <c r="G154" s="22"/>
      <c r="H154" s="22"/>
      <c r="I154" s="22"/>
      <c r="J154" s="22"/>
      <c r="K154" s="22"/>
    </row>
    <row r="155" spans="2:11" ht="15" x14ac:dyDescent="0.2">
      <c r="B155" s="39"/>
      <c r="C155" s="32"/>
      <c r="D155" s="24"/>
      <c r="E155" s="23" t="s">
        <v>52</v>
      </c>
      <c r="F155" s="22"/>
      <c r="G155" s="22"/>
      <c r="H155" s="22"/>
      <c r="I155" s="22"/>
      <c r="J155" s="22"/>
      <c r="K155" s="22"/>
    </row>
    <row r="156" spans="2:11" ht="15" x14ac:dyDescent="0.2">
      <c r="B156" s="39"/>
      <c r="C156" s="32"/>
      <c r="D156" s="24"/>
      <c r="E156" s="23" t="s">
        <v>53</v>
      </c>
      <c r="F156" s="22"/>
      <c r="G156" s="22"/>
      <c r="H156" s="22"/>
      <c r="I156" s="22"/>
      <c r="J156" s="22"/>
      <c r="K156" s="22"/>
    </row>
    <row r="157" spans="2:11" ht="15" x14ac:dyDescent="0.2">
      <c r="B157" s="39"/>
      <c r="C157" s="32"/>
      <c r="D157" s="24"/>
      <c r="E157" s="23" t="s">
        <v>54</v>
      </c>
      <c r="F157" s="22"/>
      <c r="G157" s="22"/>
      <c r="H157" s="22"/>
      <c r="I157" s="22"/>
      <c r="J157" s="22"/>
      <c r="K157" s="22"/>
    </row>
    <row r="158" spans="2:11" ht="15" x14ac:dyDescent="0.2">
      <c r="B158" s="39"/>
      <c r="C158" s="32"/>
      <c r="D158" s="24"/>
      <c r="E158" s="23" t="s">
        <v>55</v>
      </c>
      <c r="F158" s="22"/>
      <c r="G158" s="22"/>
      <c r="H158" s="22"/>
      <c r="I158" s="22"/>
      <c r="J158" s="22"/>
      <c r="K158" s="22"/>
    </row>
    <row r="159" spans="2:11" ht="15" x14ac:dyDescent="0.2">
      <c r="B159" s="39"/>
      <c r="C159" s="32"/>
      <c r="D159" s="24"/>
      <c r="E159" s="23" t="s">
        <v>56</v>
      </c>
      <c r="F159" s="22"/>
      <c r="G159" s="22"/>
      <c r="H159" s="22"/>
      <c r="I159" s="22"/>
      <c r="J159" s="22"/>
      <c r="K159" s="22"/>
    </row>
    <row r="160" spans="2:11" ht="15" x14ac:dyDescent="0.2">
      <c r="B160" s="39"/>
      <c r="C160" s="32"/>
      <c r="D160" s="24"/>
      <c r="E160" s="23" t="s">
        <v>57</v>
      </c>
      <c r="F160" s="22"/>
      <c r="G160" s="22"/>
      <c r="H160" s="22"/>
      <c r="I160" s="22"/>
      <c r="J160" s="22"/>
      <c r="K160" s="22"/>
    </row>
    <row r="161" spans="2:11" ht="15" x14ac:dyDescent="0.2">
      <c r="B161" s="39"/>
      <c r="C161" s="32"/>
      <c r="D161" s="24"/>
      <c r="E161" s="23" t="s">
        <v>58</v>
      </c>
      <c r="F161" s="22"/>
      <c r="G161" s="22"/>
      <c r="H161" s="22"/>
      <c r="I161" s="22"/>
      <c r="J161" s="22"/>
      <c r="K161" s="22"/>
    </row>
    <row r="162" spans="2:11" ht="15" x14ac:dyDescent="0.2">
      <c r="B162" s="39"/>
      <c r="C162" s="32"/>
      <c r="D162" s="24"/>
      <c r="E162" s="23" t="s">
        <v>59</v>
      </c>
      <c r="F162" s="22"/>
      <c r="G162" s="22"/>
      <c r="H162" s="22"/>
      <c r="I162" s="22"/>
      <c r="J162" s="22"/>
      <c r="K162" s="22"/>
    </row>
    <row r="163" spans="2:11" ht="15" x14ac:dyDescent="0.2">
      <c r="B163" s="39"/>
      <c r="C163" s="32"/>
      <c r="D163" s="24"/>
      <c r="E163" s="23" t="s">
        <v>60</v>
      </c>
      <c r="F163" s="22"/>
      <c r="G163" s="22"/>
      <c r="H163" s="22"/>
      <c r="I163" s="22"/>
      <c r="J163" s="22"/>
      <c r="K163" s="22"/>
    </row>
    <row r="164" spans="2:11" ht="15" x14ac:dyDescent="0.2">
      <c r="B164" s="39"/>
      <c r="C164" s="32"/>
      <c r="D164" s="24"/>
      <c r="E164" s="23" t="s">
        <v>61</v>
      </c>
      <c r="F164" s="22"/>
      <c r="G164" s="22"/>
      <c r="H164" s="22"/>
      <c r="I164" s="22"/>
      <c r="J164" s="22"/>
      <c r="K164" s="22"/>
    </row>
    <row r="165" spans="2:11" ht="15" x14ac:dyDescent="0.2">
      <c r="B165" s="39"/>
      <c r="C165" s="32"/>
      <c r="D165" s="24"/>
      <c r="E165" s="23" t="s">
        <v>62</v>
      </c>
      <c r="F165" s="22"/>
      <c r="G165" s="22"/>
      <c r="H165" s="22"/>
      <c r="I165" s="22"/>
      <c r="J165" s="22"/>
      <c r="K165" s="22"/>
    </row>
    <row r="166" spans="2:11" ht="15" x14ac:dyDescent="0.2">
      <c r="B166" s="39"/>
      <c r="C166" s="32"/>
      <c r="D166" s="24"/>
      <c r="E166" s="23" t="s">
        <v>63</v>
      </c>
      <c r="F166" s="22"/>
      <c r="G166" s="22"/>
      <c r="H166" s="22"/>
      <c r="I166" s="22"/>
      <c r="J166" s="22"/>
      <c r="K166" s="22"/>
    </row>
    <row r="167" spans="2:11" ht="15" x14ac:dyDescent="0.2">
      <c r="B167" s="39"/>
      <c r="C167" s="32"/>
      <c r="D167" s="24"/>
      <c r="E167" s="23" t="s">
        <v>64</v>
      </c>
      <c r="F167" s="22"/>
      <c r="G167" s="22"/>
      <c r="H167" s="22"/>
      <c r="I167" s="22"/>
      <c r="J167" s="22"/>
      <c r="K167" s="22"/>
    </row>
    <row r="168" spans="2:11" ht="15" x14ac:dyDescent="0.2">
      <c r="B168" s="39"/>
      <c r="C168" s="32"/>
      <c r="D168" s="24"/>
      <c r="E168" s="23" t="s">
        <v>65</v>
      </c>
      <c r="F168" s="22"/>
      <c r="G168" s="22"/>
      <c r="H168" s="22"/>
      <c r="I168" s="22"/>
      <c r="J168" s="22"/>
      <c r="K168" s="22"/>
    </row>
    <row r="169" spans="2:11" ht="15" x14ac:dyDescent="0.2">
      <c r="B169" s="39"/>
      <c r="C169" s="32"/>
      <c r="D169" s="24"/>
      <c r="E169" s="23" t="s">
        <v>66</v>
      </c>
      <c r="F169" s="22"/>
      <c r="G169" s="22"/>
      <c r="H169" s="22"/>
      <c r="I169" s="22"/>
      <c r="J169" s="22"/>
      <c r="K169" s="22"/>
    </row>
    <row r="170" spans="2:11" ht="15" x14ac:dyDescent="0.2">
      <c r="B170" s="39"/>
      <c r="C170" s="32"/>
      <c r="D170" s="24"/>
      <c r="E170" s="23" t="s">
        <v>67</v>
      </c>
      <c r="F170" s="22"/>
      <c r="G170" s="22"/>
      <c r="H170" s="22"/>
      <c r="I170" s="22"/>
      <c r="J170" s="22"/>
      <c r="K170" s="22"/>
    </row>
    <row r="171" spans="2:11" ht="15" x14ac:dyDescent="0.2">
      <c r="B171" s="39"/>
      <c r="C171" s="32"/>
      <c r="D171" s="24"/>
      <c r="E171" s="23" t="s">
        <v>68</v>
      </c>
      <c r="F171" s="22"/>
      <c r="G171" s="22"/>
      <c r="H171" s="22"/>
      <c r="I171" s="22"/>
      <c r="J171" s="22"/>
      <c r="K171" s="22"/>
    </row>
    <row r="172" spans="2:11" ht="15" x14ac:dyDescent="0.2">
      <c r="B172" s="39"/>
      <c r="C172" s="32"/>
      <c r="D172" s="24"/>
      <c r="E172" s="23" t="s">
        <v>69</v>
      </c>
      <c r="F172" s="22"/>
      <c r="G172" s="22"/>
      <c r="H172" s="22"/>
      <c r="I172" s="22"/>
      <c r="J172" s="22"/>
      <c r="K172" s="22"/>
    </row>
    <row r="173" spans="2:11" ht="15" x14ac:dyDescent="0.2">
      <c r="B173" s="39"/>
      <c r="C173" s="32"/>
      <c r="D173" s="24"/>
      <c r="E173" s="23" t="s">
        <v>70</v>
      </c>
      <c r="F173" s="22"/>
      <c r="G173" s="22"/>
      <c r="H173" s="22"/>
      <c r="I173" s="22"/>
      <c r="J173" s="22"/>
      <c r="K173" s="22"/>
    </row>
    <row r="174" spans="2:11" ht="15" x14ac:dyDescent="0.2">
      <c r="B174" s="39"/>
      <c r="C174" s="32"/>
      <c r="D174" s="24"/>
      <c r="E174" s="23" t="s">
        <v>71</v>
      </c>
      <c r="F174" s="22"/>
      <c r="G174" s="22"/>
      <c r="H174" s="22"/>
      <c r="I174" s="22"/>
      <c r="J174" s="22"/>
      <c r="K174" s="22"/>
    </row>
    <row r="175" spans="2:11" ht="15" x14ac:dyDescent="0.2">
      <c r="B175" s="39"/>
      <c r="C175" s="32"/>
      <c r="D175" s="24"/>
      <c r="E175" s="23" t="s">
        <v>72</v>
      </c>
      <c r="F175" s="22"/>
      <c r="G175" s="22"/>
      <c r="H175" s="22"/>
      <c r="I175" s="22"/>
      <c r="J175" s="22"/>
      <c r="K175" s="22"/>
    </row>
    <row r="176" spans="2:11" ht="15" x14ac:dyDescent="0.2">
      <c r="B176" s="39"/>
      <c r="C176" s="32"/>
      <c r="D176" s="24"/>
      <c r="E176" s="23" t="s">
        <v>73</v>
      </c>
      <c r="F176" s="22"/>
      <c r="G176" s="22"/>
      <c r="H176" s="22"/>
      <c r="I176" s="22"/>
      <c r="J176" s="22"/>
      <c r="K176" s="22"/>
    </row>
    <row r="177" spans="2:11" ht="15" x14ac:dyDescent="0.2">
      <c r="B177" s="39"/>
      <c r="C177" s="32"/>
      <c r="D177" s="24"/>
      <c r="E177" s="23" t="s">
        <v>74</v>
      </c>
      <c r="F177" s="22"/>
      <c r="G177" s="22"/>
      <c r="H177" s="22"/>
      <c r="I177" s="22"/>
      <c r="J177" s="22"/>
      <c r="K177" s="22"/>
    </row>
    <row r="178" spans="2:11" ht="15" x14ac:dyDescent="0.2">
      <c r="B178" s="39"/>
      <c r="C178" s="32"/>
      <c r="D178" s="24"/>
      <c r="E178" s="23" t="s">
        <v>75</v>
      </c>
      <c r="F178" s="22"/>
      <c r="G178" s="22"/>
      <c r="H178" s="22"/>
      <c r="I178" s="22"/>
      <c r="J178" s="22"/>
      <c r="K178" s="22"/>
    </row>
    <row r="179" spans="2:11" ht="15" x14ac:dyDescent="0.2">
      <c r="B179" s="39"/>
      <c r="C179" s="32"/>
      <c r="D179" s="24"/>
      <c r="E179" s="23" t="s">
        <v>76</v>
      </c>
      <c r="F179" s="22"/>
      <c r="G179" s="22"/>
      <c r="H179" s="22"/>
      <c r="I179" s="22"/>
      <c r="J179" s="22"/>
      <c r="K179" s="22"/>
    </row>
    <row r="180" spans="2:11" ht="15" x14ac:dyDescent="0.2">
      <c r="B180" s="39"/>
      <c r="C180" s="32"/>
      <c r="D180" s="24"/>
      <c r="E180" s="23" t="s">
        <v>77</v>
      </c>
      <c r="F180" s="22"/>
      <c r="G180" s="22"/>
      <c r="H180" s="22"/>
      <c r="I180" s="22"/>
      <c r="J180" s="22"/>
      <c r="K180" s="22"/>
    </row>
    <row r="181" spans="2:11" ht="15" x14ac:dyDescent="0.2">
      <c r="B181" s="39"/>
      <c r="C181" s="32"/>
      <c r="D181" s="24"/>
      <c r="E181" s="23" t="s">
        <v>78</v>
      </c>
      <c r="F181" s="22"/>
      <c r="G181" s="22"/>
      <c r="H181" s="22"/>
      <c r="I181" s="22"/>
      <c r="J181" s="22"/>
      <c r="K181" s="22"/>
    </row>
    <row r="182" spans="2:11" ht="15" x14ac:dyDescent="0.2">
      <c r="B182" s="39"/>
      <c r="C182" s="32"/>
      <c r="D182" s="24"/>
      <c r="E182" s="23" t="s">
        <v>79</v>
      </c>
      <c r="F182" s="22"/>
      <c r="G182" s="22"/>
      <c r="H182" s="22"/>
      <c r="I182" s="22"/>
      <c r="J182" s="22"/>
      <c r="K182" s="22"/>
    </row>
    <row r="183" spans="2:11" ht="15" x14ac:dyDescent="0.2">
      <c r="B183" s="39"/>
      <c r="C183" s="32"/>
      <c r="D183" s="24"/>
      <c r="E183" s="23" t="s">
        <v>80</v>
      </c>
      <c r="F183" s="22"/>
      <c r="G183" s="22"/>
      <c r="H183" s="22"/>
      <c r="I183" s="22"/>
      <c r="J183" s="22"/>
      <c r="K183" s="22"/>
    </row>
    <row r="184" spans="2:11" ht="15" x14ac:dyDescent="0.2">
      <c r="B184" s="39"/>
      <c r="C184" s="32"/>
      <c r="D184" s="24"/>
      <c r="E184" s="23" t="s">
        <v>81</v>
      </c>
      <c r="F184" s="22"/>
      <c r="G184" s="22"/>
      <c r="H184" s="22"/>
      <c r="I184" s="22"/>
      <c r="J184" s="22"/>
      <c r="K184" s="22"/>
    </row>
    <row r="185" spans="2:11" ht="15" x14ac:dyDescent="0.2">
      <c r="B185" s="39"/>
      <c r="C185" s="32"/>
      <c r="D185" s="24"/>
      <c r="E185" s="23" t="s">
        <v>82</v>
      </c>
      <c r="F185" s="22"/>
      <c r="G185" s="22"/>
      <c r="H185" s="22"/>
      <c r="I185" s="22"/>
      <c r="J185" s="22"/>
      <c r="K185" s="22"/>
    </row>
    <row r="186" spans="2:11" ht="15" x14ac:dyDescent="0.2">
      <c r="B186" s="39"/>
      <c r="C186" s="32"/>
      <c r="D186" s="24"/>
      <c r="E186" s="23" t="s">
        <v>83</v>
      </c>
      <c r="F186" s="22"/>
      <c r="G186" s="22"/>
      <c r="H186" s="22"/>
      <c r="I186" s="22"/>
      <c r="J186" s="22"/>
      <c r="K186" s="22"/>
    </row>
    <row r="187" spans="2:11" ht="15" x14ac:dyDescent="0.2">
      <c r="B187" s="39"/>
      <c r="C187" s="32"/>
      <c r="D187" s="24"/>
      <c r="E187" s="23" t="s">
        <v>84</v>
      </c>
      <c r="F187" s="22"/>
      <c r="G187" s="22"/>
      <c r="H187" s="22"/>
      <c r="I187" s="22"/>
      <c r="J187" s="22"/>
      <c r="K187" s="22"/>
    </row>
    <row r="188" spans="2:11" ht="15" x14ac:dyDescent="0.2">
      <c r="B188" s="39"/>
      <c r="C188" s="32"/>
      <c r="D188" s="24"/>
      <c r="E188" s="23" t="s">
        <v>85</v>
      </c>
      <c r="F188" s="22"/>
      <c r="G188" s="22"/>
      <c r="H188" s="22"/>
      <c r="I188" s="22"/>
      <c r="J188" s="22"/>
      <c r="K188" s="22"/>
    </row>
    <row r="189" spans="2:11" ht="15" x14ac:dyDescent="0.2">
      <c r="B189" s="39"/>
      <c r="C189" s="32"/>
      <c r="D189" s="24"/>
      <c r="E189" s="23" t="s">
        <v>86</v>
      </c>
      <c r="F189" s="22"/>
      <c r="G189" s="22"/>
      <c r="H189" s="22"/>
      <c r="I189" s="22"/>
      <c r="J189" s="22"/>
      <c r="K189" s="22"/>
    </row>
    <row r="190" spans="2:11" ht="15" x14ac:dyDescent="0.2">
      <c r="B190" s="39"/>
      <c r="C190" s="32"/>
      <c r="D190" s="24"/>
      <c r="E190" s="23" t="s">
        <v>87</v>
      </c>
      <c r="F190" s="22"/>
      <c r="G190" s="22"/>
      <c r="H190" s="22"/>
      <c r="I190" s="22"/>
      <c r="J190" s="22"/>
      <c r="K190" s="22"/>
    </row>
    <row r="191" spans="2:11" ht="15" x14ac:dyDescent="0.2">
      <c r="B191" s="39"/>
      <c r="C191" s="32"/>
      <c r="D191" s="24"/>
      <c r="E191" s="23" t="s">
        <v>88</v>
      </c>
      <c r="F191" s="22"/>
      <c r="G191" s="22"/>
      <c r="H191" s="22"/>
      <c r="I191" s="22"/>
      <c r="J191" s="22"/>
      <c r="K191" s="22"/>
    </row>
    <row r="192" spans="2:11" ht="15" x14ac:dyDescent="0.2">
      <c r="B192" s="39"/>
      <c r="C192" s="32"/>
      <c r="D192" s="24"/>
      <c r="E192" s="23" t="s">
        <v>89</v>
      </c>
      <c r="F192" s="22"/>
      <c r="G192" s="22"/>
      <c r="H192" s="22"/>
      <c r="I192" s="22"/>
      <c r="J192" s="22"/>
      <c r="K192" s="22"/>
    </row>
    <row r="193" spans="2:11" ht="15" x14ac:dyDescent="0.2">
      <c r="B193" s="39"/>
      <c r="C193" s="32"/>
      <c r="D193" s="24"/>
      <c r="E193" s="23" t="s">
        <v>90</v>
      </c>
      <c r="F193" s="22"/>
      <c r="G193" s="22"/>
      <c r="H193" s="22"/>
      <c r="I193" s="22"/>
      <c r="J193" s="22"/>
      <c r="K193" s="22"/>
    </row>
    <row r="194" spans="2:11" ht="15" x14ac:dyDescent="0.2">
      <c r="B194" s="39"/>
      <c r="C194" s="32"/>
      <c r="D194" s="24"/>
      <c r="E194" s="23" t="s">
        <v>91</v>
      </c>
      <c r="F194" s="22"/>
      <c r="G194" s="22"/>
      <c r="H194" s="22"/>
      <c r="I194" s="22"/>
      <c r="J194" s="22"/>
      <c r="K194" s="22"/>
    </row>
    <row r="195" spans="2:11" ht="15" x14ac:dyDescent="0.2">
      <c r="B195" s="39"/>
      <c r="C195" s="32"/>
      <c r="D195" s="24"/>
      <c r="E195" s="23" t="s">
        <v>92</v>
      </c>
      <c r="F195" s="22"/>
      <c r="G195" s="22"/>
      <c r="H195" s="22"/>
      <c r="I195" s="22"/>
      <c r="J195" s="22"/>
      <c r="K195" s="22"/>
    </row>
    <row r="196" spans="2:11" ht="15" x14ac:dyDescent="0.2">
      <c r="B196" s="39"/>
      <c r="C196" s="32"/>
      <c r="D196" s="24"/>
      <c r="E196" s="23" t="s">
        <v>93</v>
      </c>
      <c r="F196" s="22"/>
      <c r="G196" s="22"/>
      <c r="H196" s="22"/>
      <c r="I196" s="22"/>
      <c r="J196" s="22"/>
      <c r="K196" s="22"/>
    </row>
    <row r="197" spans="2:11" ht="15" x14ac:dyDescent="0.2">
      <c r="B197" s="39"/>
      <c r="C197" s="32"/>
      <c r="D197" s="24"/>
      <c r="E197" s="23" t="s">
        <v>94</v>
      </c>
      <c r="F197" s="22"/>
      <c r="G197" s="22"/>
      <c r="H197" s="22"/>
      <c r="I197" s="22"/>
      <c r="J197" s="22"/>
      <c r="K197" s="22"/>
    </row>
    <row r="198" spans="2:11" x14ac:dyDescent="0.2">
      <c r="B198" s="39"/>
      <c r="C198" s="32"/>
      <c r="D198" s="24"/>
      <c r="F198" s="22"/>
      <c r="G198" s="22"/>
      <c r="H198" s="22"/>
      <c r="I198" s="22"/>
      <c r="J198" s="22"/>
      <c r="K198" s="22"/>
    </row>
    <row r="199" spans="2:11" x14ac:dyDescent="0.2">
      <c r="B199" s="39"/>
      <c r="C199" s="32"/>
      <c r="D199" s="24"/>
      <c r="F199" s="22"/>
      <c r="G199" s="22"/>
      <c r="H199" s="22"/>
      <c r="I199" s="22"/>
      <c r="J199" s="22"/>
      <c r="K199" s="22"/>
    </row>
    <row r="200" spans="2:11" x14ac:dyDescent="0.2">
      <c r="B200" s="24"/>
      <c r="C200" s="32"/>
      <c r="D200" s="24"/>
      <c r="F200" s="22"/>
      <c r="G200" s="22"/>
      <c r="H200" s="22"/>
      <c r="I200" s="22"/>
      <c r="J200" s="22"/>
      <c r="K200" s="22"/>
    </row>
    <row r="201" spans="2:11" x14ac:dyDescent="0.2">
      <c r="B201" s="24"/>
      <c r="C201" s="32"/>
      <c r="D201" s="24"/>
      <c r="F201" s="22"/>
      <c r="G201" s="22"/>
      <c r="H201" s="22"/>
      <c r="I201" s="22"/>
      <c r="J201" s="22"/>
      <c r="K201" s="22"/>
    </row>
    <row r="202" spans="2:11" x14ac:dyDescent="0.2">
      <c r="B202" s="24"/>
      <c r="C202" s="32"/>
      <c r="D202" s="24"/>
      <c r="F202" s="22"/>
      <c r="G202" s="22"/>
      <c r="H202" s="22"/>
      <c r="I202" s="22"/>
      <c r="J202" s="22"/>
      <c r="K202" s="22"/>
    </row>
    <row r="203" spans="2:11" x14ac:dyDescent="0.2">
      <c r="B203" s="24"/>
      <c r="C203" s="32"/>
      <c r="D203" s="24"/>
      <c r="F203" s="22"/>
      <c r="G203" s="22"/>
      <c r="H203" s="22"/>
      <c r="I203" s="22"/>
      <c r="J203" s="22"/>
      <c r="K203" s="22"/>
    </row>
    <row r="204" spans="2:11" x14ac:dyDescent="0.2">
      <c r="B204" s="24"/>
      <c r="C204" s="32"/>
      <c r="D204" s="24"/>
      <c r="F204" s="22"/>
      <c r="G204" s="22"/>
      <c r="H204" s="22"/>
      <c r="I204" s="22"/>
      <c r="J204" s="22"/>
      <c r="K204" s="22"/>
    </row>
    <row r="205" spans="2:11" x14ac:dyDescent="0.2">
      <c r="B205" s="24"/>
      <c r="C205" s="32"/>
      <c r="D205" s="24"/>
      <c r="F205" s="22"/>
      <c r="G205" s="22"/>
      <c r="H205" s="22"/>
      <c r="I205" s="22"/>
      <c r="J205" s="22"/>
      <c r="K205" s="22"/>
    </row>
    <row r="206" spans="2:11" x14ac:dyDescent="0.2">
      <c r="B206" s="24"/>
      <c r="C206" s="32"/>
      <c r="D206" s="24"/>
      <c r="F206" s="22"/>
      <c r="G206" s="22"/>
      <c r="H206" s="22"/>
      <c r="I206" s="22"/>
      <c r="J206" s="22"/>
      <c r="K206" s="22"/>
    </row>
    <row r="207" spans="2:11" x14ac:dyDescent="0.2">
      <c r="B207" s="24"/>
      <c r="C207" s="32"/>
      <c r="D207" s="24"/>
      <c r="F207" s="22"/>
      <c r="G207" s="22"/>
      <c r="H207" s="22"/>
      <c r="I207" s="22"/>
      <c r="J207" s="22"/>
      <c r="K207" s="22"/>
    </row>
    <row r="208" spans="2:11" x14ac:dyDescent="0.2">
      <c r="B208" s="24"/>
      <c r="C208" s="32"/>
      <c r="D208" s="24"/>
      <c r="F208" s="22"/>
      <c r="G208" s="22"/>
      <c r="H208" s="22"/>
      <c r="I208" s="22"/>
      <c r="J208" s="22"/>
      <c r="K208" s="22"/>
    </row>
    <row r="209" spans="2:11" x14ac:dyDescent="0.2">
      <c r="B209" s="24"/>
      <c r="C209" s="32"/>
      <c r="D209" s="24"/>
      <c r="F209" s="22"/>
      <c r="G209" s="22"/>
      <c r="H209" s="22"/>
      <c r="I209" s="22"/>
      <c r="J209" s="22"/>
      <c r="K209" s="22"/>
    </row>
    <row r="210" spans="2:11" x14ac:dyDescent="0.2">
      <c r="B210" s="24"/>
      <c r="C210" s="32"/>
      <c r="D210" s="24"/>
      <c r="F210" s="22"/>
      <c r="G210" s="22"/>
      <c r="H210" s="22"/>
      <c r="I210" s="22"/>
      <c r="J210" s="22"/>
      <c r="K210" s="22"/>
    </row>
    <row r="211" spans="2:11" x14ac:dyDescent="0.2">
      <c r="B211" s="24"/>
      <c r="C211" s="32"/>
      <c r="D211" s="24"/>
      <c r="F211" s="22"/>
      <c r="G211" s="22"/>
      <c r="H211" s="22"/>
      <c r="I211" s="22"/>
      <c r="J211" s="22"/>
      <c r="K211" s="22"/>
    </row>
    <row r="212" spans="2:11" x14ac:dyDescent="0.2">
      <c r="B212" s="24"/>
      <c r="C212" s="32"/>
      <c r="D212" s="24"/>
      <c r="F212" s="22"/>
      <c r="G212" s="22"/>
      <c r="H212" s="22"/>
      <c r="I212" s="22"/>
      <c r="J212" s="22"/>
      <c r="K212" s="22"/>
    </row>
    <row r="213" spans="2:11" x14ac:dyDescent="0.2">
      <c r="B213" s="24"/>
      <c r="C213" s="32"/>
      <c r="D213" s="24"/>
      <c r="F213" s="22"/>
      <c r="G213" s="22"/>
      <c r="H213" s="22"/>
      <c r="I213" s="22"/>
      <c r="J213" s="22"/>
      <c r="K213" s="22"/>
    </row>
    <row r="214" spans="2:11" x14ac:dyDescent="0.2">
      <c r="B214" s="24"/>
      <c r="C214" s="32"/>
      <c r="D214" s="24"/>
      <c r="F214" s="22"/>
      <c r="G214" s="22"/>
      <c r="H214" s="22"/>
      <c r="I214" s="22"/>
      <c r="J214" s="22"/>
      <c r="K214" s="22"/>
    </row>
    <row r="215" spans="2:11" x14ac:dyDescent="0.2">
      <c r="B215" s="24"/>
      <c r="C215" s="32"/>
      <c r="D215" s="24"/>
      <c r="F215" s="22"/>
      <c r="G215" s="22"/>
      <c r="H215" s="22"/>
      <c r="I215" s="22"/>
      <c r="J215" s="22"/>
      <c r="K215" s="22"/>
    </row>
    <row r="216" spans="2:11" x14ac:dyDescent="0.2">
      <c r="B216" s="24"/>
      <c r="C216" s="32"/>
      <c r="D216" s="24"/>
      <c r="F216" s="22"/>
      <c r="G216" s="22"/>
      <c r="H216" s="22"/>
      <c r="I216" s="22"/>
      <c r="J216" s="22"/>
      <c r="K216" s="22"/>
    </row>
    <row r="217" spans="2:11" x14ac:dyDescent="0.2">
      <c r="B217" s="24"/>
      <c r="C217" s="32"/>
      <c r="D217" s="24"/>
      <c r="F217" s="22"/>
      <c r="G217" s="22"/>
      <c r="H217" s="22"/>
      <c r="I217" s="22"/>
      <c r="J217" s="22"/>
      <c r="K217" s="22"/>
    </row>
    <row r="218" spans="2:11" x14ac:dyDescent="0.2">
      <c r="B218" s="24"/>
      <c r="C218" s="32"/>
      <c r="D218" s="24"/>
      <c r="F218" s="22"/>
      <c r="G218" s="22"/>
      <c r="H218" s="22"/>
      <c r="I218" s="22"/>
      <c r="J218" s="22"/>
      <c r="K218" s="22"/>
    </row>
    <row r="219" spans="2:11" x14ac:dyDescent="0.2">
      <c r="B219" s="24"/>
      <c r="C219" s="32"/>
      <c r="D219" s="24"/>
      <c r="F219" s="22"/>
      <c r="G219" s="22"/>
      <c r="H219" s="22"/>
      <c r="I219" s="22"/>
      <c r="J219" s="22"/>
      <c r="K219" s="22"/>
    </row>
    <row r="220" spans="2:11" x14ac:dyDescent="0.2">
      <c r="B220" s="24"/>
      <c r="C220" s="32"/>
      <c r="D220" s="24"/>
      <c r="F220" s="22"/>
      <c r="G220" s="22"/>
      <c r="H220" s="22"/>
      <c r="I220" s="22"/>
      <c r="J220" s="22"/>
      <c r="K220" s="22"/>
    </row>
    <row r="221" spans="2:11" x14ac:dyDescent="0.2">
      <c r="B221" s="24"/>
      <c r="C221" s="32"/>
      <c r="D221" s="24"/>
      <c r="F221" s="22"/>
      <c r="G221" s="22"/>
      <c r="H221" s="22"/>
      <c r="I221" s="22"/>
      <c r="J221" s="22"/>
      <c r="K221" s="22"/>
    </row>
    <row r="222" spans="2:11" x14ac:dyDescent="0.2">
      <c r="B222" s="24"/>
      <c r="C222" s="32"/>
      <c r="D222" s="24"/>
      <c r="F222" s="22"/>
      <c r="G222" s="22"/>
      <c r="H222" s="22"/>
      <c r="I222" s="22"/>
      <c r="J222" s="22"/>
      <c r="K222" s="22"/>
    </row>
    <row r="223" spans="2:11" x14ac:dyDescent="0.2">
      <c r="B223" s="24"/>
      <c r="C223" s="32"/>
      <c r="D223" s="24"/>
      <c r="F223" s="22"/>
      <c r="G223" s="22"/>
      <c r="H223" s="22"/>
      <c r="I223" s="22"/>
      <c r="J223" s="22"/>
      <c r="K223" s="22"/>
    </row>
    <row r="224" spans="2:11" x14ac:dyDescent="0.2">
      <c r="B224" s="24"/>
      <c r="C224" s="32"/>
      <c r="D224" s="24"/>
      <c r="F224" s="22"/>
      <c r="G224" s="22"/>
      <c r="H224" s="22"/>
      <c r="I224" s="22"/>
      <c r="J224" s="22"/>
      <c r="K224" s="22"/>
    </row>
    <row r="225" spans="2:11" x14ac:dyDescent="0.2">
      <c r="B225" s="24"/>
      <c r="C225" s="32"/>
      <c r="D225" s="24"/>
      <c r="F225" s="22"/>
      <c r="G225" s="22"/>
      <c r="H225" s="22"/>
      <c r="I225" s="22"/>
      <c r="J225" s="22"/>
      <c r="K225" s="22"/>
    </row>
    <row r="226" spans="2:11" x14ac:dyDescent="0.2">
      <c r="B226" s="24"/>
      <c r="C226" s="32"/>
      <c r="D226" s="24"/>
      <c r="F226" s="22"/>
      <c r="G226" s="22"/>
      <c r="H226" s="22"/>
      <c r="I226" s="22"/>
      <c r="J226" s="22"/>
      <c r="K226" s="22"/>
    </row>
    <row r="227" spans="2:11" x14ac:dyDescent="0.2">
      <c r="B227" s="24"/>
      <c r="C227" s="32"/>
      <c r="D227" s="24"/>
      <c r="F227" s="22"/>
      <c r="G227" s="22"/>
      <c r="H227" s="22"/>
      <c r="I227" s="22"/>
      <c r="J227" s="22"/>
      <c r="K227" s="22"/>
    </row>
    <row r="228" spans="2:11" x14ac:dyDescent="0.2">
      <c r="B228" s="24"/>
      <c r="C228" s="32"/>
      <c r="D228" s="24"/>
      <c r="F228" s="22"/>
      <c r="G228" s="22"/>
      <c r="H228" s="22"/>
      <c r="I228" s="22"/>
      <c r="J228" s="22"/>
      <c r="K228" s="22"/>
    </row>
    <row r="229" spans="2:11" x14ac:dyDescent="0.2">
      <c r="B229" s="24"/>
      <c r="C229" s="32"/>
      <c r="D229" s="24"/>
      <c r="F229" s="22"/>
      <c r="G229" s="22"/>
      <c r="H229" s="22"/>
      <c r="I229" s="22"/>
      <c r="J229" s="22"/>
      <c r="K229" s="22"/>
    </row>
    <row r="230" spans="2:11" x14ac:dyDescent="0.2">
      <c r="B230" s="24"/>
      <c r="C230" s="32"/>
      <c r="D230" s="24"/>
      <c r="F230" s="22"/>
      <c r="G230" s="22"/>
      <c r="H230" s="22"/>
      <c r="I230" s="22"/>
      <c r="J230" s="22"/>
      <c r="K230" s="22"/>
    </row>
    <row r="231" spans="2:11" x14ac:dyDescent="0.2">
      <c r="B231" s="24"/>
      <c r="C231" s="32"/>
      <c r="D231" s="24"/>
      <c r="F231" s="22"/>
      <c r="G231" s="22"/>
      <c r="H231" s="22"/>
      <c r="I231" s="22"/>
      <c r="J231" s="22"/>
      <c r="K231" s="22"/>
    </row>
    <row r="232" spans="2:11" x14ac:dyDescent="0.2">
      <c r="B232" s="24"/>
      <c r="C232" s="32"/>
      <c r="D232" s="24"/>
      <c r="F232" s="22"/>
      <c r="G232" s="22"/>
      <c r="H232" s="22"/>
      <c r="I232" s="22"/>
      <c r="J232" s="22"/>
      <c r="K232" s="22"/>
    </row>
    <row r="233" spans="2:11" x14ac:dyDescent="0.2">
      <c r="B233" s="24"/>
      <c r="C233" s="32"/>
      <c r="D233" s="24"/>
      <c r="F233" s="22"/>
      <c r="G233" s="22"/>
      <c r="H233" s="22"/>
      <c r="I233" s="22"/>
      <c r="J233" s="22"/>
      <c r="K233" s="22"/>
    </row>
    <row r="234" spans="2:11" x14ac:dyDescent="0.2">
      <c r="B234" s="24"/>
      <c r="C234" s="32"/>
      <c r="D234" s="24"/>
      <c r="F234" s="22"/>
      <c r="G234" s="22"/>
      <c r="H234" s="22"/>
      <c r="I234" s="22"/>
      <c r="J234" s="22"/>
      <c r="K234" s="22"/>
    </row>
    <row r="235" spans="2:11" x14ac:dyDescent="0.2">
      <c r="B235" s="24"/>
      <c r="C235" s="32"/>
      <c r="D235" s="24"/>
      <c r="F235" s="22"/>
      <c r="G235" s="22"/>
      <c r="H235" s="22"/>
      <c r="I235" s="22"/>
      <c r="J235" s="22"/>
      <c r="K235" s="22"/>
    </row>
    <row r="236" spans="2:11" x14ac:dyDescent="0.2">
      <c r="B236" s="24"/>
      <c r="C236" s="32"/>
      <c r="D236" s="24"/>
      <c r="F236" s="22"/>
      <c r="G236" s="22"/>
      <c r="H236" s="22"/>
      <c r="I236" s="22"/>
      <c r="J236" s="22"/>
      <c r="K236" s="22"/>
    </row>
    <row r="237" spans="2:11" x14ac:dyDescent="0.2">
      <c r="B237" s="24"/>
      <c r="C237" s="32"/>
      <c r="D237" s="24"/>
      <c r="F237" s="22"/>
      <c r="G237" s="22"/>
      <c r="H237" s="22"/>
      <c r="I237" s="22"/>
      <c r="J237" s="22"/>
      <c r="K237" s="22"/>
    </row>
    <row r="238" spans="2:11" x14ac:dyDescent="0.2">
      <c r="B238" s="24"/>
      <c r="C238" s="32"/>
      <c r="D238" s="24"/>
      <c r="F238" s="22"/>
      <c r="G238" s="22"/>
      <c r="H238" s="22"/>
      <c r="I238" s="22"/>
      <c r="J238" s="22"/>
      <c r="K238" s="22"/>
    </row>
    <row r="239" spans="2:11" x14ac:dyDescent="0.2">
      <c r="B239" s="24"/>
      <c r="C239" s="32"/>
      <c r="D239" s="24"/>
      <c r="F239" s="22"/>
      <c r="G239" s="22"/>
      <c r="H239" s="22"/>
      <c r="I239" s="22"/>
      <c r="J239" s="22"/>
      <c r="K239" s="22"/>
    </row>
    <row r="240" spans="2:11" x14ac:dyDescent="0.2">
      <c r="B240" s="24"/>
      <c r="C240" s="32"/>
      <c r="D240" s="24"/>
      <c r="F240" s="22"/>
      <c r="G240" s="22"/>
      <c r="H240" s="22"/>
      <c r="I240" s="22"/>
      <c r="J240" s="22"/>
      <c r="K240" s="22"/>
    </row>
    <row r="241" spans="2:11" x14ac:dyDescent="0.2">
      <c r="B241" s="24"/>
      <c r="C241" s="32"/>
      <c r="D241" s="24"/>
      <c r="F241" s="22"/>
      <c r="G241" s="22"/>
      <c r="H241" s="22"/>
      <c r="I241" s="22"/>
      <c r="J241" s="22"/>
      <c r="K241" s="22"/>
    </row>
    <row r="242" spans="2:11" x14ac:dyDescent="0.2">
      <c r="B242" s="24"/>
      <c r="C242" s="32"/>
      <c r="D242" s="24"/>
      <c r="F242" s="22"/>
      <c r="G242" s="22"/>
      <c r="H242" s="22"/>
      <c r="I242" s="22"/>
      <c r="J242" s="22"/>
      <c r="K242" s="22"/>
    </row>
    <row r="243" spans="2:11" x14ac:dyDescent="0.2">
      <c r="B243" s="24"/>
      <c r="C243" s="32"/>
      <c r="D243" s="24"/>
      <c r="F243" s="22"/>
      <c r="G243" s="22"/>
      <c r="H243" s="22"/>
      <c r="I243" s="22"/>
      <c r="J243" s="22"/>
      <c r="K243" s="22"/>
    </row>
    <row r="244" spans="2:11" x14ac:dyDescent="0.2">
      <c r="B244" s="24"/>
      <c r="C244" s="32"/>
      <c r="D244" s="24"/>
      <c r="F244" s="22"/>
      <c r="G244" s="22"/>
      <c r="H244" s="22"/>
      <c r="I244" s="22"/>
      <c r="J244" s="22"/>
      <c r="K244" s="22"/>
    </row>
    <row r="245" spans="2:11" x14ac:dyDescent="0.2">
      <c r="B245" s="24"/>
      <c r="C245" s="32"/>
      <c r="D245" s="24"/>
      <c r="F245" s="22"/>
      <c r="G245" s="22"/>
      <c r="H245" s="22"/>
      <c r="I245" s="22"/>
      <c r="J245" s="22"/>
      <c r="K245" s="22"/>
    </row>
    <row r="246" spans="2:11" x14ac:dyDescent="0.2">
      <c r="B246" s="24"/>
      <c r="C246" s="32"/>
      <c r="D246" s="24"/>
      <c r="F246" s="22"/>
      <c r="G246" s="22"/>
      <c r="H246" s="22"/>
      <c r="I246" s="22"/>
      <c r="J246" s="22"/>
      <c r="K246" s="22"/>
    </row>
    <row r="247" spans="2:11" x14ac:dyDescent="0.2">
      <c r="B247" s="24"/>
      <c r="C247" s="32"/>
      <c r="D247" s="24"/>
      <c r="F247" s="22"/>
      <c r="G247" s="22"/>
      <c r="H247" s="22"/>
      <c r="I247" s="22"/>
      <c r="J247" s="22"/>
      <c r="K247" s="22"/>
    </row>
    <row r="248" spans="2:11" x14ac:dyDescent="0.2">
      <c r="B248" s="24"/>
      <c r="C248" s="32"/>
      <c r="D248" s="24"/>
      <c r="F248" s="22"/>
      <c r="G248" s="22"/>
      <c r="H248" s="22"/>
      <c r="I248" s="22"/>
      <c r="J248" s="22"/>
      <c r="K248" s="22"/>
    </row>
    <row r="249" spans="2:11" x14ac:dyDescent="0.2">
      <c r="B249" s="24"/>
      <c r="C249" s="32"/>
      <c r="D249" s="24"/>
      <c r="F249" s="22"/>
      <c r="G249" s="22"/>
      <c r="H249" s="22"/>
      <c r="I249" s="22"/>
      <c r="J249" s="22"/>
      <c r="K249" s="22"/>
    </row>
    <row r="250" spans="2:11" x14ac:dyDescent="0.2">
      <c r="B250" s="24"/>
      <c r="C250" s="32"/>
      <c r="D250" s="24"/>
      <c r="F250" s="22"/>
      <c r="G250" s="22"/>
      <c r="H250" s="22"/>
      <c r="I250" s="22"/>
      <c r="J250" s="22"/>
      <c r="K250" s="22"/>
    </row>
    <row r="251" spans="2:11" x14ac:dyDescent="0.2">
      <c r="B251" s="24"/>
      <c r="C251" s="32"/>
      <c r="D251" s="24"/>
      <c r="F251" s="22"/>
      <c r="G251" s="22"/>
      <c r="H251" s="22"/>
      <c r="I251" s="22"/>
      <c r="J251" s="22"/>
      <c r="K251" s="22"/>
    </row>
    <row r="252" spans="2:11" x14ac:dyDescent="0.2">
      <c r="B252" s="24"/>
      <c r="C252" s="32"/>
      <c r="D252" s="24"/>
      <c r="F252" s="22"/>
      <c r="G252" s="22"/>
      <c r="H252" s="22"/>
      <c r="I252" s="22"/>
      <c r="J252" s="22"/>
      <c r="K252" s="22"/>
    </row>
    <row r="253" spans="2:11" x14ac:dyDescent="0.2">
      <c r="B253" s="24"/>
      <c r="C253" s="32"/>
      <c r="D253" s="24"/>
      <c r="F253" s="22"/>
      <c r="G253" s="22"/>
      <c r="H253" s="22"/>
      <c r="I253" s="22"/>
      <c r="J253" s="22"/>
      <c r="K253" s="22"/>
    </row>
    <row r="254" spans="2:11" x14ac:dyDescent="0.2">
      <c r="B254" s="24"/>
      <c r="C254" s="32"/>
      <c r="D254" s="24"/>
      <c r="F254" s="22"/>
      <c r="G254" s="22"/>
      <c r="H254" s="22"/>
      <c r="I254" s="22"/>
      <c r="J254" s="22"/>
      <c r="K254" s="22"/>
    </row>
    <row r="255" spans="2:11" x14ac:dyDescent="0.2">
      <c r="B255" s="24"/>
      <c r="C255" s="32"/>
      <c r="D255" s="24"/>
      <c r="F255" s="22"/>
      <c r="G255" s="22"/>
      <c r="H255" s="22"/>
      <c r="I255" s="22"/>
      <c r="J255" s="22"/>
      <c r="K255" s="22"/>
    </row>
    <row r="256" spans="2:11" x14ac:dyDescent="0.2">
      <c r="B256" s="24"/>
      <c r="C256" s="32"/>
      <c r="D256" s="24"/>
      <c r="K256" s="22"/>
    </row>
    <row r="257" spans="2:11" x14ac:dyDescent="0.2">
      <c r="B257" s="24"/>
      <c r="C257" s="32"/>
      <c r="D257" s="24"/>
      <c r="K257" s="22"/>
    </row>
  </sheetData>
  <sheetProtection formatCells="0" formatColumns="0" formatRows="0" sort="0"/>
  <dataValidations count="1">
    <dataValidation showInputMessage="1" showErrorMessage="1" sqref="K2:K233"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2000000}">
          <x14:formula1>
            <xm:f>Tabelle2!$C$2:$C$3</xm:f>
          </x14:formula1>
          <xm:sqref>K234:K257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63"/>
  <sheetViews>
    <sheetView showGridLines="0" tabSelected="1" topLeftCell="F1" zoomScaleNormal="100" workbookViewId="0">
      <pane ySplit="1" topLeftCell="A93" activePane="bottomLeft" state="frozen"/>
      <selection pane="bottomLeft" activeCell="H94" sqref="H94"/>
    </sheetView>
  </sheetViews>
  <sheetFormatPr baseColWidth="10" defaultColWidth="11.5" defaultRowHeight="15" x14ac:dyDescent="0.2"/>
  <cols>
    <col min="1" max="1" width="5.83203125" customWidth="1"/>
    <col min="2" max="2" width="7.5" style="34" customWidth="1"/>
    <col min="3" max="3" width="11" style="34" bestFit="1" customWidth="1"/>
    <col min="4" max="4" width="15.5" style="20" bestFit="1" customWidth="1"/>
    <col min="5" max="6" width="8.5" style="20" bestFit="1" customWidth="1"/>
    <col min="7" max="7" width="8.83203125" style="20" bestFit="1" customWidth="1"/>
    <col min="8" max="8" width="81.5" style="18" customWidth="1"/>
    <col min="9" max="9" width="80.1640625" style="18" customWidth="1"/>
    <col min="10" max="10" width="26.1640625" style="19" customWidth="1"/>
    <col min="11" max="11" width="31.5" customWidth="1"/>
  </cols>
  <sheetData>
    <row r="1" spans="2:11" s="37" customFormat="1" ht="73" customHeight="1" x14ac:dyDescent="0.2">
      <c r="B1" s="36" t="s">
        <v>31</v>
      </c>
      <c r="C1" s="36" t="s">
        <v>32</v>
      </c>
      <c r="D1" s="35" t="s">
        <v>95</v>
      </c>
      <c r="E1" s="55" t="s">
        <v>96</v>
      </c>
      <c r="F1" s="55" t="s">
        <v>97</v>
      </c>
      <c r="G1" s="55" t="s">
        <v>98</v>
      </c>
      <c r="H1" s="48" t="s">
        <v>99</v>
      </c>
      <c r="I1" s="48" t="s">
        <v>100</v>
      </c>
      <c r="J1" s="56" t="s">
        <v>101</v>
      </c>
      <c r="K1" s="49" t="s">
        <v>102</v>
      </c>
    </row>
    <row r="2" spans="2:11" s="54" customFormat="1" ht="90" x14ac:dyDescent="0.2">
      <c r="B2" s="60">
        <v>1</v>
      </c>
      <c r="C2" s="61" t="s">
        <v>40</v>
      </c>
      <c r="D2" s="50" t="s">
        <v>145</v>
      </c>
      <c r="E2" s="50">
        <f>IF(D2="leicht",6,IF(D2="mittel",6,IF(D2="schwer",18,xxx)))</f>
        <v>6</v>
      </c>
      <c r="F2" s="50">
        <f>IF(E2=6,30,IF(E2=18,40,xxx))</f>
        <v>30</v>
      </c>
      <c r="G2" s="51" t="s">
        <v>345</v>
      </c>
      <c r="H2" s="67" t="s">
        <v>437</v>
      </c>
      <c r="I2" s="83" t="s">
        <v>1141</v>
      </c>
      <c r="J2" s="52"/>
      <c r="K2" s="53"/>
    </row>
    <row r="3" spans="2:11" s="54" customFormat="1" ht="210" x14ac:dyDescent="0.2">
      <c r="B3" s="60">
        <v>1</v>
      </c>
      <c r="C3" s="61" t="s">
        <v>40</v>
      </c>
      <c r="D3" s="50" t="s">
        <v>147</v>
      </c>
      <c r="E3" s="50">
        <f>IF(D3="leicht",6,IF(D3="mittel",6,IF(D3="schwer",18,xxx)))</f>
        <v>18</v>
      </c>
      <c r="F3" s="50">
        <f>IF(E3=6,30,IF(E3=18,40,xxx))</f>
        <v>40</v>
      </c>
      <c r="G3" s="51" t="s">
        <v>346</v>
      </c>
      <c r="H3" s="77" t="s">
        <v>1140</v>
      </c>
      <c r="I3" s="83" t="s">
        <v>1142</v>
      </c>
      <c r="J3" s="52"/>
      <c r="K3" s="53"/>
    </row>
    <row r="4" spans="2:11" s="54" customFormat="1" ht="180" x14ac:dyDescent="0.2">
      <c r="B4" s="60">
        <v>1</v>
      </c>
      <c r="C4" s="61" t="s">
        <v>40</v>
      </c>
      <c r="D4" s="50" t="s">
        <v>147</v>
      </c>
      <c r="E4" s="50">
        <f>IF(D4="leicht",6,IF(D4="mittel",6,IF(D4="schwer",18,xxx)))</f>
        <v>18</v>
      </c>
      <c r="F4" s="50">
        <f>IF(E4=6,30,IF(E4=18,40,xxx))</f>
        <v>40</v>
      </c>
      <c r="G4" s="51" t="s">
        <v>347</v>
      </c>
      <c r="H4" s="84" t="s">
        <v>1143</v>
      </c>
      <c r="I4" s="69" t="s">
        <v>1144</v>
      </c>
      <c r="J4" s="52"/>
      <c r="K4" s="53"/>
    </row>
    <row r="5" spans="2:11" ht="105" x14ac:dyDescent="0.2">
      <c r="B5" s="60">
        <v>1</v>
      </c>
      <c r="C5" s="61" t="s">
        <v>40</v>
      </c>
      <c r="D5" s="50" t="s">
        <v>145</v>
      </c>
      <c r="E5" s="50">
        <f>IF(D5="leicht",6,IF(D5="mittel",6,IF(D5="schwer",18,xxx)))</f>
        <v>6</v>
      </c>
      <c r="F5" s="50">
        <f>IF(E5=6,30,IF(E5=18,40,xxx))</f>
        <v>30</v>
      </c>
      <c r="G5" s="51" t="s">
        <v>348</v>
      </c>
      <c r="H5" s="22" t="s">
        <v>438</v>
      </c>
      <c r="I5" s="85" t="s">
        <v>1145</v>
      </c>
      <c r="J5" s="22"/>
      <c r="K5" s="21"/>
    </row>
    <row r="6" spans="2:11" ht="75" x14ac:dyDescent="0.2">
      <c r="B6" s="60">
        <v>1</v>
      </c>
      <c r="C6" s="61" t="s">
        <v>171</v>
      </c>
      <c r="D6" s="50" t="s">
        <v>145</v>
      </c>
      <c r="E6" s="50">
        <f>IF(D6="leicht",6,IF(D6="mittel",6,IF(D6="schwer",18,xxx)))</f>
        <v>6</v>
      </c>
      <c r="F6" s="50">
        <f>IF(E6=6,30,IF(E6=18,40,xxx))</f>
        <v>30</v>
      </c>
      <c r="G6" s="51" t="s">
        <v>349</v>
      </c>
      <c r="H6" s="22" t="s">
        <v>439</v>
      </c>
      <c r="I6" s="85" t="s">
        <v>1146</v>
      </c>
      <c r="J6" s="22"/>
      <c r="K6" s="21"/>
    </row>
    <row r="7" spans="2:11" ht="105" x14ac:dyDescent="0.2">
      <c r="B7" s="60">
        <v>1</v>
      </c>
      <c r="C7" s="61" t="s">
        <v>171</v>
      </c>
      <c r="D7" s="50" t="s">
        <v>41</v>
      </c>
      <c r="E7" s="50">
        <f>IF(D7="leicht",6,IF(D7="mittel",6,IF(D7="schwer",18,xxx)))</f>
        <v>6</v>
      </c>
      <c r="F7" s="50">
        <f>IF(E7=6,30,IF(E7=18,40,xxx))</f>
        <v>30</v>
      </c>
      <c r="G7" s="51" t="s">
        <v>350</v>
      </c>
      <c r="H7" s="85" t="s">
        <v>1148</v>
      </c>
      <c r="I7" s="85" t="s">
        <v>1147</v>
      </c>
      <c r="J7" s="22"/>
      <c r="K7" s="21"/>
    </row>
    <row r="8" spans="2:11" ht="180" x14ac:dyDescent="0.2">
      <c r="B8" s="60">
        <v>1</v>
      </c>
      <c r="C8" s="61" t="s">
        <v>171</v>
      </c>
      <c r="D8" s="50" t="s">
        <v>147</v>
      </c>
      <c r="E8" s="50">
        <f>IF(D8="leicht",6,IF(D8="mittel",6,IF(D8="schwer",18,xxx)))</f>
        <v>18</v>
      </c>
      <c r="F8" s="50">
        <f>IF(E8=6,30,IF(E8=18,40,xxx))</f>
        <v>40</v>
      </c>
      <c r="G8" s="51" t="s">
        <v>351</v>
      </c>
      <c r="H8" s="22" t="s">
        <v>440</v>
      </c>
      <c r="I8" s="85" t="s">
        <v>1149</v>
      </c>
      <c r="J8" s="22"/>
      <c r="K8" s="21"/>
    </row>
    <row r="9" spans="2:11" ht="105" x14ac:dyDescent="0.2">
      <c r="B9" s="60">
        <v>1</v>
      </c>
      <c r="C9" s="61" t="s">
        <v>171</v>
      </c>
      <c r="D9" s="50" t="s">
        <v>41</v>
      </c>
      <c r="E9" s="50">
        <f>IF(D9="leicht",6,IF(D9="mittel",6,IF(D9="schwer",18,xxx)))</f>
        <v>6</v>
      </c>
      <c r="F9" s="50">
        <f>IF(E9=6,30,IF(E9=18,40,xxx))</f>
        <v>30</v>
      </c>
      <c r="G9" s="51" t="s">
        <v>352</v>
      </c>
      <c r="H9" s="22" t="s">
        <v>1150</v>
      </c>
      <c r="I9" s="85" t="s">
        <v>1151</v>
      </c>
      <c r="J9" s="22"/>
      <c r="K9" s="21"/>
    </row>
    <row r="10" spans="2:11" ht="75" x14ac:dyDescent="0.2">
      <c r="B10" s="60">
        <v>1</v>
      </c>
      <c r="C10" s="61" t="s">
        <v>172</v>
      </c>
      <c r="D10" s="50" t="s">
        <v>41</v>
      </c>
      <c r="E10" s="50">
        <f>IF(D10="leicht",6,IF(D10="mittel",6,IF(D10="schwer",18,xxx)))</f>
        <v>6</v>
      </c>
      <c r="F10" s="50">
        <f>IF(E10=6,30,IF(E10=18,40,xxx))</f>
        <v>30</v>
      </c>
      <c r="G10" s="51" t="s">
        <v>353</v>
      </c>
      <c r="H10" s="85" t="s">
        <v>1152</v>
      </c>
      <c r="I10" s="22" t="s">
        <v>1153</v>
      </c>
      <c r="J10" s="22"/>
      <c r="K10" s="21"/>
    </row>
    <row r="11" spans="2:11" ht="120" x14ac:dyDescent="0.2">
      <c r="B11" s="60">
        <v>1</v>
      </c>
      <c r="C11" s="61" t="s">
        <v>172</v>
      </c>
      <c r="D11" s="50" t="s">
        <v>147</v>
      </c>
      <c r="E11" s="50">
        <f>IF(D11="leicht",6,IF(D11="mittel",6,IF(D11="schwer",18,xxx)))</f>
        <v>18</v>
      </c>
      <c r="F11" s="50">
        <f>IF(E11=6,30,IF(E11=18,40,xxx))</f>
        <v>40</v>
      </c>
      <c r="G11" s="51" t="s">
        <v>354</v>
      </c>
      <c r="H11" s="85" t="s">
        <v>1154</v>
      </c>
      <c r="I11" s="22" t="s">
        <v>1155</v>
      </c>
      <c r="J11" s="22"/>
      <c r="K11" s="21"/>
    </row>
    <row r="12" spans="2:11" ht="210" x14ac:dyDescent="0.2">
      <c r="B12" s="60">
        <v>1</v>
      </c>
      <c r="C12" s="61" t="s">
        <v>172</v>
      </c>
      <c r="D12" s="50" t="s">
        <v>147</v>
      </c>
      <c r="E12" s="50">
        <f>IF(D12="leicht",6,IF(D12="mittel",6,IF(D12="schwer",18,xxx)))</f>
        <v>18</v>
      </c>
      <c r="F12" s="50">
        <f>IF(E12=6,30,IF(E12=18,40,xxx))</f>
        <v>40</v>
      </c>
      <c r="G12" s="51" t="s">
        <v>355</v>
      </c>
      <c r="H12" s="85" t="s">
        <v>1156</v>
      </c>
      <c r="I12" s="85" t="s">
        <v>1157</v>
      </c>
      <c r="J12" s="22"/>
      <c r="K12" s="21"/>
    </row>
    <row r="13" spans="2:11" ht="120" x14ac:dyDescent="0.2">
      <c r="B13" s="60">
        <v>1</v>
      </c>
      <c r="C13" s="61" t="s">
        <v>172</v>
      </c>
      <c r="D13" s="50" t="s">
        <v>145</v>
      </c>
      <c r="E13" s="50">
        <f>IF(D13="leicht",6,IF(D13="mittel",6,IF(D13="schwer",18,xxx)))</f>
        <v>6</v>
      </c>
      <c r="F13" s="50">
        <f>IF(E13=6,30,IF(E13=18,40,xxx))</f>
        <v>30</v>
      </c>
      <c r="G13" s="51" t="s">
        <v>356</v>
      </c>
      <c r="H13" s="70" t="s">
        <v>441</v>
      </c>
      <c r="I13" s="86" t="s">
        <v>1158</v>
      </c>
      <c r="J13" s="22"/>
      <c r="K13" s="21"/>
    </row>
    <row r="14" spans="2:11" ht="90" x14ac:dyDescent="0.2">
      <c r="B14" s="60">
        <v>1</v>
      </c>
      <c r="C14" s="61" t="s">
        <v>172</v>
      </c>
      <c r="D14" s="50" t="s">
        <v>145</v>
      </c>
      <c r="E14" s="50">
        <f>IF(D14="leicht",6,IF(D14="mittel",6,IF(D14="schwer",18,xxx)))</f>
        <v>6</v>
      </c>
      <c r="F14" s="50">
        <f>IF(E14=6,30,IF(E14=18,40,xxx))</f>
        <v>30</v>
      </c>
      <c r="G14" s="51" t="s">
        <v>357</v>
      </c>
      <c r="H14" s="77" t="s">
        <v>1272</v>
      </c>
      <c r="I14" s="83" t="s">
        <v>1159</v>
      </c>
      <c r="J14" s="22"/>
      <c r="K14" s="21"/>
    </row>
    <row r="15" spans="2:11" ht="90" x14ac:dyDescent="0.2">
      <c r="B15" s="60">
        <v>1</v>
      </c>
      <c r="C15" s="61" t="s">
        <v>174</v>
      </c>
      <c r="D15" s="50" t="s">
        <v>41</v>
      </c>
      <c r="E15" s="50">
        <f>IF(D15="leicht",6,IF(D15="mittel",6,IF(D15="schwer",18,xxx)))</f>
        <v>6</v>
      </c>
      <c r="F15" s="50">
        <f>IF(E15=6,30,IF(E15=18,40,xxx))</f>
        <v>30</v>
      </c>
      <c r="G15" s="51" t="s">
        <v>358</v>
      </c>
      <c r="H15" s="77" t="s">
        <v>1160</v>
      </c>
      <c r="I15" s="83" t="s">
        <v>1161</v>
      </c>
      <c r="J15" s="22"/>
      <c r="K15" s="21"/>
    </row>
    <row r="16" spans="2:11" ht="150" x14ac:dyDescent="0.2">
      <c r="B16" s="60">
        <v>1</v>
      </c>
      <c r="C16" s="61" t="s">
        <v>174</v>
      </c>
      <c r="D16" s="50" t="s">
        <v>147</v>
      </c>
      <c r="E16" s="50">
        <f>IF(D16="leicht",6,IF(D16="mittel",6,IF(D16="schwer",18,xxx)))</f>
        <v>18</v>
      </c>
      <c r="F16" s="50">
        <f>IF(E16=6,30,IF(E16=18,40,xxx))</f>
        <v>40</v>
      </c>
      <c r="G16" s="51" t="s">
        <v>359</v>
      </c>
      <c r="H16" s="78" t="s">
        <v>1162</v>
      </c>
      <c r="I16" s="87" t="s">
        <v>1163</v>
      </c>
      <c r="J16" s="22"/>
      <c r="K16" s="21"/>
    </row>
    <row r="17" spans="2:11" ht="180" x14ac:dyDescent="0.2">
      <c r="B17" s="60">
        <v>1</v>
      </c>
      <c r="C17" s="61" t="s">
        <v>174</v>
      </c>
      <c r="D17" s="50" t="s">
        <v>147</v>
      </c>
      <c r="E17" s="50">
        <f>IF(D17="leicht",6,IF(D17="mittel",6,IF(D17="schwer",18,xxx)))</f>
        <v>18</v>
      </c>
      <c r="F17" s="50">
        <f>IF(E17=6,30,IF(E17=18,40,xxx))</f>
        <v>40</v>
      </c>
      <c r="G17" s="51" t="s">
        <v>360</v>
      </c>
      <c r="H17" s="77" t="s">
        <v>1164</v>
      </c>
      <c r="I17" s="83" t="s">
        <v>1165</v>
      </c>
      <c r="J17" s="22"/>
      <c r="K17" s="21"/>
    </row>
    <row r="18" spans="2:11" ht="105" x14ac:dyDescent="0.2">
      <c r="B18" s="60">
        <v>1</v>
      </c>
      <c r="C18" s="61" t="s">
        <v>173</v>
      </c>
      <c r="D18" s="50" t="s">
        <v>147</v>
      </c>
      <c r="E18" s="50">
        <f>IF(D18="leicht",6,IF(D18="mittel",6,IF(D18="schwer",18,xxx)))</f>
        <v>18</v>
      </c>
      <c r="F18" s="50">
        <f>IF(E18=6,30,IF(E18=18,40,xxx))</f>
        <v>40</v>
      </c>
      <c r="G18" s="51" t="s">
        <v>361</v>
      </c>
      <c r="H18" s="77" t="s">
        <v>1166</v>
      </c>
      <c r="I18" s="83" t="s">
        <v>1167</v>
      </c>
      <c r="J18" s="22"/>
      <c r="K18" s="21"/>
    </row>
    <row r="19" spans="2:11" ht="150" x14ac:dyDescent="0.2">
      <c r="B19" s="60">
        <v>1</v>
      </c>
      <c r="C19" s="61" t="s">
        <v>173</v>
      </c>
      <c r="D19" s="50" t="s">
        <v>147</v>
      </c>
      <c r="E19" s="50">
        <f>IF(D19="leicht",6,IF(D19="mittel",6,IF(D19="schwer",18,xxx)))</f>
        <v>18</v>
      </c>
      <c r="F19" s="50">
        <f>IF(E19=6,30,IF(E19=18,40,xxx))</f>
        <v>40</v>
      </c>
      <c r="G19" s="51" t="s">
        <v>362</v>
      </c>
      <c r="H19" s="78" t="s">
        <v>1168</v>
      </c>
      <c r="I19" s="83" t="s">
        <v>1169</v>
      </c>
      <c r="J19" s="22"/>
      <c r="K19" s="21"/>
    </row>
    <row r="20" spans="2:11" ht="45" x14ac:dyDescent="0.2">
      <c r="B20" s="60">
        <v>2</v>
      </c>
      <c r="C20" s="61" t="s">
        <v>175</v>
      </c>
      <c r="D20" s="50" t="s">
        <v>41</v>
      </c>
      <c r="E20" s="50">
        <f>IF(D20="leicht",6,IF(D20="mittel",6,IF(D20="schwer",18,xxx)))</f>
        <v>6</v>
      </c>
      <c r="F20" s="50">
        <f>IF(E20=6,30,IF(E20=18,40,xxx))</f>
        <v>30</v>
      </c>
      <c r="G20" s="51" t="s">
        <v>363</v>
      </c>
      <c r="H20" s="77" t="s">
        <v>1170</v>
      </c>
      <c r="I20" s="72" t="s">
        <v>1171</v>
      </c>
      <c r="J20" s="22"/>
      <c r="K20" s="21"/>
    </row>
    <row r="21" spans="2:11" ht="45" x14ac:dyDescent="0.2">
      <c r="B21" s="60">
        <v>2</v>
      </c>
      <c r="C21" s="61" t="s">
        <v>175</v>
      </c>
      <c r="D21" s="50" t="s">
        <v>145</v>
      </c>
      <c r="E21" s="50">
        <f>IF(D21="leicht",6,IF(D21="mittel",6,IF(D21="schwer",18,xxx)))</f>
        <v>6</v>
      </c>
      <c r="F21" s="50">
        <f>IF(E21=6,30,IF(E21=18,40,xxx))</f>
        <v>30</v>
      </c>
      <c r="G21" s="51" t="s">
        <v>364</v>
      </c>
      <c r="H21" s="67" t="s">
        <v>442</v>
      </c>
      <c r="I21" s="88" t="s">
        <v>1172</v>
      </c>
      <c r="J21" s="22"/>
      <c r="K21" s="21"/>
    </row>
    <row r="22" spans="2:11" ht="105" x14ac:dyDescent="0.2">
      <c r="B22" s="60">
        <v>2</v>
      </c>
      <c r="C22" s="61" t="s">
        <v>175</v>
      </c>
      <c r="D22" s="50" t="s">
        <v>147</v>
      </c>
      <c r="E22" s="50">
        <f>IF(D22="leicht",6,IF(D22="mittel",6,IF(D22="schwer",18,xxx)))</f>
        <v>18</v>
      </c>
      <c r="F22" s="50">
        <f>IF(E22=6,30,IF(E22=18,40,xxx))</f>
        <v>40</v>
      </c>
      <c r="G22" s="51" t="s">
        <v>365</v>
      </c>
      <c r="H22" s="67" t="s">
        <v>443</v>
      </c>
      <c r="I22" s="73" t="s">
        <v>444</v>
      </c>
      <c r="J22" s="22"/>
      <c r="K22" s="21"/>
    </row>
    <row r="23" spans="2:11" ht="45" x14ac:dyDescent="0.2">
      <c r="B23" s="60">
        <v>2</v>
      </c>
      <c r="C23" s="61" t="s">
        <v>176</v>
      </c>
      <c r="D23" s="50" t="s">
        <v>145</v>
      </c>
      <c r="E23" s="50">
        <f>IF(D23="leicht",6,IF(D23="mittel",6,IF(D23="schwer",18,xxx)))</f>
        <v>6</v>
      </c>
      <c r="F23" s="50">
        <f>IF(E23=6,30,IF(E23=18,40,xxx))</f>
        <v>30</v>
      </c>
      <c r="G23" s="51" t="s">
        <v>366</v>
      </c>
      <c r="H23" s="67" t="s">
        <v>445</v>
      </c>
      <c r="I23" s="73" t="s">
        <v>1173</v>
      </c>
      <c r="J23" s="22"/>
      <c r="K23" s="21"/>
    </row>
    <row r="24" spans="2:11" ht="60" x14ac:dyDescent="0.2">
      <c r="B24" s="60">
        <v>2</v>
      </c>
      <c r="C24" s="61" t="s">
        <v>176</v>
      </c>
      <c r="D24" s="50" t="s">
        <v>41</v>
      </c>
      <c r="E24" s="50">
        <f>IF(D24="leicht",6,IF(D24="mittel",6,IF(D24="schwer",18,xxx)))</f>
        <v>6</v>
      </c>
      <c r="F24" s="50">
        <f>IF(E24=6,30,IF(E24=18,40,xxx))</f>
        <v>30</v>
      </c>
      <c r="G24" s="51" t="s">
        <v>367</v>
      </c>
      <c r="H24" s="71" t="s">
        <v>446</v>
      </c>
      <c r="I24" s="74" t="s">
        <v>447</v>
      </c>
      <c r="J24" s="22"/>
      <c r="K24" s="21"/>
    </row>
    <row r="25" spans="2:11" ht="135" x14ac:dyDescent="0.2">
      <c r="B25" s="60">
        <v>2</v>
      </c>
      <c r="C25" s="61" t="s">
        <v>177</v>
      </c>
      <c r="D25" s="50" t="s">
        <v>147</v>
      </c>
      <c r="E25" s="50">
        <f>IF(D25="leicht",6,IF(D25="mittel",6,IF(D25="schwer",18,xxx)))</f>
        <v>18</v>
      </c>
      <c r="F25" s="50">
        <f>IF(E25=6,30,IF(E25=18,40,xxx))</f>
        <v>40</v>
      </c>
      <c r="G25" s="51" t="s">
        <v>368</v>
      </c>
      <c r="H25" s="67" t="s">
        <v>448</v>
      </c>
      <c r="I25" s="83" t="s">
        <v>1273</v>
      </c>
      <c r="J25" s="22"/>
      <c r="K25" s="21"/>
    </row>
    <row r="26" spans="2:11" ht="150" x14ac:dyDescent="0.2">
      <c r="B26" s="60">
        <v>2</v>
      </c>
      <c r="C26" s="61" t="s">
        <v>177</v>
      </c>
      <c r="D26" s="50" t="s">
        <v>147</v>
      </c>
      <c r="E26" s="50">
        <f>IF(D26="leicht",6,IF(D26="mittel",6,IF(D26="schwer",18,xxx)))</f>
        <v>18</v>
      </c>
      <c r="F26" s="50">
        <f>IF(E26=6,30,IF(E26=18,40,xxx))</f>
        <v>40</v>
      </c>
      <c r="G26" s="51" t="s">
        <v>369</v>
      </c>
      <c r="H26" s="77" t="s">
        <v>1174</v>
      </c>
      <c r="I26" s="83" t="s">
        <v>1175</v>
      </c>
      <c r="J26" s="22"/>
      <c r="K26" s="21"/>
    </row>
    <row r="27" spans="2:11" ht="195" x14ac:dyDescent="0.2">
      <c r="B27" s="60">
        <v>2</v>
      </c>
      <c r="C27" s="61" t="s">
        <v>178</v>
      </c>
      <c r="D27" s="50" t="s">
        <v>147</v>
      </c>
      <c r="E27" s="50">
        <f>IF(D27="leicht",6,IF(D27="mittel",6,IF(D27="schwer",18,xxx)))</f>
        <v>18</v>
      </c>
      <c r="F27" s="50">
        <f>IF(E27=6,30,IF(E27=18,40,xxx))</f>
        <v>40</v>
      </c>
      <c r="G27" s="51" t="s">
        <v>370</v>
      </c>
      <c r="H27" s="67" t="s">
        <v>449</v>
      </c>
      <c r="I27" s="83" t="s">
        <v>1176</v>
      </c>
      <c r="J27" s="22"/>
      <c r="K27" s="21"/>
    </row>
    <row r="28" spans="2:11" ht="180" x14ac:dyDescent="0.2">
      <c r="B28" s="60">
        <v>2</v>
      </c>
      <c r="C28" s="61" t="s">
        <v>178</v>
      </c>
      <c r="D28" s="50" t="s">
        <v>147</v>
      </c>
      <c r="E28" s="50">
        <f>IF(D28="leicht",6,IF(D28="mittel",6,IF(D28="schwer",18,xxx)))</f>
        <v>18</v>
      </c>
      <c r="F28" s="50">
        <f>IF(E28=6,30,IF(E28=18,40,xxx))</f>
        <v>40</v>
      </c>
      <c r="G28" s="51" t="s">
        <v>371</v>
      </c>
      <c r="H28" s="67" t="s">
        <v>450</v>
      </c>
      <c r="I28" s="83" t="s">
        <v>1177</v>
      </c>
      <c r="J28" s="22"/>
      <c r="K28" s="21"/>
    </row>
    <row r="29" spans="2:11" ht="105" x14ac:dyDescent="0.2">
      <c r="B29" s="60">
        <v>3</v>
      </c>
      <c r="C29" s="61" t="s">
        <v>179</v>
      </c>
      <c r="D29" s="50" t="s">
        <v>41</v>
      </c>
      <c r="E29" s="50">
        <f>IF(D29="leicht",6,IF(D29="mittel",6,IF(D29="schwer",18,xxx)))</f>
        <v>6</v>
      </c>
      <c r="F29" s="50">
        <f>IF(E29=6,30,IF(E29=18,40,xxx))</f>
        <v>30</v>
      </c>
      <c r="G29" s="51" t="s">
        <v>372</v>
      </c>
      <c r="H29" s="77" t="s">
        <v>1178</v>
      </c>
      <c r="I29" s="83" t="s">
        <v>1179</v>
      </c>
      <c r="J29" s="22"/>
      <c r="K29" s="21"/>
    </row>
    <row r="30" spans="2:11" ht="60" x14ac:dyDescent="0.2">
      <c r="B30" s="60">
        <v>3</v>
      </c>
      <c r="C30" s="61" t="s">
        <v>179</v>
      </c>
      <c r="D30" s="50" t="s">
        <v>145</v>
      </c>
      <c r="E30" s="50">
        <f>IF(D30="leicht",6,IF(D30="mittel",6,IF(D30="schwer",18,xxx)))</f>
        <v>6</v>
      </c>
      <c r="F30" s="50">
        <f>IF(E30=6,30,IF(E30=18,40,xxx))</f>
        <v>30</v>
      </c>
      <c r="G30" s="51" t="s">
        <v>373</v>
      </c>
      <c r="H30" s="67" t="s">
        <v>451</v>
      </c>
      <c r="I30" s="83" t="s">
        <v>1274</v>
      </c>
      <c r="J30" s="22"/>
      <c r="K30" s="21"/>
    </row>
    <row r="31" spans="2:11" ht="240" x14ac:dyDescent="0.2">
      <c r="B31" s="61">
        <v>3</v>
      </c>
      <c r="C31" s="61" t="s">
        <v>179</v>
      </c>
      <c r="D31" s="61" t="s">
        <v>147</v>
      </c>
      <c r="E31" s="50">
        <f>IF(D31="leicht",6,IF(D31="mittel",6,IF(D31="schwer",18,xxx)))</f>
        <v>18</v>
      </c>
      <c r="F31" s="50">
        <f>IF(E31=6,30,IF(E31=18,40,xxx))</f>
        <v>40</v>
      </c>
      <c r="G31" s="51" t="s">
        <v>374</v>
      </c>
      <c r="H31" s="78" t="s">
        <v>1180</v>
      </c>
      <c r="I31" s="87" t="s">
        <v>1181</v>
      </c>
      <c r="J31" s="22"/>
      <c r="K31" s="21"/>
    </row>
    <row r="32" spans="2:11" ht="75" x14ac:dyDescent="0.2">
      <c r="B32" s="60">
        <v>3</v>
      </c>
      <c r="C32" s="61" t="s">
        <v>179</v>
      </c>
      <c r="D32" s="50" t="s">
        <v>145</v>
      </c>
      <c r="E32" s="50">
        <f>IF(D32="leicht",6,IF(D32="mittel",6,IF(D32="schwer",18,xxx)))</f>
        <v>6</v>
      </c>
      <c r="F32" s="50">
        <f>IF(E32=6,30,IF(E32=18,40,xxx))</f>
        <v>30</v>
      </c>
      <c r="G32" s="51" t="s">
        <v>375</v>
      </c>
      <c r="H32" s="77" t="s">
        <v>1182</v>
      </c>
      <c r="I32" s="83" t="s">
        <v>1183</v>
      </c>
      <c r="J32" s="22"/>
      <c r="K32" s="21"/>
    </row>
    <row r="33" spans="2:11" ht="180" x14ac:dyDescent="0.2">
      <c r="B33" s="60">
        <v>3</v>
      </c>
      <c r="C33" s="61" t="s">
        <v>179</v>
      </c>
      <c r="D33" s="50" t="s">
        <v>147</v>
      </c>
      <c r="E33" s="50">
        <f>IF(D33="leicht",6,IF(D33="mittel",6,IF(D33="schwer",18,xxx)))</f>
        <v>18</v>
      </c>
      <c r="F33" s="50">
        <f>IF(E33=6,30,IF(E33=18,40,xxx))</f>
        <v>40</v>
      </c>
      <c r="G33" s="51" t="s">
        <v>376</v>
      </c>
      <c r="H33" s="71" t="s">
        <v>452</v>
      </c>
      <c r="I33" s="87" t="s">
        <v>1275</v>
      </c>
      <c r="J33" s="22"/>
      <c r="K33" s="21"/>
    </row>
    <row r="34" spans="2:11" ht="225" x14ac:dyDescent="0.2">
      <c r="B34" s="60">
        <v>3</v>
      </c>
      <c r="C34" s="61" t="s">
        <v>179</v>
      </c>
      <c r="D34" s="50" t="s">
        <v>147</v>
      </c>
      <c r="E34" s="50">
        <f>IF(D34="leicht",6,IF(D34="mittel",6,IF(D34="schwer",18,xxx)))</f>
        <v>18</v>
      </c>
      <c r="F34" s="50">
        <f>IF(E34=6,30,IF(E34=18,40,xxx))</f>
        <v>40</v>
      </c>
      <c r="G34" s="51" t="s">
        <v>377</v>
      </c>
      <c r="H34" s="67" t="s">
        <v>453</v>
      </c>
      <c r="I34" s="83" t="s">
        <v>1184</v>
      </c>
      <c r="J34" s="22"/>
      <c r="K34" s="21"/>
    </row>
    <row r="35" spans="2:11" ht="180" x14ac:dyDescent="0.2">
      <c r="B35" s="60">
        <v>3</v>
      </c>
      <c r="C35" s="61" t="s">
        <v>179</v>
      </c>
      <c r="D35" s="50" t="s">
        <v>147</v>
      </c>
      <c r="E35" s="50">
        <f>IF(D35="leicht",6,IF(D35="mittel",6,IF(D35="schwer",18,xxx)))</f>
        <v>18</v>
      </c>
      <c r="F35" s="50">
        <f>IF(E35=6,30,IF(E35=18,40,xxx))</f>
        <v>40</v>
      </c>
      <c r="G35" s="51" t="s">
        <v>378</v>
      </c>
      <c r="H35" s="67" t="s">
        <v>1185</v>
      </c>
      <c r="I35" s="83" t="s">
        <v>1276</v>
      </c>
      <c r="J35" s="22"/>
      <c r="K35" s="21"/>
    </row>
    <row r="36" spans="2:11" ht="180" x14ac:dyDescent="0.2">
      <c r="B36" s="60">
        <v>3</v>
      </c>
      <c r="C36" s="61" t="s">
        <v>179</v>
      </c>
      <c r="D36" s="50" t="s">
        <v>147</v>
      </c>
      <c r="E36" s="50">
        <f>IF(D36="leicht",6,IF(D36="mittel",6,IF(D36="schwer",18,xxx)))</f>
        <v>18</v>
      </c>
      <c r="F36" s="50">
        <f>IF(E36=6,30,IF(E36=18,40,xxx))</f>
        <v>40</v>
      </c>
      <c r="G36" s="51" t="s">
        <v>379</v>
      </c>
      <c r="H36" s="67" t="s">
        <v>454</v>
      </c>
      <c r="I36" s="83" t="s">
        <v>1186</v>
      </c>
      <c r="J36" s="22"/>
      <c r="K36" s="21"/>
    </row>
    <row r="37" spans="2:11" ht="409.6" x14ac:dyDescent="0.2">
      <c r="B37" s="60">
        <v>3</v>
      </c>
      <c r="C37" s="61" t="s">
        <v>179</v>
      </c>
      <c r="D37" s="50" t="s">
        <v>147</v>
      </c>
      <c r="E37" s="50">
        <f>IF(D37="leicht",6,IF(D37="mittel",6,IF(D37="schwer",18,xxx)))</f>
        <v>18</v>
      </c>
      <c r="F37" s="50">
        <f>IF(E37=6,30,IF(E37=18,40,xxx))</f>
        <v>40</v>
      </c>
      <c r="G37" s="51" t="s">
        <v>380</v>
      </c>
      <c r="H37" s="71" t="s">
        <v>455</v>
      </c>
      <c r="I37" s="87" t="s">
        <v>1187</v>
      </c>
      <c r="J37" s="22"/>
      <c r="K37" s="21"/>
    </row>
    <row r="38" spans="2:11" ht="60" x14ac:dyDescent="0.2">
      <c r="B38" s="60">
        <v>3</v>
      </c>
      <c r="C38" s="61" t="s">
        <v>180</v>
      </c>
      <c r="D38" s="50" t="s">
        <v>41</v>
      </c>
      <c r="E38" s="50">
        <f>IF(D38="leicht",6,IF(D38="mittel",6,IF(D38="schwer",18,xxx)))</f>
        <v>6</v>
      </c>
      <c r="F38" s="50">
        <f>IF(E38=6,30,IF(E38=18,40,xxx))</f>
        <v>30</v>
      </c>
      <c r="G38" s="51" t="s">
        <v>381</v>
      </c>
      <c r="H38" s="77" t="s">
        <v>1188</v>
      </c>
      <c r="I38" s="83" t="s">
        <v>1189</v>
      </c>
      <c r="J38" s="22"/>
      <c r="K38" s="21"/>
    </row>
    <row r="39" spans="2:11" ht="75" x14ac:dyDescent="0.2">
      <c r="B39" s="60">
        <v>3</v>
      </c>
      <c r="C39" s="61" t="s">
        <v>180</v>
      </c>
      <c r="D39" s="50" t="s">
        <v>145</v>
      </c>
      <c r="E39" s="50">
        <f>IF(D39="leicht",6,IF(D39="mittel",6,IF(D39="schwer",18,xxx)))</f>
        <v>6</v>
      </c>
      <c r="F39" s="50">
        <f>IF(E39=6,30,IF(E39=18,40,xxx))</f>
        <v>30</v>
      </c>
      <c r="G39" s="51" t="s">
        <v>382</v>
      </c>
      <c r="H39" s="67" t="s">
        <v>456</v>
      </c>
      <c r="I39" s="68" t="s">
        <v>457</v>
      </c>
      <c r="J39" s="22"/>
      <c r="K39" s="21"/>
    </row>
    <row r="40" spans="2:11" ht="75" x14ac:dyDescent="0.2">
      <c r="B40" s="60">
        <v>3</v>
      </c>
      <c r="C40" s="61" t="s">
        <v>181</v>
      </c>
      <c r="D40" s="50" t="s">
        <v>145</v>
      </c>
      <c r="E40" s="50">
        <f>IF(D40="leicht",6,IF(D40="mittel",6,IF(D40="schwer",18,xxx)))</f>
        <v>6</v>
      </c>
      <c r="F40" s="50">
        <f>IF(E40=6,30,IF(E40=18,40,xxx))</f>
        <v>30</v>
      </c>
      <c r="G40" s="51" t="s">
        <v>383</v>
      </c>
      <c r="H40" s="67" t="s">
        <v>458</v>
      </c>
      <c r="I40" s="83" t="s">
        <v>1190</v>
      </c>
      <c r="J40" s="22"/>
      <c r="K40" s="21"/>
    </row>
    <row r="41" spans="2:11" ht="266" customHeight="1" x14ac:dyDescent="0.2">
      <c r="B41" s="60">
        <v>3</v>
      </c>
      <c r="C41" s="61" t="s">
        <v>181</v>
      </c>
      <c r="D41" s="50" t="s">
        <v>147</v>
      </c>
      <c r="E41" s="50">
        <f>IF(D41="leicht",6,IF(D41="mittel",6,IF(D41="schwer",18,xxx)))</f>
        <v>18</v>
      </c>
      <c r="F41" s="50">
        <f>IF(E41=6,30,IF(E41=18,40,xxx))</f>
        <v>40</v>
      </c>
      <c r="G41" s="51" t="s">
        <v>384</v>
      </c>
      <c r="H41" s="71" t="s">
        <v>459</v>
      </c>
      <c r="I41" s="87" t="s">
        <v>1191</v>
      </c>
      <c r="J41" s="22"/>
      <c r="K41" s="21"/>
    </row>
    <row r="42" spans="2:11" ht="75" x14ac:dyDescent="0.2">
      <c r="B42" s="60">
        <v>3</v>
      </c>
      <c r="C42" s="61" t="s">
        <v>181</v>
      </c>
      <c r="D42" s="50" t="s">
        <v>145</v>
      </c>
      <c r="E42" s="50">
        <f>IF(D42="leicht",6,IF(D42="mittel",6,IF(D42="schwer",18,xxx)))</f>
        <v>6</v>
      </c>
      <c r="F42" s="50">
        <f>IF(E42=6,30,IF(E42=18,40,xxx))</f>
        <v>30</v>
      </c>
      <c r="G42" s="51" t="s">
        <v>385</v>
      </c>
      <c r="H42" s="67" t="s">
        <v>460</v>
      </c>
      <c r="I42" s="68" t="s">
        <v>1192</v>
      </c>
      <c r="J42" s="22"/>
      <c r="K42" s="21"/>
    </row>
    <row r="43" spans="2:11" ht="60" x14ac:dyDescent="0.2">
      <c r="B43" s="60">
        <v>3</v>
      </c>
      <c r="C43" s="61" t="s">
        <v>181</v>
      </c>
      <c r="D43" s="50" t="s">
        <v>41</v>
      </c>
      <c r="E43" s="50">
        <f>IF(D43="leicht",6,IF(D43="mittel",6,IF(D43="schwer",18,xxx)))</f>
        <v>6</v>
      </c>
      <c r="F43" s="50">
        <f>IF(E43=6,30,IF(E43=18,40,xxx))</f>
        <v>30</v>
      </c>
      <c r="G43" s="51" t="s">
        <v>386</v>
      </c>
      <c r="H43" s="67" t="s">
        <v>461</v>
      </c>
      <c r="I43" s="83" t="s">
        <v>1193</v>
      </c>
      <c r="J43" s="22"/>
      <c r="K43" s="21"/>
    </row>
    <row r="44" spans="2:11" ht="45" x14ac:dyDescent="0.2">
      <c r="B44" s="60">
        <v>3</v>
      </c>
      <c r="C44" s="61" t="s">
        <v>181</v>
      </c>
      <c r="D44" s="50" t="s">
        <v>41</v>
      </c>
      <c r="E44" s="50">
        <f>IF(D44="leicht",6,IF(D44="mittel",6,IF(D44="schwer",18,xxx)))</f>
        <v>6</v>
      </c>
      <c r="F44" s="50">
        <f>IF(E44=6,30,IF(E44=18,40,xxx))</f>
        <v>30</v>
      </c>
      <c r="G44" s="51" t="s">
        <v>387</v>
      </c>
      <c r="H44" s="67" t="s">
        <v>462</v>
      </c>
      <c r="I44" s="68" t="s">
        <v>463</v>
      </c>
      <c r="J44" s="22"/>
      <c r="K44" s="21"/>
    </row>
    <row r="45" spans="2:11" ht="60" x14ac:dyDescent="0.2">
      <c r="B45" s="60">
        <v>3</v>
      </c>
      <c r="C45" s="61" t="s">
        <v>182</v>
      </c>
      <c r="D45" s="50" t="s">
        <v>41</v>
      </c>
      <c r="E45" s="50">
        <f>IF(D45="leicht",6,IF(D45="mittel",6,IF(D45="schwer",18,xxx)))</f>
        <v>6</v>
      </c>
      <c r="F45" s="50">
        <f>IF(E45=6,30,IF(E45=18,40,xxx))</f>
        <v>30</v>
      </c>
      <c r="G45" s="51" t="s">
        <v>388</v>
      </c>
      <c r="H45" s="77" t="s">
        <v>1195</v>
      </c>
      <c r="I45" s="83" t="s">
        <v>1194</v>
      </c>
      <c r="J45" s="22"/>
      <c r="K45" s="21"/>
    </row>
    <row r="46" spans="2:11" ht="337" customHeight="1" x14ac:dyDescent="0.2">
      <c r="B46" s="60">
        <v>3</v>
      </c>
      <c r="C46" s="61" t="s">
        <v>182</v>
      </c>
      <c r="D46" s="50" t="s">
        <v>147</v>
      </c>
      <c r="E46" s="50">
        <f>IF(D46="leicht",6,IF(D46="mittel",6,IF(D46="schwer",18,xxx)))</f>
        <v>18</v>
      </c>
      <c r="F46" s="50">
        <f>IF(E46=6,30,IF(E46=18,40,xxx))</f>
        <v>40</v>
      </c>
      <c r="G46" s="51" t="s">
        <v>389</v>
      </c>
      <c r="H46" s="89" t="s">
        <v>1196</v>
      </c>
      <c r="I46" s="83" t="s">
        <v>1197</v>
      </c>
      <c r="J46" s="22"/>
      <c r="K46" s="21"/>
    </row>
    <row r="47" spans="2:11" ht="48" x14ac:dyDescent="0.2">
      <c r="B47" s="60">
        <v>3</v>
      </c>
      <c r="C47" s="61" t="s">
        <v>179</v>
      </c>
      <c r="D47" s="50" t="s">
        <v>147</v>
      </c>
      <c r="E47" s="50">
        <f>IF(D47="leicht",6,IF(D47="mittel",6,IF(D47="schwer",18,xxx)))</f>
        <v>18</v>
      </c>
      <c r="F47" s="50">
        <f>IF(E47=6,30,IF(E47=18,40,xxx))</f>
        <v>40</v>
      </c>
      <c r="G47" s="51" t="s">
        <v>390</v>
      </c>
      <c r="H47" s="75" t="s">
        <v>464</v>
      </c>
      <c r="I47" s="75" t="s">
        <v>1198</v>
      </c>
      <c r="J47" s="22"/>
      <c r="K47" s="21"/>
    </row>
    <row r="48" spans="2:11" ht="165" x14ac:dyDescent="0.2">
      <c r="B48" s="60">
        <v>4</v>
      </c>
      <c r="C48" s="61" t="s">
        <v>183</v>
      </c>
      <c r="D48" s="50" t="s">
        <v>147</v>
      </c>
      <c r="E48" s="50">
        <f>IF(D48="leicht",6,IF(D48="mittel",6,IF(D48="schwer",18,xxx)))</f>
        <v>18</v>
      </c>
      <c r="F48" s="50">
        <f>IF(E48=6,30,IF(E48=18,40,xxx))</f>
        <v>40</v>
      </c>
      <c r="G48" s="51" t="s">
        <v>391</v>
      </c>
      <c r="H48" s="89" t="s">
        <v>1199</v>
      </c>
      <c r="I48" s="83" t="s">
        <v>1200</v>
      </c>
      <c r="J48" s="22"/>
      <c r="K48" s="21"/>
    </row>
    <row r="49" spans="2:11" ht="45" x14ac:dyDescent="0.2">
      <c r="B49" s="60">
        <v>4</v>
      </c>
      <c r="C49" s="61" t="s">
        <v>184</v>
      </c>
      <c r="D49" s="50" t="s">
        <v>41</v>
      </c>
      <c r="E49" s="50">
        <f>IF(D49="leicht",6,IF(D49="mittel",6,IF(D49="schwer",18,xxx)))</f>
        <v>6</v>
      </c>
      <c r="F49" s="50">
        <f>IF(E49=6,30,IF(E49=18,40,xxx))</f>
        <v>30</v>
      </c>
      <c r="G49" s="51" t="s">
        <v>392</v>
      </c>
      <c r="H49" s="67" t="s">
        <v>465</v>
      </c>
      <c r="I49" s="83" t="s">
        <v>1201</v>
      </c>
      <c r="J49" s="22"/>
      <c r="K49" s="21"/>
    </row>
    <row r="50" spans="2:11" ht="105" x14ac:dyDescent="0.2">
      <c r="B50" s="60">
        <v>4</v>
      </c>
      <c r="C50" s="61" t="s">
        <v>184</v>
      </c>
      <c r="D50" s="50" t="s">
        <v>147</v>
      </c>
      <c r="E50" s="50">
        <f>IF(D50="leicht",6,IF(D50="mittel",6,IF(D50="schwer",18,xxx)))</f>
        <v>18</v>
      </c>
      <c r="F50" s="50">
        <f>IF(E50=6,30,IF(E50=18,40,xxx))</f>
        <v>40</v>
      </c>
      <c r="G50" s="51" t="s">
        <v>393</v>
      </c>
      <c r="H50" s="77" t="s">
        <v>1202</v>
      </c>
      <c r="I50" s="83" t="s">
        <v>1203</v>
      </c>
      <c r="J50" s="22"/>
      <c r="K50" s="21"/>
    </row>
    <row r="51" spans="2:11" ht="75" x14ac:dyDescent="0.2">
      <c r="B51" s="60">
        <v>4</v>
      </c>
      <c r="C51" s="61" t="s">
        <v>184</v>
      </c>
      <c r="D51" s="50" t="s">
        <v>145</v>
      </c>
      <c r="E51" s="50">
        <f>IF(D51="leicht",6,IF(D51="mittel",6,IF(D51="schwer",18,xxx)))</f>
        <v>6</v>
      </c>
      <c r="F51" s="50">
        <f>IF(E51=6,30,IF(E51=18,40,xxx))</f>
        <v>30</v>
      </c>
      <c r="G51" s="51" t="s">
        <v>394</v>
      </c>
      <c r="H51" s="77" t="s">
        <v>1277</v>
      </c>
      <c r="I51" s="83" t="s">
        <v>1204</v>
      </c>
      <c r="J51" s="22"/>
      <c r="K51" s="21"/>
    </row>
    <row r="52" spans="2:11" ht="60" x14ac:dyDescent="0.2">
      <c r="B52" s="60">
        <v>4</v>
      </c>
      <c r="C52" s="61" t="s">
        <v>184</v>
      </c>
      <c r="D52" s="50" t="s">
        <v>145</v>
      </c>
      <c r="E52" s="50">
        <f>IF(D52="leicht",6,IF(D52="mittel",6,IF(D52="schwer",18,xxx)))</f>
        <v>6</v>
      </c>
      <c r="F52" s="50">
        <f>IF(E52=6,30,IF(E52=18,40,xxx))</f>
        <v>30</v>
      </c>
      <c r="G52" s="51" t="s">
        <v>395</v>
      </c>
      <c r="H52" s="67" t="s">
        <v>466</v>
      </c>
      <c r="I52" s="68" t="s">
        <v>467</v>
      </c>
      <c r="J52" s="22"/>
      <c r="K52" s="21"/>
    </row>
    <row r="53" spans="2:11" ht="165" x14ac:dyDescent="0.2">
      <c r="B53" s="60">
        <v>4</v>
      </c>
      <c r="C53" s="61" t="s">
        <v>185</v>
      </c>
      <c r="D53" s="50" t="s">
        <v>147</v>
      </c>
      <c r="E53" s="50">
        <f>IF(D53="leicht",6,IF(D53="mittel",6,IF(D53="schwer",18,xxx)))</f>
        <v>18</v>
      </c>
      <c r="F53" s="50">
        <f>IF(E53=6,30,IF(E53=18,40,xxx))</f>
        <v>40</v>
      </c>
      <c r="G53" s="51" t="s">
        <v>396</v>
      </c>
      <c r="H53" s="77" t="s">
        <v>1205</v>
      </c>
      <c r="I53" s="83" t="s">
        <v>1206</v>
      </c>
      <c r="J53" s="22"/>
      <c r="K53" s="21"/>
    </row>
    <row r="54" spans="2:11" ht="45" x14ac:dyDescent="0.2">
      <c r="B54" s="60">
        <v>4</v>
      </c>
      <c r="C54" s="61" t="s">
        <v>185</v>
      </c>
      <c r="D54" s="50" t="s">
        <v>41</v>
      </c>
      <c r="E54" s="50">
        <f>IF(D54="leicht",6,IF(D54="mittel",6,IF(D54="schwer",18,xxx)))</f>
        <v>6</v>
      </c>
      <c r="F54" s="50">
        <f>IF(E54=6,30,IF(E54=18,40,xxx))</f>
        <v>30</v>
      </c>
      <c r="G54" s="51" t="s">
        <v>397</v>
      </c>
      <c r="H54" s="67" t="s">
        <v>468</v>
      </c>
      <c r="I54" s="83" t="s">
        <v>1207</v>
      </c>
      <c r="J54" s="22"/>
      <c r="K54" s="21"/>
    </row>
    <row r="55" spans="2:11" ht="150" x14ac:dyDescent="0.2">
      <c r="B55" s="60">
        <v>4</v>
      </c>
      <c r="C55" s="61" t="s">
        <v>185</v>
      </c>
      <c r="D55" s="50" t="s">
        <v>147</v>
      </c>
      <c r="E55" s="50">
        <f>IF(D55="leicht",6,IF(D55="mittel",6,IF(D55="schwer",18,xxx)))</f>
        <v>18</v>
      </c>
      <c r="F55" s="50">
        <f>IF(E55=6,30,IF(E55=18,40,xxx))</f>
        <v>40</v>
      </c>
      <c r="G55" s="51" t="s">
        <v>398</v>
      </c>
      <c r="H55" s="77" t="s">
        <v>1208</v>
      </c>
      <c r="I55" s="83" t="s">
        <v>1209</v>
      </c>
      <c r="J55" s="22"/>
      <c r="K55" s="21"/>
    </row>
    <row r="56" spans="2:11" ht="60" x14ac:dyDescent="0.2">
      <c r="B56" s="60">
        <v>4</v>
      </c>
      <c r="C56" s="61" t="s">
        <v>186</v>
      </c>
      <c r="D56" s="50" t="s">
        <v>41</v>
      </c>
      <c r="E56" s="50">
        <f>IF(D56="leicht",6,IF(D56="mittel",6,IF(D56="schwer",18,xxx)))</f>
        <v>6</v>
      </c>
      <c r="F56" s="50">
        <f>IF(E56=6,30,IF(E56=18,40,xxx))</f>
        <v>30</v>
      </c>
      <c r="G56" s="51" t="s">
        <v>399</v>
      </c>
      <c r="H56" s="67" t="s">
        <v>469</v>
      </c>
      <c r="I56" s="83" t="s">
        <v>1210</v>
      </c>
      <c r="J56" s="22"/>
      <c r="K56" s="21"/>
    </row>
    <row r="57" spans="2:11" ht="45" x14ac:dyDescent="0.2">
      <c r="B57" s="60">
        <v>4</v>
      </c>
      <c r="C57" s="61" t="s">
        <v>187</v>
      </c>
      <c r="D57" s="50" t="s">
        <v>41</v>
      </c>
      <c r="E57" s="50">
        <f>IF(D57="leicht",6,IF(D57="mittel",6,IF(D57="schwer",18,xxx)))</f>
        <v>6</v>
      </c>
      <c r="F57" s="50">
        <f>IF(E57=6,30,IF(E57=18,40,xxx))</f>
        <v>30</v>
      </c>
      <c r="G57" s="51" t="s">
        <v>400</v>
      </c>
      <c r="H57" s="67" t="s">
        <v>470</v>
      </c>
      <c r="I57" s="83" t="s">
        <v>1211</v>
      </c>
      <c r="J57" s="22"/>
      <c r="K57" s="21"/>
    </row>
    <row r="58" spans="2:11" ht="135" x14ac:dyDescent="0.2">
      <c r="B58" s="60">
        <v>4</v>
      </c>
      <c r="C58" s="61" t="s">
        <v>187</v>
      </c>
      <c r="D58" s="50" t="s">
        <v>147</v>
      </c>
      <c r="E58" s="50">
        <f>IF(D58="leicht",6,IF(D58="mittel",6,IF(D58="schwer",18,xxx)))</f>
        <v>18</v>
      </c>
      <c r="F58" s="50">
        <f>IF(E58=6,30,IF(E58=18,40,xxx))</f>
        <v>40</v>
      </c>
      <c r="G58" s="51" t="s">
        <v>401</v>
      </c>
      <c r="H58" s="67" t="s">
        <v>471</v>
      </c>
      <c r="I58" s="83" t="s">
        <v>1212</v>
      </c>
      <c r="J58" s="22"/>
      <c r="K58" s="21"/>
    </row>
    <row r="59" spans="2:11" ht="75" x14ac:dyDescent="0.2">
      <c r="B59" s="60">
        <v>5</v>
      </c>
      <c r="C59" s="61" t="s">
        <v>188</v>
      </c>
      <c r="D59" s="50" t="s">
        <v>41</v>
      </c>
      <c r="E59" s="50">
        <f>IF(D59="leicht",6,IF(D59="mittel",6,IF(D59="schwer",18,xxx)))</f>
        <v>6</v>
      </c>
      <c r="F59" s="50">
        <f>IF(E59=6,30,IF(E59=18,40,xxx))</f>
        <v>30</v>
      </c>
      <c r="G59" s="51" t="s">
        <v>402</v>
      </c>
      <c r="H59" s="67" t="s">
        <v>472</v>
      </c>
      <c r="I59" s="83" t="s">
        <v>1213</v>
      </c>
      <c r="J59" s="22"/>
      <c r="K59" s="21"/>
    </row>
    <row r="60" spans="2:11" ht="135" x14ac:dyDescent="0.2">
      <c r="B60" s="60">
        <v>5</v>
      </c>
      <c r="C60" s="61" t="s">
        <v>188</v>
      </c>
      <c r="D60" s="50" t="s">
        <v>147</v>
      </c>
      <c r="E60" s="50">
        <f>IF(D60="leicht",6,IF(D60="mittel",6,IF(D60="schwer",18,xxx)))</f>
        <v>18</v>
      </c>
      <c r="F60" s="50">
        <f>IF(E60=6,30,IF(E60=18,40,xxx))</f>
        <v>40</v>
      </c>
      <c r="G60" s="51" t="s">
        <v>403</v>
      </c>
      <c r="H60" s="67" t="s">
        <v>473</v>
      </c>
      <c r="I60" s="83" t="s">
        <v>1214</v>
      </c>
      <c r="J60" s="22"/>
      <c r="K60" s="21"/>
    </row>
    <row r="61" spans="2:11" ht="75" x14ac:dyDescent="0.2">
      <c r="B61" s="60">
        <v>5</v>
      </c>
      <c r="C61" s="61" t="s">
        <v>188</v>
      </c>
      <c r="D61" s="50" t="s">
        <v>145</v>
      </c>
      <c r="E61" s="50">
        <f>IF(D61="leicht",6,IF(D61="mittel",6,IF(D61="schwer",18,xxx)))</f>
        <v>6</v>
      </c>
      <c r="F61" s="50">
        <f>IF(E61=6,30,IF(E61=18,40,xxx))</f>
        <v>30</v>
      </c>
      <c r="G61" s="51" t="s">
        <v>404</v>
      </c>
      <c r="H61" s="77" t="s">
        <v>1215</v>
      </c>
      <c r="I61" s="83" t="s">
        <v>1216</v>
      </c>
      <c r="J61" s="22"/>
      <c r="K61" s="21"/>
    </row>
    <row r="62" spans="2:11" ht="105" x14ac:dyDescent="0.2">
      <c r="B62" s="60">
        <v>5</v>
      </c>
      <c r="C62" s="61" t="s">
        <v>188</v>
      </c>
      <c r="D62" s="50" t="s">
        <v>145</v>
      </c>
      <c r="E62" s="50">
        <f>IF(D62="leicht",6,IF(D62="mittel",6,IF(D62="schwer",18,xxx)))</f>
        <v>6</v>
      </c>
      <c r="F62" s="50">
        <f>IF(E62=6,30,IF(E62=18,40,xxx))</f>
        <v>30</v>
      </c>
      <c r="G62" s="51" t="s">
        <v>405</v>
      </c>
      <c r="H62" s="67" t="s">
        <v>474</v>
      </c>
      <c r="I62" s="83" t="s">
        <v>1217</v>
      </c>
      <c r="J62" s="22"/>
      <c r="K62" s="21"/>
    </row>
    <row r="63" spans="2:11" ht="90" x14ac:dyDescent="0.2">
      <c r="B63" s="60">
        <v>5</v>
      </c>
      <c r="C63" s="61" t="s">
        <v>188</v>
      </c>
      <c r="D63" s="50" t="s">
        <v>41</v>
      </c>
      <c r="E63" s="50">
        <f>IF(D63="leicht",6,IF(D63="mittel",6,IF(D63="schwer",18,xxx)))</f>
        <v>6</v>
      </c>
      <c r="F63" s="50">
        <f>IF(E63=6,30,IF(E63=18,40,xxx))</f>
        <v>30</v>
      </c>
      <c r="G63" s="51" t="s">
        <v>406</v>
      </c>
      <c r="H63" s="67" t="s">
        <v>475</v>
      </c>
      <c r="I63" s="68" t="s">
        <v>476</v>
      </c>
      <c r="J63" s="22"/>
      <c r="K63" s="21"/>
    </row>
    <row r="64" spans="2:11" ht="60" x14ac:dyDescent="0.2">
      <c r="B64" s="60">
        <v>5</v>
      </c>
      <c r="C64" s="61" t="s">
        <v>189</v>
      </c>
      <c r="D64" s="50" t="s">
        <v>145</v>
      </c>
      <c r="E64" s="50">
        <f>IF(D64="leicht",6,IF(D64="mittel",6,IF(D64="schwer",18,xxx)))</f>
        <v>6</v>
      </c>
      <c r="F64" s="50">
        <f>IF(E64=6,30,IF(E64=18,40,xxx))</f>
        <v>30</v>
      </c>
      <c r="G64" s="51" t="s">
        <v>407</v>
      </c>
      <c r="H64" s="67" t="s">
        <v>477</v>
      </c>
      <c r="I64" s="68" t="s">
        <v>478</v>
      </c>
      <c r="J64" s="22"/>
      <c r="K64" s="21"/>
    </row>
    <row r="65" spans="2:11" ht="150" x14ac:dyDescent="0.2">
      <c r="B65" s="60">
        <v>5</v>
      </c>
      <c r="C65" s="61" t="s">
        <v>189</v>
      </c>
      <c r="D65" s="50" t="s">
        <v>147</v>
      </c>
      <c r="E65" s="50">
        <f>IF(D65="leicht",6,IF(D65="mittel",6,IF(D65="schwer",18,xxx)))</f>
        <v>18</v>
      </c>
      <c r="F65" s="50">
        <f>IF(E65=6,30,IF(E65=18,40,xxx))</f>
        <v>40</v>
      </c>
      <c r="G65" s="51" t="s">
        <v>408</v>
      </c>
      <c r="H65" s="67" t="s">
        <v>479</v>
      </c>
      <c r="I65" s="83" t="s">
        <v>1218</v>
      </c>
      <c r="J65" s="22"/>
      <c r="K65" s="21"/>
    </row>
    <row r="66" spans="2:11" ht="45" x14ac:dyDescent="0.2">
      <c r="B66" s="60">
        <v>5</v>
      </c>
      <c r="C66" s="61" t="s">
        <v>189</v>
      </c>
      <c r="D66" s="50" t="s">
        <v>41</v>
      </c>
      <c r="E66" s="50">
        <f>IF(D66="leicht",6,IF(D66="mittel",6,IF(D66="schwer",18,xxx)))</f>
        <v>6</v>
      </c>
      <c r="F66" s="50">
        <f>IF(E66=6,30,IF(E66=18,40,xxx))</f>
        <v>30</v>
      </c>
      <c r="G66" s="51" t="s">
        <v>409</v>
      </c>
      <c r="H66" s="77" t="s">
        <v>1219</v>
      </c>
      <c r="I66" s="83" t="s">
        <v>1220</v>
      </c>
      <c r="J66" s="22"/>
      <c r="K66" s="21"/>
    </row>
    <row r="67" spans="2:11" ht="120" x14ac:dyDescent="0.2">
      <c r="B67" s="60">
        <v>5</v>
      </c>
      <c r="C67" s="61" t="s">
        <v>190</v>
      </c>
      <c r="D67" s="50" t="s">
        <v>147</v>
      </c>
      <c r="E67" s="50">
        <f>IF(D67="leicht",6,IF(D67="mittel",6,IF(D67="schwer",18,xxx)))</f>
        <v>18</v>
      </c>
      <c r="F67" s="50">
        <f>IF(E67=6,30,IF(E67=18,40,xxx))</f>
        <v>40</v>
      </c>
      <c r="G67" s="51" t="s">
        <v>410</v>
      </c>
      <c r="H67" s="77" t="s">
        <v>1221</v>
      </c>
      <c r="I67" s="83" t="s">
        <v>1222</v>
      </c>
      <c r="J67" s="22"/>
      <c r="K67" s="21"/>
    </row>
    <row r="68" spans="2:11" ht="75" x14ac:dyDescent="0.2">
      <c r="B68" s="60">
        <v>5</v>
      </c>
      <c r="C68" s="61" t="s">
        <v>190</v>
      </c>
      <c r="D68" s="50" t="s">
        <v>41</v>
      </c>
      <c r="E68" s="50">
        <f>IF(D68="leicht",6,IF(D68="mittel",6,IF(D68="schwer",18,xxx)))</f>
        <v>6</v>
      </c>
      <c r="F68" s="50">
        <f>IF(E68=6,30,IF(E68=18,40,xxx))</f>
        <v>30</v>
      </c>
      <c r="G68" s="51" t="s">
        <v>411</v>
      </c>
      <c r="H68" s="77" t="s">
        <v>1223</v>
      </c>
      <c r="I68" s="83" t="s">
        <v>1224</v>
      </c>
      <c r="J68" s="22"/>
      <c r="K68" s="21"/>
    </row>
    <row r="69" spans="2:11" ht="45" x14ac:dyDescent="0.2">
      <c r="B69" s="60">
        <v>5</v>
      </c>
      <c r="C69" s="61" t="s">
        <v>191</v>
      </c>
      <c r="D69" s="50" t="s">
        <v>41</v>
      </c>
      <c r="E69" s="50">
        <f>IF(D69="leicht",6,IF(D69="mittel",6,IF(D69="schwer",18,xxx)))</f>
        <v>6</v>
      </c>
      <c r="F69" s="50">
        <f>IF(E69=6,30,IF(E69=18,40,xxx))</f>
        <v>30</v>
      </c>
      <c r="G69" s="51" t="s">
        <v>412</v>
      </c>
      <c r="H69" s="77" t="s">
        <v>1225</v>
      </c>
      <c r="I69" s="68" t="s">
        <v>480</v>
      </c>
      <c r="J69" s="22"/>
      <c r="K69" s="21"/>
    </row>
    <row r="70" spans="2:11" ht="195" x14ac:dyDescent="0.2">
      <c r="B70" s="60">
        <v>5</v>
      </c>
      <c r="C70" s="61" t="s">
        <v>191</v>
      </c>
      <c r="D70" s="50" t="s">
        <v>145</v>
      </c>
      <c r="E70" s="50">
        <f>IF(D70="leicht",6,IF(D70="mittel",6,IF(D70="schwer",18,xxx)))</f>
        <v>6</v>
      </c>
      <c r="F70" s="50">
        <f>IF(E70=6,30,IF(E70=18,40,xxx))</f>
        <v>30</v>
      </c>
      <c r="G70" s="51" t="s">
        <v>413</v>
      </c>
      <c r="H70" s="77" t="s">
        <v>1226</v>
      </c>
      <c r="I70" s="83" t="s">
        <v>1278</v>
      </c>
      <c r="J70" s="22"/>
      <c r="K70" s="21"/>
    </row>
    <row r="71" spans="2:11" ht="135" x14ac:dyDescent="0.2">
      <c r="B71" s="60">
        <v>5</v>
      </c>
      <c r="C71" s="61" t="s">
        <v>188</v>
      </c>
      <c r="D71" s="50" t="s">
        <v>147</v>
      </c>
      <c r="E71" s="50">
        <f>IF(D71="leicht",6,IF(D71="mittel",6,IF(D71="schwer",18,xxx)))</f>
        <v>18</v>
      </c>
      <c r="F71" s="50">
        <f>IF(E71=6,30,IF(E71=18,40,xxx))</f>
        <v>40</v>
      </c>
      <c r="G71" s="51" t="s">
        <v>414</v>
      </c>
      <c r="H71" s="77" t="s">
        <v>1227</v>
      </c>
      <c r="I71" s="83" t="s">
        <v>1279</v>
      </c>
      <c r="J71" s="22"/>
      <c r="K71" s="21"/>
    </row>
    <row r="72" spans="2:11" ht="300" x14ac:dyDescent="0.2">
      <c r="B72" s="60">
        <v>5</v>
      </c>
      <c r="C72" s="61" t="s">
        <v>191</v>
      </c>
      <c r="D72" s="50" t="s">
        <v>147</v>
      </c>
      <c r="E72" s="50">
        <f>IF(D72="leicht",6,IF(D72="mittel",6,IF(D72="schwer",18,xxx)))</f>
        <v>18</v>
      </c>
      <c r="F72" s="50">
        <f>IF(E72=6,30,IF(E72=18,40,xxx))</f>
        <v>40</v>
      </c>
      <c r="G72" s="51" t="s">
        <v>415</v>
      </c>
      <c r="H72" s="77" t="s">
        <v>1228</v>
      </c>
      <c r="I72" s="83" t="s">
        <v>1229</v>
      </c>
      <c r="J72" s="22"/>
      <c r="K72" s="21"/>
    </row>
    <row r="73" spans="2:11" ht="255" x14ac:dyDescent="0.2">
      <c r="B73" s="61" t="s">
        <v>196</v>
      </c>
      <c r="C73" s="62" t="s">
        <v>192</v>
      </c>
      <c r="D73" s="63" t="s">
        <v>147</v>
      </c>
      <c r="E73" s="50">
        <f>IF(D73="leicht",6,IF(D73="mittel",6,IF(D73="schwer",18,xxx)))</f>
        <v>18</v>
      </c>
      <c r="F73" s="50">
        <f>IF(E73=6,30,IF(E73=18,40,xxx))</f>
        <v>40</v>
      </c>
      <c r="G73" s="51" t="s">
        <v>416</v>
      </c>
      <c r="H73" s="67" t="s">
        <v>481</v>
      </c>
      <c r="I73" s="83" t="s">
        <v>1230</v>
      </c>
      <c r="J73" s="22"/>
      <c r="K73" s="21"/>
    </row>
    <row r="74" spans="2:11" ht="285" x14ac:dyDescent="0.2">
      <c r="B74" s="64" t="s">
        <v>196</v>
      </c>
      <c r="C74" s="65" t="s">
        <v>193</v>
      </c>
      <c r="D74" s="66" t="s">
        <v>147</v>
      </c>
      <c r="E74" s="50">
        <f>IF(D74="leicht",6,IF(D74="mittel",6,IF(D74="schwer",18,xxx)))</f>
        <v>18</v>
      </c>
      <c r="F74" s="50">
        <f>IF(E74=6,30,IF(E74=18,40,xxx))</f>
        <v>40</v>
      </c>
      <c r="G74" s="51" t="s">
        <v>417</v>
      </c>
      <c r="H74" s="77" t="s">
        <v>1231</v>
      </c>
      <c r="I74" s="83" t="s">
        <v>1232</v>
      </c>
      <c r="J74" s="22"/>
      <c r="K74" s="21"/>
    </row>
    <row r="75" spans="2:11" ht="409.6" x14ac:dyDescent="0.2">
      <c r="B75" s="64" t="s">
        <v>196</v>
      </c>
      <c r="C75" s="65" t="s">
        <v>194</v>
      </c>
      <c r="D75" s="66" t="s">
        <v>147</v>
      </c>
      <c r="E75" s="50">
        <f>IF(D75="leicht",6,IF(D75="mittel",6,IF(D75="schwer",18,xxx)))</f>
        <v>18</v>
      </c>
      <c r="F75" s="50">
        <f>IF(E75=6,30,IF(E75=18,40,xxx))</f>
        <v>40</v>
      </c>
      <c r="G75" s="51" t="s">
        <v>418</v>
      </c>
      <c r="H75" s="90" t="s">
        <v>1233</v>
      </c>
      <c r="I75" s="90" t="s">
        <v>1234</v>
      </c>
      <c r="J75" s="22"/>
      <c r="K75" s="21"/>
    </row>
    <row r="76" spans="2:11" ht="90" x14ac:dyDescent="0.2">
      <c r="B76" s="64" t="s">
        <v>196</v>
      </c>
      <c r="C76" s="65" t="s">
        <v>192</v>
      </c>
      <c r="D76" s="65" t="s">
        <v>41</v>
      </c>
      <c r="E76" s="50">
        <f>IF(D76="leicht",6,IF(D76="mittel",6,IF(D76="schwer",18,xxx)))</f>
        <v>6</v>
      </c>
      <c r="F76" s="50">
        <f>IF(E76=6,30,IF(E76=18,40,xxx))</f>
        <v>30</v>
      </c>
      <c r="G76" s="51" t="s">
        <v>419</v>
      </c>
      <c r="H76" s="89" t="s">
        <v>1235</v>
      </c>
      <c r="I76" s="68" t="s">
        <v>482</v>
      </c>
      <c r="J76" s="22"/>
      <c r="K76" s="21"/>
    </row>
    <row r="77" spans="2:11" ht="45" x14ac:dyDescent="0.2">
      <c r="B77" s="64" t="s">
        <v>196</v>
      </c>
      <c r="C77" s="65" t="s">
        <v>192</v>
      </c>
      <c r="D77" s="65" t="s">
        <v>145</v>
      </c>
      <c r="E77" s="50">
        <f>IF(D77="leicht",6,IF(D77="mittel",6,IF(D77="schwer",18,xxx)))</f>
        <v>6</v>
      </c>
      <c r="F77" s="50">
        <f>IF(E77=6,30,IF(E77=18,40,xxx))</f>
        <v>30</v>
      </c>
      <c r="G77" s="51" t="s">
        <v>420</v>
      </c>
      <c r="H77" s="89" t="s">
        <v>1236</v>
      </c>
      <c r="I77" s="83" t="s">
        <v>1237</v>
      </c>
      <c r="J77" s="22"/>
      <c r="K77" s="21"/>
    </row>
    <row r="78" spans="2:11" ht="135" x14ac:dyDescent="0.2">
      <c r="B78" s="64" t="s">
        <v>196</v>
      </c>
      <c r="C78" s="65" t="s">
        <v>192</v>
      </c>
      <c r="D78" s="65" t="s">
        <v>147</v>
      </c>
      <c r="E78" s="50">
        <f>IF(D78="leicht",6,IF(D78="mittel",6,IF(D78="schwer",18,xxx)))</f>
        <v>18</v>
      </c>
      <c r="F78" s="50">
        <f>IF(E78=6,30,IF(E78=18,40,xxx))</f>
        <v>40</v>
      </c>
      <c r="G78" s="51" t="s">
        <v>421</v>
      </c>
      <c r="H78" s="75" t="s">
        <v>483</v>
      </c>
      <c r="I78" s="83" t="s">
        <v>1238</v>
      </c>
      <c r="J78" s="22"/>
      <c r="K78" s="21"/>
    </row>
    <row r="79" spans="2:11" ht="60" x14ac:dyDescent="0.2">
      <c r="B79" s="64" t="s">
        <v>196</v>
      </c>
      <c r="C79" s="65" t="s">
        <v>192</v>
      </c>
      <c r="D79" s="65" t="s">
        <v>41</v>
      </c>
      <c r="E79" s="50">
        <f>IF(D79="leicht",6,IF(D79="mittel",6,IF(D79="schwer",18,xxx)))</f>
        <v>6</v>
      </c>
      <c r="F79" s="50">
        <f>IF(E79=6,30,IF(E79=18,40,xxx))</f>
        <v>30</v>
      </c>
      <c r="G79" s="51" t="s">
        <v>422</v>
      </c>
      <c r="H79" s="89" t="s">
        <v>1239</v>
      </c>
      <c r="I79" s="68" t="s">
        <v>484</v>
      </c>
      <c r="J79" s="22"/>
      <c r="K79" s="21"/>
    </row>
    <row r="80" spans="2:11" ht="150" x14ac:dyDescent="0.2">
      <c r="B80" s="64" t="s">
        <v>196</v>
      </c>
      <c r="C80" s="65" t="s">
        <v>193</v>
      </c>
      <c r="D80" s="65" t="s">
        <v>147</v>
      </c>
      <c r="E80" s="50">
        <f>IF(D80="leicht",6,IF(D80="mittel",6,IF(D80="schwer",18,xxx)))</f>
        <v>18</v>
      </c>
      <c r="F80" s="50">
        <f>IF(E80=6,30,IF(E80=18,40,xxx))</f>
        <v>40</v>
      </c>
      <c r="G80" s="51" t="s">
        <v>423</v>
      </c>
      <c r="H80" s="77" t="s">
        <v>1240</v>
      </c>
      <c r="I80" s="83" t="s">
        <v>1241</v>
      </c>
      <c r="J80" s="22"/>
      <c r="K80" s="21"/>
    </row>
    <row r="81" spans="2:11" ht="185" customHeight="1" x14ac:dyDescent="0.2">
      <c r="B81" s="64" t="s">
        <v>196</v>
      </c>
      <c r="C81" s="65" t="s">
        <v>193</v>
      </c>
      <c r="D81" s="65" t="s">
        <v>145</v>
      </c>
      <c r="E81" s="50">
        <f>IF(D81="leicht",6,IF(D81="mittel",6,IF(D81="schwer",18,xxx)))</f>
        <v>6</v>
      </c>
      <c r="F81" s="50">
        <f>IF(E81=6,30,IF(E81=18,40,xxx))</f>
        <v>30</v>
      </c>
      <c r="G81" s="51" t="s">
        <v>424</v>
      </c>
      <c r="H81" s="77" t="s">
        <v>1242</v>
      </c>
      <c r="I81" s="83" t="s">
        <v>1243</v>
      </c>
      <c r="J81" s="22"/>
      <c r="K81" s="21"/>
    </row>
    <row r="82" spans="2:11" ht="120" x14ac:dyDescent="0.2">
      <c r="B82" s="64" t="s">
        <v>196</v>
      </c>
      <c r="C82" s="65" t="s">
        <v>193</v>
      </c>
      <c r="D82" s="65" t="s">
        <v>145</v>
      </c>
      <c r="E82" s="50">
        <f>IF(D82="leicht",6,IF(D82="mittel",6,IF(D82="schwer",18,xxx)))</f>
        <v>6</v>
      </c>
      <c r="F82" s="50">
        <f>IF(E82=6,30,IF(E82=18,40,xxx))</f>
        <v>30</v>
      </c>
      <c r="G82" s="51" t="s">
        <v>425</v>
      </c>
      <c r="H82" s="67" t="s">
        <v>485</v>
      </c>
      <c r="I82" s="68" t="s">
        <v>1244</v>
      </c>
      <c r="J82" s="22"/>
      <c r="K82" s="21"/>
    </row>
    <row r="83" spans="2:11" ht="180" x14ac:dyDescent="0.2">
      <c r="B83" s="64" t="s">
        <v>196</v>
      </c>
      <c r="C83" s="65" t="s">
        <v>193</v>
      </c>
      <c r="D83" s="65" t="s">
        <v>145</v>
      </c>
      <c r="E83" s="50">
        <f>IF(D83="leicht",6,IF(D83="mittel",6,IF(D83="schwer",18,xxx)))</f>
        <v>6</v>
      </c>
      <c r="F83" s="50">
        <f>IF(E83=6,30,IF(E83=18,40,xxx))</f>
        <v>30</v>
      </c>
      <c r="G83" s="51" t="s">
        <v>426</v>
      </c>
      <c r="H83" s="67" t="s">
        <v>486</v>
      </c>
      <c r="I83" s="83" t="s">
        <v>1245</v>
      </c>
      <c r="J83" s="22"/>
      <c r="K83" s="21"/>
    </row>
    <row r="84" spans="2:11" ht="180" x14ac:dyDescent="0.2">
      <c r="B84" s="64" t="s">
        <v>196</v>
      </c>
      <c r="C84" s="65" t="s">
        <v>193</v>
      </c>
      <c r="D84" s="65" t="s">
        <v>147</v>
      </c>
      <c r="E84" s="50">
        <f>IF(D84="leicht",6,IF(D84="mittel",6,IF(D84="schwer",18,xxx)))</f>
        <v>18</v>
      </c>
      <c r="F84" s="50">
        <f>IF(E84=6,30,IF(E84=18,40,xxx))</f>
        <v>40</v>
      </c>
      <c r="G84" s="51" t="s">
        <v>427</v>
      </c>
      <c r="H84" s="77" t="s">
        <v>1246</v>
      </c>
      <c r="I84" s="68" t="s">
        <v>1247</v>
      </c>
      <c r="J84" s="22"/>
      <c r="K84" s="21"/>
    </row>
    <row r="85" spans="2:11" ht="150" x14ac:dyDescent="0.2">
      <c r="B85" s="64" t="s">
        <v>196</v>
      </c>
      <c r="C85" s="65" t="s">
        <v>194</v>
      </c>
      <c r="D85" s="65" t="s">
        <v>41</v>
      </c>
      <c r="E85" s="50">
        <f>IF(D85="leicht",6,IF(D85="mittel",6,IF(D85="schwer",18,xxx)))</f>
        <v>6</v>
      </c>
      <c r="F85" s="50">
        <f>IF(E85=6,30,IF(E85=18,40,xxx))</f>
        <v>30</v>
      </c>
      <c r="G85" s="51" t="s">
        <v>428</v>
      </c>
      <c r="H85" s="77" t="s">
        <v>1248</v>
      </c>
      <c r="I85" s="83" t="s">
        <v>1249</v>
      </c>
      <c r="J85" s="22"/>
      <c r="K85" s="21"/>
    </row>
    <row r="86" spans="2:11" ht="75" x14ac:dyDescent="0.2">
      <c r="B86" s="64" t="s">
        <v>196</v>
      </c>
      <c r="C86" s="65" t="s">
        <v>194</v>
      </c>
      <c r="D86" s="65" t="s">
        <v>145</v>
      </c>
      <c r="E86" s="50">
        <f>IF(D86="leicht",6,IF(D86="mittel",6,IF(D86="schwer",18,xxx)))</f>
        <v>6</v>
      </c>
      <c r="F86" s="50">
        <f>IF(E86=6,30,IF(E86=18,40,xxx))</f>
        <v>30</v>
      </c>
      <c r="G86" s="51" t="s">
        <v>429</v>
      </c>
      <c r="H86" s="67" t="s">
        <v>487</v>
      </c>
      <c r="I86" s="68" t="s">
        <v>1250</v>
      </c>
      <c r="J86" s="22"/>
      <c r="K86" s="21"/>
    </row>
    <row r="87" spans="2:11" ht="225" customHeight="1" x14ac:dyDescent="0.2">
      <c r="B87" s="64" t="s">
        <v>196</v>
      </c>
      <c r="C87" s="65" t="s">
        <v>194</v>
      </c>
      <c r="D87" s="65" t="s">
        <v>145</v>
      </c>
      <c r="E87" s="50">
        <f>IF(D87="leicht",6,IF(D87="mittel",6,IF(D87="schwer",18,xxx)))</f>
        <v>6</v>
      </c>
      <c r="F87" s="50">
        <f>IF(E87=6,30,IF(E87=18,40,xxx))</f>
        <v>30</v>
      </c>
      <c r="G87" s="51" t="s">
        <v>430</v>
      </c>
      <c r="H87" s="77" t="s">
        <v>1251</v>
      </c>
      <c r="I87" s="83" t="s">
        <v>1252</v>
      </c>
      <c r="J87" s="22"/>
      <c r="K87" s="21"/>
    </row>
    <row r="88" spans="2:11" ht="197" customHeight="1" x14ac:dyDescent="0.2">
      <c r="B88" s="64" t="s">
        <v>196</v>
      </c>
      <c r="C88" s="65" t="s">
        <v>194</v>
      </c>
      <c r="D88" s="65" t="s">
        <v>145</v>
      </c>
      <c r="E88" s="50">
        <f>IF(D88="leicht",6,IF(D88="mittel",6,IF(D88="schwer",18,xxx)))</f>
        <v>6</v>
      </c>
      <c r="F88" s="50">
        <f>IF(E88=6,30,IF(E88=18,40,xxx))</f>
        <v>30</v>
      </c>
      <c r="G88" s="51" t="s">
        <v>431</v>
      </c>
      <c r="H88" s="83" t="s">
        <v>1253</v>
      </c>
      <c r="I88" s="83" t="s">
        <v>1254</v>
      </c>
      <c r="J88" s="22"/>
      <c r="K88" s="21"/>
    </row>
    <row r="89" spans="2:11" ht="120" x14ac:dyDescent="0.2">
      <c r="B89" s="64" t="s">
        <v>196</v>
      </c>
      <c r="C89" s="65" t="s">
        <v>194</v>
      </c>
      <c r="D89" s="65" t="s">
        <v>147</v>
      </c>
      <c r="E89" s="50">
        <f>IF(D89="leicht",6,IF(D89="mittel",6,IF(D89="schwer",18,xxx)))</f>
        <v>18</v>
      </c>
      <c r="F89" s="50">
        <f>IF(E89=6,30,IF(E89=18,40,xxx))</f>
        <v>40</v>
      </c>
      <c r="G89" s="51" t="s">
        <v>432</v>
      </c>
      <c r="H89" s="67" t="s">
        <v>488</v>
      </c>
      <c r="I89" s="83" t="s">
        <v>1255</v>
      </c>
      <c r="J89" s="22"/>
      <c r="K89" s="21"/>
    </row>
    <row r="90" spans="2:11" ht="76" customHeight="1" x14ac:dyDescent="0.2">
      <c r="B90" s="64" t="s">
        <v>196</v>
      </c>
      <c r="C90" s="65" t="s">
        <v>195</v>
      </c>
      <c r="D90" s="65" t="s">
        <v>41</v>
      </c>
      <c r="E90" s="50">
        <f>IF(D90="leicht",6,IF(D90="mittel",6,IF(D90="schwer",18,xxx)))</f>
        <v>6</v>
      </c>
      <c r="F90" s="50">
        <f>IF(E90=6,30,IF(E90=18,40,xxx))</f>
        <v>30</v>
      </c>
      <c r="G90" s="51" t="s">
        <v>433</v>
      </c>
      <c r="H90" s="77" t="s">
        <v>1256</v>
      </c>
      <c r="I90" s="83" t="s">
        <v>1257</v>
      </c>
      <c r="J90" s="22"/>
      <c r="K90" s="21"/>
    </row>
    <row r="91" spans="2:11" ht="60" x14ac:dyDescent="0.2">
      <c r="B91" s="64" t="s">
        <v>196</v>
      </c>
      <c r="C91" s="65" t="s">
        <v>195</v>
      </c>
      <c r="D91" s="65" t="s">
        <v>41</v>
      </c>
      <c r="E91" s="50">
        <f>IF(D91="leicht",6,IF(D91="mittel",6,IF(D91="schwer",18,xxx)))</f>
        <v>6</v>
      </c>
      <c r="F91" s="50">
        <f>IF(E91=6,30,IF(E91=18,40,xxx))</f>
        <v>30</v>
      </c>
      <c r="G91" s="51" t="s">
        <v>434</v>
      </c>
      <c r="H91" s="67" t="s">
        <v>489</v>
      </c>
      <c r="I91" s="68" t="s">
        <v>1258</v>
      </c>
      <c r="J91" s="22"/>
      <c r="K91" s="21"/>
    </row>
    <row r="92" spans="2:11" ht="293" customHeight="1" x14ac:dyDescent="0.2">
      <c r="B92" s="64" t="s">
        <v>196</v>
      </c>
      <c r="C92" s="65" t="s">
        <v>195</v>
      </c>
      <c r="D92" s="65" t="s">
        <v>145</v>
      </c>
      <c r="E92" s="50">
        <f>IF(D92="leicht",6,IF(D92="mittel",6,IF(D92="schwer",18,xxx)))</f>
        <v>6</v>
      </c>
      <c r="F92" s="50">
        <f>IF(E92=6,30,IF(E92=18,40,xxx))</f>
        <v>30</v>
      </c>
      <c r="G92" s="51" t="s">
        <v>435</v>
      </c>
      <c r="H92" s="67" t="s">
        <v>490</v>
      </c>
      <c r="I92" s="83" t="s">
        <v>1259</v>
      </c>
      <c r="J92" s="22"/>
      <c r="K92" s="21"/>
    </row>
    <row r="93" spans="2:11" ht="165" x14ac:dyDescent="0.2">
      <c r="B93" s="64" t="s">
        <v>196</v>
      </c>
      <c r="C93" s="65" t="s">
        <v>195</v>
      </c>
      <c r="D93" s="65" t="s">
        <v>145</v>
      </c>
      <c r="E93" s="50">
        <f>IF(D93="leicht",6,IF(D93="mittel",6,IF(D93="schwer",18,xxx)))</f>
        <v>6</v>
      </c>
      <c r="F93" s="50">
        <f>IF(E93=6,30,IF(E93=18,40,xxx))</f>
        <v>30</v>
      </c>
      <c r="G93" s="51" t="s">
        <v>103</v>
      </c>
      <c r="H93" s="83" t="s">
        <v>1260</v>
      </c>
      <c r="I93" s="83" t="s">
        <v>1261</v>
      </c>
      <c r="J93" s="22"/>
      <c r="K93" s="21"/>
    </row>
    <row r="94" spans="2:11" ht="321" customHeight="1" x14ac:dyDescent="0.2">
      <c r="B94" s="64" t="s">
        <v>196</v>
      </c>
      <c r="C94" s="65" t="s">
        <v>195</v>
      </c>
      <c r="D94" s="65" t="s">
        <v>147</v>
      </c>
      <c r="E94" s="50">
        <f>IF(D94="leicht",6,IF(D94="mittel",6,IF(D94="schwer",18,xxx)))</f>
        <v>18</v>
      </c>
      <c r="F94" s="50">
        <f>IF(E94=6,30,IF(E94=18,40,xxx))</f>
        <v>40</v>
      </c>
      <c r="G94" s="51" t="s">
        <v>436</v>
      </c>
      <c r="H94" s="83" t="s">
        <v>1262</v>
      </c>
      <c r="I94" s="83" t="s">
        <v>1263</v>
      </c>
      <c r="J94" s="22"/>
      <c r="K94" s="21"/>
    </row>
    <row r="95" spans="2:11" x14ac:dyDescent="0.2">
      <c r="B95" s="60"/>
      <c r="C95" s="61"/>
      <c r="D95" s="50"/>
      <c r="E95" s="50" t="e">
        <f>IF(D95="leicht",6,IF(D95="mittel",6,IF(D95="schwer",18,xxx)))</f>
        <v>#NAME?</v>
      </c>
      <c r="F95" s="50" t="e">
        <f>IF(E95=6,30,IF(E95=18,40,xxx))</f>
        <v>#NAME?</v>
      </c>
      <c r="G95" s="51" t="s">
        <v>104</v>
      </c>
      <c r="H95" s="52"/>
      <c r="I95" s="52"/>
      <c r="J95" s="22"/>
      <c r="K95" s="21"/>
    </row>
    <row r="96" spans="2:11" x14ac:dyDescent="0.2">
      <c r="B96" s="60"/>
      <c r="C96" s="61"/>
      <c r="D96" s="50"/>
      <c r="E96" s="50" t="e">
        <f>IF(D96="leicht",6,IF(D96="mittel",6,IF(D96="schwer",18,xxx)))</f>
        <v>#NAME?</v>
      </c>
      <c r="F96" s="50" t="e">
        <f>IF(E96=6,30,IF(E96=18,40,xxx))</f>
        <v>#NAME?</v>
      </c>
      <c r="G96" s="51" t="s">
        <v>105</v>
      </c>
      <c r="H96" s="52"/>
      <c r="I96" s="52"/>
      <c r="J96" s="22"/>
      <c r="K96" s="21"/>
    </row>
    <row r="97" spans="2:11" x14ac:dyDescent="0.2">
      <c r="B97" s="60"/>
      <c r="C97" s="61"/>
      <c r="D97" s="50"/>
      <c r="E97" s="50" t="e">
        <f>IF(D97="leicht",6,IF(D97="mittel",6,IF(D97="schwer",18,xxx)))</f>
        <v>#NAME?</v>
      </c>
      <c r="F97" s="50" t="e">
        <f>IF(E97=6,30,IF(E97=18,40,xxx))</f>
        <v>#NAME?</v>
      </c>
      <c r="G97" s="51" t="s">
        <v>106</v>
      </c>
      <c r="H97" s="52"/>
      <c r="I97" s="52"/>
      <c r="J97" s="22"/>
      <c r="K97" s="21"/>
    </row>
    <row r="98" spans="2:11" x14ac:dyDescent="0.2">
      <c r="B98" s="60"/>
      <c r="C98" s="61"/>
      <c r="D98" s="50"/>
      <c r="E98" s="50" t="e">
        <f>IF(D98="leicht",6,IF(D98="mittel",6,IF(D98="schwer",18,xxx)))</f>
        <v>#NAME?</v>
      </c>
      <c r="F98" s="50" t="e">
        <f>IF(E98=6,30,IF(E98=18,40,xxx))</f>
        <v>#NAME?</v>
      </c>
      <c r="G98" s="51" t="s">
        <v>107</v>
      </c>
      <c r="H98" s="52"/>
      <c r="I98" s="52"/>
      <c r="J98" s="22"/>
      <c r="K98" s="21"/>
    </row>
    <row r="99" spans="2:11" x14ac:dyDescent="0.2">
      <c r="B99" s="60"/>
      <c r="C99" s="61"/>
      <c r="D99" s="50"/>
      <c r="E99" s="50" t="e">
        <f>IF(D99="leicht",6,IF(D99="mittel",6,IF(D99="schwer",18,xxx)))</f>
        <v>#NAME?</v>
      </c>
      <c r="F99" s="50" t="e">
        <f>IF(E99=6,30,IF(E99=18,40,xxx))</f>
        <v>#NAME?</v>
      </c>
      <c r="G99" s="51" t="s">
        <v>108</v>
      </c>
      <c r="H99" s="52"/>
      <c r="I99" s="52"/>
      <c r="J99" s="22"/>
      <c r="K99" s="21"/>
    </row>
    <row r="100" spans="2:11" x14ac:dyDescent="0.2">
      <c r="B100" s="60"/>
      <c r="C100" s="61"/>
      <c r="D100" s="50"/>
      <c r="E100" s="50" t="e">
        <f>IF(D100="leicht",6,IF(D100="mittel",6,IF(D100="schwer",18,xxx)))</f>
        <v>#NAME?</v>
      </c>
      <c r="F100" s="50" t="e">
        <f>IF(E100=6,30,IF(E100=18,40,xxx))</f>
        <v>#NAME?</v>
      </c>
      <c r="G100" s="51" t="s">
        <v>109</v>
      </c>
      <c r="H100" s="52"/>
      <c r="I100" s="52"/>
      <c r="J100" s="22"/>
      <c r="K100" s="21"/>
    </row>
    <row r="101" spans="2:11" x14ac:dyDescent="0.2">
      <c r="B101" s="60"/>
      <c r="C101" s="61"/>
      <c r="D101" s="50"/>
      <c r="E101" s="50" t="e">
        <f>IF(D101="leicht",6,IF(D101="mittel",6,IF(D101="schwer",18,xxx)))</f>
        <v>#NAME?</v>
      </c>
      <c r="F101" s="50" t="e">
        <f>IF(E101=6,30,IF(E101=18,40,xxx))</f>
        <v>#NAME?</v>
      </c>
      <c r="G101" s="51" t="s">
        <v>110</v>
      </c>
      <c r="H101" s="52"/>
      <c r="I101" s="52"/>
      <c r="J101" s="22"/>
      <c r="K101" s="21"/>
    </row>
    <row r="102" spans="2:11" x14ac:dyDescent="0.2">
      <c r="B102" s="60"/>
      <c r="C102" s="61"/>
      <c r="D102" s="50"/>
      <c r="E102" s="50" t="e">
        <f>IF(D102="leicht",6,IF(D102="mittel",6,IF(D102="schwer",18,xxx)))</f>
        <v>#NAME?</v>
      </c>
      <c r="F102" s="50" t="e">
        <f>IF(E102=6,30,IF(E102=18,40,xxx))</f>
        <v>#NAME?</v>
      </c>
      <c r="G102" s="51" t="s">
        <v>111</v>
      </c>
      <c r="H102" s="52"/>
      <c r="I102" s="52"/>
      <c r="J102" s="22"/>
      <c r="K102" s="21"/>
    </row>
    <row r="103" spans="2:11" x14ac:dyDescent="0.2">
      <c r="B103" s="60"/>
      <c r="C103" s="61"/>
      <c r="D103" s="50"/>
      <c r="E103" s="50" t="e">
        <f>IF(D103="leicht",6,IF(D103="mittel",6,IF(D103="schwer",18,xxx)))</f>
        <v>#NAME?</v>
      </c>
      <c r="F103" s="50" t="e">
        <f>IF(E103=6,30,IF(E103=18,40,xxx))</f>
        <v>#NAME?</v>
      </c>
      <c r="G103" s="51" t="s">
        <v>112</v>
      </c>
      <c r="H103" s="52"/>
      <c r="I103" s="52"/>
      <c r="J103" s="22"/>
      <c r="K103" s="21"/>
    </row>
    <row r="104" spans="2:11" x14ac:dyDescent="0.2">
      <c r="B104" s="60"/>
      <c r="C104" s="61"/>
      <c r="D104" s="50"/>
      <c r="E104" s="50" t="e">
        <f>IF(D104="leicht",6,IF(D104="mittel",6,IF(D104="schwer",18,xxx)))</f>
        <v>#NAME?</v>
      </c>
      <c r="F104" s="50" t="e">
        <f>IF(E104=6,30,IF(E104=18,40,xxx))</f>
        <v>#NAME?</v>
      </c>
      <c r="G104" s="51" t="s">
        <v>113</v>
      </c>
      <c r="H104" s="52"/>
      <c r="I104" s="52"/>
      <c r="J104" s="22"/>
      <c r="K104" s="21"/>
    </row>
    <row r="105" spans="2:11" x14ac:dyDescent="0.2">
      <c r="B105" s="60"/>
      <c r="C105" s="61"/>
      <c r="D105" s="50"/>
      <c r="E105" s="50" t="e">
        <f>IF(D105="leicht",6,IF(D105="mittel",6,IF(D105="schwer",18,xxx)))</f>
        <v>#NAME?</v>
      </c>
      <c r="F105" s="50" t="e">
        <f>IF(E105=6,30,IF(E105=18,40,xxx))</f>
        <v>#NAME?</v>
      </c>
      <c r="G105" s="51" t="s">
        <v>114</v>
      </c>
      <c r="H105" s="52"/>
      <c r="I105" s="52"/>
      <c r="J105" s="22"/>
      <c r="K105" s="21"/>
    </row>
    <row r="106" spans="2:11" x14ac:dyDescent="0.2">
      <c r="B106" s="60"/>
      <c r="C106" s="61"/>
      <c r="D106" s="50"/>
      <c r="E106" s="50" t="e">
        <f>IF(D106="leicht",6,IF(D106="mittel",6,IF(D106="schwer",18,xxx)))</f>
        <v>#NAME?</v>
      </c>
      <c r="F106" s="50" t="e">
        <f>IF(E106=6,30,IF(E106=18,40,xxx))</f>
        <v>#NAME?</v>
      </c>
      <c r="G106" s="51" t="s">
        <v>115</v>
      </c>
      <c r="H106" s="52"/>
      <c r="I106" s="52"/>
      <c r="J106" s="22"/>
      <c r="K106" s="21"/>
    </row>
    <row r="107" spans="2:11" x14ac:dyDescent="0.2">
      <c r="B107" s="60"/>
      <c r="C107" s="61"/>
      <c r="D107" s="50"/>
      <c r="E107" s="50" t="e">
        <f>IF(D107="leicht",6,IF(D107="mittel",6,IF(D107="schwer",18,xxx)))</f>
        <v>#NAME?</v>
      </c>
      <c r="F107" s="50" t="e">
        <f>IF(E107=6,30,IF(E107=18,40,xxx))</f>
        <v>#NAME?</v>
      </c>
      <c r="G107" s="51" t="s">
        <v>116</v>
      </c>
      <c r="H107" s="52"/>
      <c r="I107" s="52"/>
      <c r="J107" s="22"/>
      <c r="K107" s="21"/>
    </row>
    <row r="108" spans="2:11" x14ac:dyDescent="0.2">
      <c r="B108" s="60"/>
      <c r="C108" s="61"/>
      <c r="D108" s="50"/>
      <c r="E108" s="50" t="e">
        <f>IF(D108="leicht",6,IF(D108="mittel",6,IF(D108="schwer",18,xxx)))</f>
        <v>#NAME?</v>
      </c>
      <c r="F108" s="50" t="e">
        <f>IF(E108=6,30,IF(E108=18,40,xxx))</f>
        <v>#NAME?</v>
      </c>
      <c r="G108" s="51" t="s">
        <v>117</v>
      </c>
      <c r="H108" s="52"/>
      <c r="I108" s="52"/>
      <c r="J108" s="22"/>
      <c r="K108" s="21"/>
    </row>
    <row r="109" spans="2:11" x14ac:dyDescent="0.2">
      <c r="B109" s="60"/>
      <c r="C109" s="61"/>
      <c r="D109" s="50"/>
      <c r="E109" s="50" t="e">
        <f>IF(D109="leicht",6,IF(D109="mittel",6,IF(D109="schwer",18,xxx)))</f>
        <v>#NAME?</v>
      </c>
      <c r="F109" s="50" t="e">
        <f>IF(E109=6,30,IF(E109=18,40,xxx))</f>
        <v>#NAME?</v>
      </c>
      <c r="G109" s="51" t="s">
        <v>118</v>
      </c>
      <c r="H109" s="52"/>
      <c r="I109" s="52"/>
      <c r="J109" s="22"/>
      <c r="K109" s="21"/>
    </row>
    <row r="110" spans="2:11" x14ac:dyDescent="0.2">
      <c r="B110" s="60"/>
      <c r="C110" s="61"/>
      <c r="D110" s="50"/>
      <c r="E110" s="50" t="e">
        <f>IF(D110="leicht",6,IF(D110="mittel",6,IF(D110="schwer",18,xxx)))</f>
        <v>#NAME?</v>
      </c>
      <c r="F110" s="50" t="e">
        <f>IF(E110=6,30,IF(E110=18,40,xxx))</f>
        <v>#NAME?</v>
      </c>
      <c r="G110" s="51" t="s">
        <v>119</v>
      </c>
      <c r="H110" s="52"/>
      <c r="I110" s="52"/>
      <c r="J110" s="22"/>
      <c r="K110" s="21"/>
    </row>
    <row r="111" spans="2:11" x14ac:dyDescent="0.2">
      <c r="B111" s="60"/>
      <c r="C111" s="61"/>
      <c r="D111" s="50"/>
      <c r="E111" s="50" t="e">
        <f>IF(D111="leicht",6,IF(D111="mittel",6,IF(D111="schwer",18,xxx)))</f>
        <v>#NAME?</v>
      </c>
      <c r="F111" s="50" t="e">
        <f>IF(E111=6,30,IF(E111=18,40,xxx))</f>
        <v>#NAME?</v>
      </c>
      <c r="G111" s="51" t="s">
        <v>120</v>
      </c>
      <c r="H111" s="52"/>
      <c r="I111" s="52"/>
      <c r="J111" s="22"/>
      <c r="K111" s="21"/>
    </row>
    <row r="112" spans="2:11" x14ac:dyDescent="0.2">
      <c r="B112" s="60"/>
      <c r="C112" s="61"/>
      <c r="D112" s="50"/>
      <c r="E112" s="50" t="e">
        <f>IF(D112="leicht",6,IF(D112="mittel",6,IF(D112="schwer",18,xxx)))</f>
        <v>#NAME?</v>
      </c>
      <c r="F112" s="50" t="e">
        <f>IF(E112=6,30,IF(E112=18,40,xxx))</f>
        <v>#NAME?</v>
      </c>
      <c r="G112" s="51" t="s">
        <v>121</v>
      </c>
      <c r="H112" s="52"/>
      <c r="I112" s="52"/>
      <c r="J112" s="22"/>
      <c r="K112" s="21"/>
    </row>
    <row r="113" spans="2:11" x14ac:dyDescent="0.2">
      <c r="B113" s="60"/>
      <c r="C113" s="61"/>
      <c r="D113" s="50"/>
      <c r="E113" s="50" t="e">
        <f>IF(D113="leicht",6,IF(D113="mittel",6,IF(D113="schwer",18,xxx)))</f>
        <v>#NAME?</v>
      </c>
      <c r="F113" s="50" t="e">
        <f>IF(E113=6,30,IF(E113=18,40,xxx))</f>
        <v>#NAME?</v>
      </c>
      <c r="G113" s="51" t="s">
        <v>122</v>
      </c>
      <c r="H113" s="52"/>
      <c r="I113" s="52"/>
      <c r="J113" s="22"/>
      <c r="K113" s="21"/>
    </row>
    <row r="114" spans="2:11" x14ac:dyDescent="0.2">
      <c r="B114" s="60"/>
      <c r="C114" s="61"/>
      <c r="D114" s="50"/>
      <c r="E114" s="50" t="e">
        <f>IF(D114="leicht",6,IF(D114="mittel",6,IF(D114="schwer",18,xxx)))</f>
        <v>#NAME?</v>
      </c>
      <c r="F114" s="50" t="e">
        <f>IF(E114=6,30,IF(E114=18,40,xxx))</f>
        <v>#NAME?</v>
      </c>
      <c r="G114" s="51" t="s">
        <v>123</v>
      </c>
      <c r="H114" s="52"/>
      <c r="I114" s="52"/>
      <c r="J114" s="22"/>
      <c r="K114" s="21"/>
    </row>
    <row r="115" spans="2:11" x14ac:dyDescent="0.2">
      <c r="B115" s="60"/>
      <c r="C115" s="61"/>
      <c r="D115" s="50"/>
      <c r="E115" s="50" t="e">
        <f>IF(D115="leicht",6,IF(D115="mittel",6,IF(D115="schwer",18,xxx)))</f>
        <v>#NAME?</v>
      </c>
      <c r="F115" s="50" t="e">
        <f>IF(E115=6,30,IF(E115=18,40,xxx))</f>
        <v>#NAME?</v>
      </c>
      <c r="G115" s="51" t="s">
        <v>124</v>
      </c>
      <c r="H115" s="52"/>
      <c r="I115" s="52"/>
      <c r="J115" s="22"/>
      <c r="K115" s="21"/>
    </row>
    <row r="116" spans="2:11" x14ac:dyDescent="0.2">
      <c r="B116" s="60"/>
      <c r="C116" s="61"/>
      <c r="D116" s="50"/>
      <c r="E116" s="50" t="e">
        <f>IF(D116="leicht",6,IF(D116="mittel",6,IF(D116="schwer",18,xxx)))</f>
        <v>#NAME?</v>
      </c>
      <c r="F116" s="50" t="e">
        <f>IF(E116=6,30,IF(E116=18,40,xxx))</f>
        <v>#NAME?</v>
      </c>
      <c r="G116" s="51" t="s">
        <v>125</v>
      </c>
      <c r="H116" s="52"/>
      <c r="I116" s="52"/>
      <c r="J116" s="22"/>
      <c r="K116" s="21"/>
    </row>
    <row r="117" spans="2:11" x14ac:dyDescent="0.2">
      <c r="B117" s="60"/>
      <c r="C117" s="61"/>
      <c r="D117" s="50"/>
      <c r="E117" s="50" t="e">
        <f>IF(D117="leicht",6,IF(D117="mittel",6,IF(D117="schwer",18,xxx)))</f>
        <v>#NAME?</v>
      </c>
      <c r="F117" s="50" t="e">
        <f>IF(E117=6,30,IF(E117=18,40,xxx))</f>
        <v>#NAME?</v>
      </c>
      <c r="G117" s="51" t="s">
        <v>126</v>
      </c>
      <c r="H117" s="52"/>
      <c r="I117" s="52"/>
      <c r="J117" s="22"/>
      <c r="K117" s="21"/>
    </row>
    <row r="118" spans="2:11" x14ac:dyDescent="0.2">
      <c r="B118" s="60"/>
      <c r="C118" s="61"/>
      <c r="D118" s="50"/>
      <c r="E118" s="50" t="e">
        <f>IF(D118="leicht",6,IF(D118="mittel",6,IF(D118="schwer",18,xxx)))</f>
        <v>#NAME?</v>
      </c>
      <c r="F118" s="50" t="e">
        <f>IF(E118=6,30,IF(E118=18,40,xxx))</f>
        <v>#NAME?</v>
      </c>
      <c r="G118" s="51" t="s">
        <v>127</v>
      </c>
      <c r="H118" s="52"/>
      <c r="I118" s="52"/>
      <c r="J118" s="22"/>
      <c r="K118" s="21"/>
    </row>
    <row r="119" spans="2:11" x14ac:dyDescent="0.2">
      <c r="B119" s="60"/>
      <c r="C119" s="61"/>
      <c r="D119" s="50"/>
      <c r="E119" s="50" t="e">
        <f>IF(D119="leicht",6,IF(D119="mittel",6,IF(D119="schwer",18,xxx)))</f>
        <v>#NAME?</v>
      </c>
      <c r="F119" s="50" t="e">
        <f>IF(E119=6,30,IF(E119=18,40,xxx))</f>
        <v>#NAME?</v>
      </c>
      <c r="G119" s="51" t="s">
        <v>128</v>
      </c>
      <c r="H119" s="52"/>
      <c r="I119" s="52"/>
      <c r="J119" s="22"/>
      <c r="K119" s="21"/>
    </row>
    <row r="120" spans="2:11" x14ac:dyDescent="0.2">
      <c r="B120" s="60"/>
      <c r="C120" s="61"/>
      <c r="D120" s="50"/>
      <c r="E120" s="50" t="e">
        <f>IF(D120="leicht",6,IF(D120="mittel",6,IF(D120="schwer",18,xxx)))</f>
        <v>#NAME?</v>
      </c>
      <c r="F120" s="50" t="e">
        <f>IF(E120=6,30,IF(E120=18,40,xxx))</f>
        <v>#NAME?</v>
      </c>
      <c r="G120" s="51" t="s">
        <v>129</v>
      </c>
      <c r="H120" s="52"/>
      <c r="I120" s="52"/>
      <c r="J120" s="22"/>
      <c r="K120" s="21"/>
    </row>
    <row r="121" spans="2:11" x14ac:dyDescent="0.2">
      <c r="B121" s="60"/>
      <c r="C121" s="61"/>
      <c r="D121" s="50"/>
      <c r="E121" s="50" t="e">
        <f>IF(D121="leicht",6,IF(D121="mittel",6,IF(D121="schwer",18,xxx)))</f>
        <v>#NAME?</v>
      </c>
      <c r="F121" s="50" t="e">
        <f>IF(E121=6,30,IF(E121=18,40,xxx))</f>
        <v>#NAME?</v>
      </c>
      <c r="G121" s="51" t="s">
        <v>130</v>
      </c>
      <c r="H121" s="52"/>
      <c r="I121" s="52"/>
      <c r="J121" s="22"/>
      <c r="K121" s="21"/>
    </row>
    <row r="122" spans="2:11" x14ac:dyDescent="0.2">
      <c r="B122" s="60"/>
      <c r="C122" s="61"/>
      <c r="D122" s="50"/>
      <c r="E122" s="50" t="e">
        <f>IF(D122="leicht",6,IF(D122="mittel",6,IF(D122="schwer",18,xxx)))</f>
        <v>#NAME?</v>
      </c>
      <c r="F122" s="50" t="e">
        <f>IF(E122=6,30,IF(E122=18,40,xxx))</f>
        <v>#NAME?</v>
      </c>
      <c r="G122" s="51" t="s">
        <v>131</v>
      </c>
      <c r="H122" s="52"/>
      <c r="I122" s="52"/>
      <c r="J122" s="22"/>
      <c r="K122" s="21"/>
    </row>
    <row r="123" spans="2:11" x14ac:dyDescent="0.2">
      <c r="B123" s="60"/>
      <c r="C123" s="61"/>
      <c r="D123" s="50"/>
      <c r="E123" s="50" t="e">
        <f>IF(D123="leicht",6,IF(D123="mittel",6,IF(D123="schwer",18,xxx)))</f>
        <v>#NAME?</v>
      </c>
      <c r="F123" s="50" t="e">
        <f>IF(E123=6,30,IF(E123=18,40,xxx))</f>
        <v>#NAME?</v>
      </c>
      <c r="G123" s="51" t="s">
        <v>132</v>
      </c>
      <c r="H123" s="52"/>
      <c r="I123" s="52"/>
      <c r="J123" s="22"/>
      <c r="K123" s="21"/>
    </row>
    <row r="124" spans="2:11" x14ac:dyDescent="0.2">
      <c r="B124" s="60"/>
      <c r="C124" s="61"/>
      <c r="D124" s="50"/>
      <c r="E124" s="50" t="e">
        <f>IF(D124="leicht",6,IF(D124="mittel",6,IF(D124="schwer",18,xxx)))</f>
        <v>#NAME?</v>
      </c>
      <c r="F124" s="50" t="e">
        <f>IF(E124=6,30,IF(E124=18,40,xxx))</f>
        <v>#NAME?</v>
      </c>
      <c r="G124" s="51" t="s">
        <v>133</v>
      </c>
      <c r="H124" s="52"/>
      <c r="I124" s="52"/>
      <c r="J124" s="22"/>
      <c r="K124" s="21"/>
    </row>
    <row r="125" spans="2:11" x14ac:dyDescent="0.2">
      <c r="B125" s="60"/>
      <c r="C125" s="61"/>
      <c r="D125" s="50"/>
      <c r="E125" s="50" t="e">
        <f>IF(D125="leicht",6,IF(D125="mittel",6,IF(D125="schwer",18,xxx)))</f>
        <v>#NAME?</v>
      </c>
      <c r="F125" s="50" t="e">
        <f>IF(E125=6,30,IF(E125=18,40,xxx))</f>
        <v>#NAME?</v>
      </c>
      <c r="G125" s="51" t="s">
        <v>134</v>
      </c>
      <c r="H125" s="52"/>
      <c r="I125" s="52"/>
      <c r="J125" s="22"/>
      <c r="K125" s="21"/>
    </row>
    <row r="126" spans="2:11" x14ac:dyDescent="0.2">
      <c r="B126" s="60"/>
      <c r="C126" s="61"/>
      <c r="D126" s="50"/>
      <c r="E126" s="50" t="e">
        <f>IF(D126="leicht",6,IF(D126="mittel",6,IF(D126="schwer",18,xxx)))</f>
        <v>#NAME?</v>
      </c>
      <c r="F126" s="50" t="e">
        <f>IF(E126=6,30,IF(E126=18,40,xxx))</f>
        <v>#NAME?</v>
      </c>
      <c r="G126" s="51" t="s">
        <v>135</v>
      </c>
      <c r="H126" s="52"/>
      <c r="I126" s="52"/>
      <c r="J126" s="22"/>
      <c r="K126" s="21"/>
    </row>
    <row r="127" spans="2:11" x14ac:dyDescent="0.2">
      <c r="B127" s="39"/>
      <c r="C127" s="32"/>
      <c r="D127" s="24"/>
      <c r="E127" s="24" t="e">
        <f>IF(D127="leicht",6,IF(D127="mittel",6,IF(D127="schwer",18,xxx)))</f>
        <v>#NAME?</v>
      </c>
      <c r="F127" s="24" t="e">
        <f>IF(E127=6,30,IF(E127=18,40,xxx))</f>
        <v>#NAME?</v>
      </c>
      <c r="G127" s="23" t="s">
        <v>136</v>
      </c>
      <c r="H127" s="22"/>
      <c r="I127" s="22"/>
      <c r="J127" s="22"/>
      <c r="K127" s="21"/>
    </row>
    <row r="128" spans="2:11" x14ac:dyDescent="0.2">
      <c r="B128" s="39"/>
      <c r="C128" s="32"/>
      <c r="D128" s="24"/>
      <c r="E128" s="24" t="e">
        <f>IF(D128="leicht",6,IF(D128="mittel",6,IF(D128="schwer",18,xxx)))</f>
        <v>#NAME?</v>
      </c>
      <c r="F128" s="24" t="e">
        <f>IF(E128=6,30,IF(E128=18,40,xxx))</f>
        <v>#NAME?</v>
      </c>
      <c r="G128" s="23" t="s">
        <v>137</v>
      </c>
      <c r="H128" s="22"/>
      <c r="I128" s="22"/>
      <c r="J128" s="22"/>
      <c r="K128" s="21"/>
    </row>
    <row r="129" spans="2:11" x14ac:dyDescent="0.2">
      <c r="B129" s="39"/>
      <c r="C129" s="32"/>
      <c r="D129" s="24"/>
      <c r="E129" s="24" t="e">
        <f>IF(D129="leicht",6,IF(D129="mittel",6,IF(D129="schwer",18,xxx)))</f>
        <v>#NAME?</v>
      </c>
      <c r="F129" s="24" t="e">
        <f>IF(E129=6,30,IF(E129=18,40,xxx))</f>
        <v>#NAME?</v>
      </c>
      <c r="G129" s="23" t="s">
        <v>138</v>
      </c>
      <c r="H129" s="22"/>
      <c r="I129" s="22"/>
      <c r="J129" s="22"/>
      <c r="K129" s="21"/>
    </row>
    <row r="130" spans="2:11" x14ac:dyDescent="0.2">
      <c r="B130" s="39"/>
      <c r="C130" s="32"/>
      <c r="D130" s="24"/>
      <c r="E130" s="24" t="e">
        <f>IF(D130="leicht",6,IF(D130="mittel",6,IF(D130="schwer",18,xxx)))</f>
        <v>#NAME?</v>
      </c>
      <c r="F130" s="24" t="e">
        <f>IF(E130=6,30,IF(E130=18,40,xxx))</f>
        <v>#NAME?</v>
      </c>
      <c r="G130" s="23" t="s">
        <v>139</v>
      </c>
      <c r="H130" s="22"/>
      <c r="I130" s="22"/>
      <c r="J130" s="22"/>
      <c r="K130" s="21"/>
    </row>
    <row r="131" spans="2:11" x14ac:dyDescent="0.2">
      <c r="B131" s="39"/>
      <c r="C131" s="32"/>
      <c r="D131" s="24"/>
      <c r="E131" s="24" t="e">
        <f>IF(D131="leicht",6,IF(D131="mittel",6,IF(D131="schwer",18,xxx)))</f>
        <v>#NAME?</v>
      </c>
      <c r="F131" s="24" t="e">
        <f>IF(E131=6,30,IF(E131=18,40,xxx))</f>
        <v>#NAME?</v>
      </c>
      <c r="G131" s="23" t="s">
        <v>140</v>
      </c>
      <c r="H131" s="22"/>
      <c r="I131" s="22"/>
      <c r="J131" s="22"/>
      <c r="K131" s="21"/>
    </row>
    <row r="132" spans="2:11" x14ac:dyDescent="0.2">
      <c r="B132" s="39"/>
      <c r="C132" s="32"/>
      <c r="D132" s="24"/>
      <c r="E132" s="24" t="e">
        <f>IF(D132="leicht",6,IF(D132="mittel",6,IF(D132="schwer",18,xxx)))</f>
        <v>#NAME?</v>
      </c>
      <c r="F132" s="24" t="e">
        <f>IF(E132=6,30,IF(E132=18,40,xxx))</f>
        <v>#NAME?</v>
      </c>
      <c r="G132" s="23" t="s">
        <v>141</v>
      </c>
      <c r="H132" s="22"/>
      <c r="I132" s="22"/>
      <c r="J132" s="22"/>
      <c r="K132" s="21"/>
    </row>
    <row r="133" spans="2:11" x14ac:dyDescent="0.2">
      <c r="B133" s="40"/>
    </row>
    <row r="134" spans="2:11" x14ac:dyDescent="0.2">
      <c r="B134" s="40"/>
    </row>
    <row r="135" spans="2:11" x14ac:dyDescent="0.2">
      <c r="B135" s="40"/>
    </row>
    <row r="136" spans="2:11" x14ac:dyDescent="0.2">
      <c r="B136" s="40"/>
    </row>
    <row r="137" spans="2:11" x14ac:dyDescent="0.2">
      <c r="B137" s="40"/>
    </row>
    <row r="138" spans="2:11" x14ac:dyDescent="0.2">
      <c r="B138" s="40"/>
    </row>
    <row r="139" spans="2:11" x14ac:dyDescent="0.2">
      <c r="B139" s="40"/>
    </row>
    <row r="140" spans="2:11" x14ac:dyDescent="0.2">
      <c r="B140" s="40"/>
    </row>
    <row r="141" spans="2:11" x14ac:dyDescent="0.2">
      <c r="B141" s="40"/>
    </row>
    <row r="142" spans="2:11" x14ac:dyDescent="0.2">
      <c r="B142" s="40"/>
    </row>
    <row r="143" spans="2:11" x14ac:dyDescent="0.2">
      <c r="B143" s="40"/>
    </row>
    <row r="144" spans="2:11" x14ac:dyDescent="0.2">
      <c r="B144" s="40"/>
    </row>
    <row r="145" spans="2:2" x14ac:dyDescent="0.2">
      <c r="B145" s="40"/>
    </row>
    <row r="146" spans="2:2" x14ac:dyDescent="0.2">
      <c r="B146" s="40"/>
    </row>
    <row r="147" spans="2:2" x14ac:dyDescent="0.2">
      <c r="B147" s="40"/>
    </row>
    <row r="148" spans="2:2" x14ac:dyDescent="0.2">
      <c r="B148" s="40"/>
    </row>
    <row r="149" spans="2:2" x14ac:dyDescent="0.2">
      <c r="B149" s="40"/>
    </row>
    <row r="150" spans="2:2" x14ac:dyDescent="0.2">
      <c r="B150" s="40"/>
    </row>
    <row r="151" spans="2:2" x14ac:dyDescent="0.2">
      <c r="B151" s="40"/>
    </row>
    <row r="152" spans="2:2" x14ac:dyDescent="0.2">
      <c r="B152" s="40"/>
    </row>
    <row r="153" spans="2:2" x14ac:dyDescent="0.2">
      <c r="B153" s="40"/>
    </row>
    <row r="154" spans="2:2" x14ac:dyDescent="0.2">
      <c r="B154" s="40"/>
    </row>
    <row r="155" spans="2:2" x14ac:dyDescent="0.2">
      <c r="B155" s="40"/>
    </row>
    <row r="156" spans="2:2" x14ac:dyDescent="0.2">
      <c r="B156" s="40"/>
    </row>
    <row r="157" spans="2:2" x14ac:dyDescent="0.2">
      <c r="B157" s="40"/>
    </row>
    <row r="158" spans="2:2" x14ac:dyDescent="0.2">
      <c r="B158" s="40"/>
    </row>
    <row r="159" spans="2:2" x14ac:dyDescent="0.2">
      <c r="B159" s="40"/>
    </row>
    <row r="160" spans="2:2" x14ac:dyDescent="0.2">
      <c r="B160" s="40"/>
    </row>
    <row r="161" spans="2:2" x14ac:dyDescent="0.2">
      <c r="B161" s="40"/>
    </row>
    <row r="162" spans="2:2" x14ac:dyDescent="0.2">
      <c r="B162" s="40"/>
    </row>
    <row r="163" spans="2:2" x14ac:dyDescent="0.2">
      <c r="B163" s="40"/>
    </row>
  </sheetData>
  <sheetProtection formatCells="0" formatColumns="0" formatRows="0" sort="0"/>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D95:D132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D18" sqref="D18"/>
    </sheetView>
  </sheetViews>
  <sheetFormatPr baseColWidth="10" defaultColWidth="11.5" defaultRowHeight="15" x14ac:dyDescent="0.2"/>
  <cols>
    <col min="2" max="2" width="20.83203125" bestFit="1" customWidth="1"/>
  </cols>
  <sheetData>
    <row r="1" spans="1:5" x14ac:dyDescent="0.2">
      <c r="A1" t="s">
        <v>142</v>
      </c>
      <c r="C1" t="s">
        <v>143</v>
      </c>
    </row>
    <row r="3" spans="1:5" x14ac:dyDescent="0.2">
      <c r="A3" t="s">
        <v>41</v>
      </c>
      <c r="C3" t="s">
        <v>144</v>
      </c>
    </row>
    <row r="4" spans="1:5" x14ac:dyDescent="0.2">
      <c r="A4" t="s">
        <v>145</v>
      </c>
      <c r="C4" t="s">
        <v>146</v>
      </c>
    </row>
    <row r="5" spans="1:5" x14ac:dyDescent="0.2">
      <c r="A5" t="s">
        <v>147</v>
      </c>
    </row>
    <row r="7" spans="1:5" x14ac:dyDescent="0.2">
      <c r="B7" t="s">
        <v>148</v>
      </c>
      <c r="C7" t="s">
        <v>149</v>
      </c>
      <c r="D7" t="s">
        <v>150</v>
      </c>
      <c r="E7" t="s">
        <v>151</v>
      </c>
    </row>
    <row r="8" spans="1:5" x14ac:dyDescent="0.2">
      <c r="A8">
        <v>3</v>
      </c>
      <c r="B8" s="25">
        <f>SUM(C8:E8)</f>
        <v>30</v>
      </c>
      <c r="C8" s="26">
        <v>14</v>
      </c>
      <c r="D8" s="26">
        <v>8</v>
      </c>
      <c r="E8" s="26">
        <v>8</v>
      </c>
    </row>
    <row r="9" spans="1:5" x14ac:dyDescent="0.2">
      <c r="A9">
        <v>4</v>
      </c>
      <c r="B9" s="25">
        <f t="shared" ref="B9:B17" si="0">SUM(C9:E9)</f>
        <v>23</v>
      </c>
      <c r="C9" s="26">
        <v>9</v>
      </c>
      <c r="D9" s="26">
        <v>7</v>
      </c>
      <c r="E9" s="26">
        <v>7</v>
      </c>
    </row>
    <row r="10" spans="1:5" x14ac:dyDescent="0.2">
      <c r="A10">
        <v>5</v>
      </c>
      <c r="B10" s="25">
        <f t="shared" si="0"/>
        <v>18</v>
      </c>
      <c r="C10" s="26">
        <v>8</v>
      </c>
      <c r="D10" s="26">
        <v>5</v>
      </c>
      <c r="E10" s="26">
        <v>5</v>
      </c>
    </row>
    <row r="11" spans="1:5" x14ac:dyDescent="0.2">
      <c r="A11">
        <v>6</v>
      </c>
      <c r="B11" s="25">
        <f t="shared" si="0"/>
        <v>16</v>
      </c>
      <c r="C11" s="26">
        <v>8</v>
      </c>
      <c r="D11" s="26">
        <v>4</v>
      </c>
      <c r="E11" s="26">
        <v>4</v>
      </c>
    </row>
    <row r="12" spans="1:5" x14ac:dyDescent="0.2">
      <c r="A12">
        <v>7</v>
      </c>
      <c r="B12" s="25">
        <f t="shared" si="0"/>
        <v>13</v>
      </c>
      <c r="C12" s="26">
        <v>5</v>
      </c>
      <c r="D12" s="26">
        <v>4</v>
      </c>
      <c r="E12" s="26">
        <v>4</v>
      </c>
    </row>
    <row r="13" spans="1:5" x14ac:dyDescent="0.2">
      <c r="A13">
        <v>8</v>
      </c>
      <c r="B13" s="25">
        <f t="shared" si="0"/>
        <v>11</v>
      </c>
      <c r="C13" s="26">
        <v>5</v>
      </c>
      <c r="D13" s="26">
        <v>3</v>
      </c>
      <c r="E13" s="26">
        <v>3</v>
      </c>
    </row>
    <row r="14" spans="1:5" x14ac:dyDescent="0.2">
      <c r="A14">
        <v>9</v>
      </c>
      <c r="B14" s="25">
        <f t="shared" si="0"/>
        <v>12</v>
      </c>
      <c r="C14" s="26">
        <v>6</v>
      </c>
      <c r="D14" s="26">
        <v>3</v>
      </c>
      <c r="E14" s="26">
        <v>3</v>
      </c>
    </row>
    <row r="15" spans="1:5" x14ac:dyDescent="0.2">
      <c r="A15">
        <v>10</v>
      </c>
      <c r="B15" s="25">
        <f t="shared" si="0"/>
        <v>10</v>
      </c>
      <c r="C15" s="26">
        <v>4</v>
      </c>
      <c r="D15" s="26">
        <v>3</v>
      </c>
      <c r="E15" s="26">
        <v>3</v>
      </c>
    </row>
    <row r="16" spans="1:5" x14ac:dyDescent="0.2">
      <c r="A16">
        <v>11</v>
      </c>
      <c r="B16" s="25">
        <f t="shared" si="0"/>
        <v>10</v>
      </c>
      <c r="C16" s="26">
        <v>4</v>
      </c>
      <c r="D16" s="26">
        <v>3</v>
      </c>
      <c r="E16" s="26">
        <v>3</v>
      </c>
    </row>
    <row r="17" spans="1:5" x14ac:dyDescent="0.2">
      <c r="A17">
        <v>12</v>
      </c>
      <c r="B17" s="27">
        <f t="shared" si="0"/>
        <v>9</v>
      </c>
      <c r="C17" s="28">
        <v>3</v>
      </c>
      <c r="D17" s="28">
        <v>3</v>
      </c>
      <c r="E17" s="28">
        <v>3</v>
      </c>
    </row>
    <row r="19" spans="1:5" x14ac:dyDescent="0.2">
      <c r="B19" t="s">
        <v>152</v>
      </c>
      <c r="C19" t="s">
        <v>153</v>
      </c>
      <c r="D19" t="s">
        <v>154</v>
      </c>
      <c r="E19" t="s">
        <v>155</v>
      </c>
    </row>
    <row r="20" spans="1:5" x14ac:dyDescent="0.2">
      <c r="A20">
        <v>3</v>
      </c>
      <c r="B20" s="29">
        <f>SUM(C20:E20)</f>
        <v>20</v>
      </c>
      <c r="C20" s="26">
        <v>5</v>
      </c>
      <c r="D20" s="26">
        <v>5</v>
      </c>
      <c r="E20" s="26">
        <v>10</v>
      </c>
    </row>
    <row r="21" spans="1:5" x14ac:dyDescent="0.2">
      <c r="A21">
        <v>4</v>
      </c>
      <c r="B21" s="29">
        <f t="shared" ref="B21:B29" si="1">SUM(C21:E21)</f>
        <v>15</v>
      </c>
      <c r="C21" s="26">
        <v>4</v>
      </c>
      <c r="D21" s="26">
        <v>4</v>
      </c>
      <c r="E21" s="26">
        <v>7</v>
      </c>
    </row>
    <row r="22" spans="1:5" x14ac:dyDescent="0.2">
      <c r="A22">
        <v>5</v>
      </c>
      <c r="B22" s="29">
        <f t="shared" si="1"/>
        <v>12</v>
      </c>
      <c r="C22" s="26">
        <v>3</v>
      </c>
      <c r="D22" s="26">
        <v>3</v>
      </c>
      <c r="E22" s="26">
        <v>6</v>
      </c>
    </row>
    <row r="23" spans="1:5" x14ac:dyDescent="0.2">
      <c r="A23">
        <v>6</v>
      </c>
      <c r="B23" s="29">
        <f t="shared" si="1"/>
        <v>9</v>
      </c>
      <c r="C23" s="26">
        <v>2</v>
      </c>
      <c r="D23" s="26">
        <v>2</v>
      </c>
      <c r="E23" s="26">
        <v>5</v>
      </c>
    </row>
    <row r="24" spans="1:5" x14ac:dyDescent="0.2">
      <c r="A24">
        <v>7</v>
      </c>
      <c r="B24" s="29">
        <f t="shared" si="1"/>
        <v>8</v>
      </c>
      <c r="C24" s="26">
        <v>2</v>
      </c>
      <c r="D24" s="26">
        <v>2</v>
      </c>
      <c r="E24" s="26">
        <v>4</v>
      </c>
    </row>
    <row r="25" spans="1:5" x14ac:dyDescent="0.2">
      <c r="A25">
        <v>8</v>
      </c>
      <c r="B25" s="29">
        <f t="shared" si="1"/>
        <v>8</v>
      </c>
      <c r="C25" s="26">
        <v>2</v>
      </c>
      <c r="D25" s="26">
        <v>2</v>
      </c>
      <c r="E25" s="26">
        <v>4</v>
      </c>
    </row>
    <row r="26" spans="1:5" x14ac:dyDescent="0.2">
      <c r="A26">
        <v>9</v>
      </c>
      <c r="B26" s="29">
        <f t="shared" si="1"/>
        <v>5</v>
      </c>
      <c r="C26" s="26">
        <v>1</v>
      </c>
      <c r="D26" s="26">
        <v>1</v>
      </c>
      <c r="E26" s="26">
        <v>3</v>
      </c>
    </row>
    <row r="27" spans="1:5" x14ac:dyDescent="0.2">
      <c r="A27">
        <v>10</v>
      </c>
      <c r="B27" s="29">
        <f t="shared" si="1"/>
        <v>5</v>
      </c>
      <c r="C27" s="26">
        <v>1</v>
      </c>
      <c r="D27" s="26">
        <v>1</v>
      </c>
      <c r="E27" s="26">
        <v>3</v>
      </c>
    </row>
    <row r="28" spans="1:5" x14ac:dyDescent="0.2">
      <c r="A28">
        <v>11</v>
      </c>
      <c r="B28" s="29">
        <f t="shared" si="1"/>
        <v>4</v>
      </c>
      <c r="C28" s="26">
        <v>1</v>
      </c>
      <c r="D28" s="26">
        <v>1</v>
      </c>
      <c r="E28" s="26">
        <v>2</v>
      </c>
    </row>
    <row r="29" spans="1:5" x14ac:dyDescent="0.2">
      <c r="A29">
        <v>12</v>
      </c>
      <c r="B29" s="30">
        <f t="shared" si="1"/>
        <v>4</v>
      </c>
      <c r="C29" s="28">
        <v>1</v>
      </c>
      <c r="D29" s="28">
        <v>1</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Props1.xml><?xml version="1.0" encoding="utf-8"?>
<ds:datastoreItem xmlns:ds="http://schemas.openxmlformats.org/officeDocument/2006/customXml" ds:itemID="{F97C3231-9B32-4C96-BAE0-25DCED96ADA1}">
  <ds:schemaRefs>
    <ds:schemaRef ds:uri="http://schemas.microsoft.com/sharepoint/v3/contenttype/forms"/>
  </ds:schemaRefs>
</ds:datastoreItem>
</file>

<file path=customXml/itemProps2.xml><?xml version="1.0" encoding="utf-8"?>
<ds:datastoreItem xmlns:ds="http://schemas.openxmlformats.org/officeDocument/2006/customXml" ds:itemID="{17B6274B-98F8-4856-A809-28A4C5AD00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B0891C-F58B-4CEA-B9C7-9FFAE525278A}">
  <ds:schemaRefs>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28aea869-ffe8-48f7-9e91-4a2b9eb4cdc5"/>
    <ds:schemaRef ds:uri="15e1de99-1079-4bd0-98dc-f643554a1a46"/>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2023-09-20T10:17:06Z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