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F161" i="1" l="1"/>
  <c r="H157" i="1"/>
  <c r="F146" i="1"/>
  <c r="F164" i="1" s="1"/>
  <c r="S141" i="1"/>
  <c r="F141" i="1"/>
  <c r="S133" i="1"/>
  <c r="F133" i="1"/>
  <c r="S131" i="1"/>
  <c r="F131" i="1"/>
  <c r="F136" i="1" s="1"/>
  <c r="F163" i="1" s="1"/>
  <c r="S124" i="1"/>
  <c r="F124" i="1"/>
  <c r="S121" i="1"/>
  <c r="S120" i="1"/>
  <c r="S119" i="1"/>
  <c r="S118" i="1"/>
  <c r="S117" i="1"/>
  <c r="F117" i="1"/>
  <c r="S116" i="1"/>
  <c r="F116" i="1"/>
  <c r="S115" i="1"/>
  <c r="F115" i="1"/>
  <c r="S114" i="1"/>
  <c r="F114" i="1"/>
  <c r="S112" i="1"/>
  <c r="F112" i="1"/>
  <c r="S110" i="1"/>
  <c r="S109" i="1"/>
  <c r="S108" i="1"/>
  <c r="S107" i="1"/>
  <c r="F107" i="1"/>
  <c r="S105" i="1"/>
  <c r="F105" i="1"/>
  <c r="S104" i="1"/>
  <c r="F104" i="1"/>
  <c r="S102" i="1"/>
  <c r="F102" i="1"/>
  <c r="S101" i="1"/>
  <c r="F101" i="1"/>
  <c r="S99" i="1"/>
  <c r="F99" i="1"/>
  <c r="S97" i="1"/>
  <c r="F97" i="1"/>
  <c r="F126" i="1" s="1"/>
  <c r="F162" i="1" s="1"/>
  <c r="F92" i="1"/>
  <c r="S89" i="1"/>
  <c r="H89" i="1"/>
  <c r="H92" i="1" s="1"/>
  <c r="F89" i="1"/>
  <c r="S88" i="1"/>
  <c r="F88" i="1"/>
  <c r="S87" i="1"/>
  <c r="F87" i="1"/>
  <c r="S86" i="1"/>
  <c r="F86" i="1"/>
  <c r="F83" i="1"/>
  <c r="S79" i="1"/>
  <c r="F79" i="1"/>
  <c r="S78" i="1"/>
  <c r="F78" i="1"/>
  <c r="S77" i="1"/>
  <c r="F77" i="1"/>
  <c r="S76" i="1"/>
  <c r="F76" i="1"/>
  <c r="S75" i="1"/>
  <c r="F75" i="1"/>
  <c r="S74" i="1"/>
  <c r="F74" i="1"/>
  <c r="S73" i="1"/>
  <c r="F73" i="1"/>
  <c r="S71" i="1"/>
  <c r="F71" i="1"/>
  <c r="S70" i="1"/>
  <c r="F70" i="1"/>
  <c r="S68" i="1"/>
  <c r="F68" i="1"/>
  <c r="S66" i="1"/>
  <c r="F66" i="1"/>
  <c r="S64" i="1"/>
  <c r="F64" i="1"/>
  <c r="S62" i="1"/>
  <c r="F62" i="1"/>
  <c r="F81" i="1" s="1"/>
  <c r="F160" i="1" s="1"/>
  <c r="H58" i="1"/>
  <c r="S56" i="1"/>
  <c r="F56" i="1"/>
  <c r="T55" i="1"/>
  <c r="S55" i="1"/>
  <c r="F55" i="1"/>
  <c r="T54" i="1"/>
  <c r="S54" i="1"/>
  <c r="F54" i="1"/>
  <c r="T53" i="1"/>
  <c r="S53" i="1"/>
  <c r="F53" i="1"/>
  <c r="F58" i="1" s="1"/>
  <c r="F159" i="1" s="1"/>
  <c r="T47" i="1"/>
  <c r="R47" i="1"/>
  <c r="F47" i="1"/>
  <c r="T46" i="1"/>
  <c r="T45" i="1"/>
  <c r="T44" i="1"/>
  <c r="T43" i="1"/>
  <c r="T42" i="1"/>
  <c r="T41" i="1"/>
  <c r="T40" i="1"/>
  <c r="R40" i="1"/>
  <c r="H40" i="1"/>
  <c r="H49" i="1" s="1"/>
  <c r="H152" i="1" s="1"/>
  <c r="H166" i="1" s="1"/>
  <c r="F40" i="1"/>
  <c r="T39" i="1"/>
  <c r="R39" i="1"/>
  <c r="F39" i="1"/>
  <c r="T38" i="1"/>
  <c r="R38" i="1"/>
  <c r="F38" i="1"/>
  <c r="T37" i="1"/>
  <c r="R37" i="1"/>
  <c r="F37" i="1"/>
  <c r="T36" i="1"/>
  <c r="R36" i="1"/>
  <c r="F36" i="1"/>
  <c r="T35" i="1"/>
  <c r="R35" i="1"/>
  <c r="F35" i="1"/>
  <c r="T34" i="1"/>
  <c r="R34" i="1"/>
  <c r="F34" i="1"/>
  <c r="T33" i="1"/>
  <c r="R33" i="1"/>
  <c r="F33" i="1"/>
  <c r="T32" i="1"/>
  <c r="R32" i="1"/>
  <c r="F32" i="1"/>
  <c r="T31" i="1"/>
  <c r="R31" i="1"/>
  <c r="F31" i="1"/>
  <c r="F49" i="1" s="1"/>
  <c r="F152" i="1" l="1"/>
  <c r="G166" i="1" s="1"/>
  <c r="F158" i="1"/>
  <c r="G170" i="1" l="1"/>
  <c r="R166" i="1"/>
</calcChain>
</file>

<file path=xl/sharedStrings.xml><?xml version="1.0" encoding="utf-8"?>
<sst xmlns="http://schemas.openxmlformats.org/spreadsheetml/2006/main" count="215" uniqueCount="140">
  <si>
    <t>.</t>
  </si>
  <si>
    <t>Forescout Technologies Israel Ltd</t>
  </si>
  <si>
    <t>Construction cost estimate for 6th floor office bulding</t>
  </si>
  <si>
    <t>24 Raul Wallenberg, Tel Aviv</t>
  </si>
  <si>
    <t>Demolition and debris removal</t>
  </si>
  <si>
    <t>Rebuilt area</t>
  </si>
  <si>
    <t>Electric and communication system cutoff</t>
  </si>
  <si>
    <t>Dismantling of light fixtures for reuse, including packing and storage</t>
  </si>
  <si>
    <t>Dismantling of electrical appliances for reuse</t>
  </si>
  <si>
    <t>Drywall demolition</t>
  </si>
  <si>
    <t>Dismantling and removal of acoustic ceiling</t>
  </si>
  <si>
    <t>Dismantling of carpentry and surfaces</t>
  </si>
  <si>
    <t>Removal of carpets</t>
  </si>
  <si>
    <t>Dismantling and removal of plaster covering under windows</t>
  </si>
  <si>
    <t>Dismantling of electrical and communication wires</t>
  </si>
  <si>
    <t>Dismantling of airconditioning tunnels</t>
  </si>
  <si>
    <t>Dismantling of infrastructure tunneling</t>
  </si>
  <si>
    <t xml:space="preserve">Dismantling of glass dividers </t>
  </si>
  <si>
    <t>Dismantling of smoke detectors for reuse</t>
  </si>
  <si>
    <t>Dismantling of mobile divider for reuse</t>
  </si>
  <si>
    <t>Dismantling of doors and doorframes</t>
  </si>
  <si>
    <t>Total</t>
  </si>
  <si>
    <t>Stage A+B</t>
  </si>
  <si>
    <t>Stage B</t>
  </si>
  <si>
    <t xml:space="preserve">Quantity </t>
  </si>
  <si>
    <t xml:space="preserve">Construction </t>
  </si>
  <si>
    <t>m2</t>
  </si>
  <si>
    <t>meter</t>
  </si>
  <si>
    <t>comp.</t>
  </si>
  <si>
    <t>unit</t>
  </si>
  <si>
    <t>Extra for 80 kg compression mineral wool insulation</t>
  </si>
  <si>
    <t>Preperation of doorframes including reinforcements</t>
  </si>
  <si>
    <t>Supply and installment of connecting unit between drywall and screen window</t>
  </si>
  <si>
    <t>Installment of drywall cornice over glass divider</t>
  </si>
  <si>
    <t>Installment of drywall cornice over structure for mobile divider</t>
  </si>
  <si>
    <t>Installment of metal structure for mobile divider</t>
  </si>
  <si>
    <t>Core concrete wall smoothing with plaster</t>
  </si>
  <si>
    <t>Supply and installment of connecting unit between glass dividers and drywall</t>
  </si>
  <si>
    <t>Obstruction of building walls with insulation and drywall at the back of the reception station</t>
  </si>
  <si>
    <t>Construction according to section 13 in southfacing rest area</t>
  </si>
  <si>
    <t>Construction of walls under windows at office perimeter</t>
  </si>
  <si>
    <t>Tiling</t>
  </si>
  <si>
    <t>Supply wood boards and wall covering per specs</t>
  </si>
  <si>
    <t>Supply and installment of polyurethane foam panels</t>
  </si>
  <si>
    <r>
      <t xml:space="preserve">Supply and installment of </t>
    </r>
    <r>
      <rPr>
        <sz val="11"/>
        <color rgb="FFFF0000"/>
        <rFont val="Calibri"/>
        <family val="2"/>
        <scheme val="minor"/>
      </rPr>
      <t>borders</t>
    </r>
    <r>
      <rPr>
        <sz val="11"/>
        <color theme="1"/>
        <rFont val="Calibri"/>
        <family val="2"/>
        <scheme val="minor"/>
      </rPr>
      <t xml:space="preserve"> between various tiling gaps</t>
    </r>
  </si>
  <si>
    <t>Supply of tiles, tiling of kitchen walls</t>
  </si>
  <si>
    <t>Ceiling construction</t>
  </si>
  <si>
    <t>Construction of plaster ceiling in areas 601-602 including 30m plaster covering</t>
  </si>
  <si>
    <t>Per specs and simulation</t>
  </si>
  <si>
    <t>division for calculation is 1/3 and 2/3</t>
  </si>
  <si>
    <t>Lowering plaster ceiling in conference room 622 per specs and simulations 42 m2</t>
  </si>
  <si>
    <t>and 60m covering</t>
  </si>
  <si>
    <r>
      <t xml:space="preserve">Installment of plaster </t>
    </r>
    <r>
      <rPr>
        <sz val="11"/>
        <color rgb="FFFF0000"/>
        <rFont val="Calibri"/>
        <family val="2"/>
        <scheme val="minor"/>
      </rPr>
      <t>covering</t>
    </r>
    <r>
      <rPr>
        <sz val="11"/>
        <color theme="1"/>
        <rFont val="Calibri"/>
        <family val="2"/>
        <scheme val="minor"/>
      </rPr>
      <t xml:space="preserve"> for pillars</t>
    </r>
  </si>
  <si>
    <t>and 30 m covering</t>
  </si>
  <si>
    <t xml:space="preserve">Lowering plaster ceiling in area 602 above equipment cabinets per specs and simulations 10m2 </t>
  </si>
  <si>
    <t>and 13m covering</t>
  </si>
  <si>
    <t xml:space="preserve">Lowering plaster ceiling in area 602 above island per specs and simulations 13m2 </t>
  </si>
  <si>
    <t>Construction of plaster ceiling in room 621 shelter room including prep for vents</t>
  </si>
  <si>
    <t>Lowering ceiling in area 611 per specs including preperation for lighting</t>
  </si>
  <si>
    <t>10m2 with 8m covering</t>
  </si>
  <si>
    <t>Lowering plaster in room 608 5m2 and 5m covering</t>
  </si>
  <si>
    <t>Lowering plaster in room 607 according to room 611 section 6</t>
  </si>
  <si>
    <t>Creating lighting slot L18 L21</t>
  </si>
  <si>
    <t>Creating paneled ceiling detail for lighting L4 L6 L7 L5 L17</t>
  </si>
  <si>
    <t>Supply and installation of Euruspan ceiling</t>
  </si>
  <si>
    <t>Supply and installation of fineline acoustic ceiling per plans and specs</t>
  </si>
  <si>
    <t>Concrete ceiling foaming for acoustics</t>
  </si>
  <si>
    <t>Water and piping</t>
  </si>
  <si>
    <t>Hot and cold water system for kitchen sink</t>
  </si>
  <si>
    <t>Concrete drilling to fifth floor and transport of greywater to sinks</t>
  </si>
  <si>
    <t>Preperation of aircondiioning drainage in PVC piping</t>
  </si>
  <si>
    <t xml:space="preserve">Electric </t>
  </si>
  <si>
    <t xml:space="preserve">Chapter still in planning, therefore at this point </t>
  </si>
  <si>
    <t xml:space="preserve">Supply and installation of work station with 4 plugs: </t>
  </si>
  <si>
    <t>2 UPS plugs and connection to ceiling connector box</t>
  </si>
  <si>
    <t>+2 communication tubes with pull down cord for the ceiling grid</t>
  </si>
  <si>
    <t xml:space="preserve">Supply and installation of Gewiss plugs and </t>
  </si>
  <si>
    <t>connection to ceiling/wall connector box</t>
  </si>
  <si>
    <t>lighting electric box</t>
  </si>
  <si>
    <t>box</t>
  </si>
  <si>
    <t xml:space="preserve">Installation of embedded ceiling lighting fixture </t>
  </si>
  <si>
    <t>and connection to connector box</t>
  </si>
  <si>
    <t>Installation of signage lighting fixture and connection to connector box</t>
  </si>
  <si>
    <t xml:space="preserve">Supply and installation of lighting swiitches </t>
  </si>
  <si>
    <t>and connection to ceiling connector box</t>
  </si>
  <si>
    <t>Preparation of pull cord tube for air conditioning thermostat</t>
  </si>
  <si>
    <t>Preparation of pull cord tube for cameras/alarm/door opening</t>
  </si>
  <si>
    <t>Supply and installation of shutoff switch for air conditioning including board equipment</t>
  </si>
  <si>
    <t>Supply and installation of main shutoff switchincluding board equipment</t>
  </si>
  <si>
    <t>Connection of grounding for metal items in structure and ceiling</t>
  </si>
  <si>
    <t xml:space="preserve">Supply of main line from board to concrete ceiling </t>
  </si>
  <si>
    <t>(main lines) connector boxes</t>
  </si>
  <si>
    <t>Same, electric boxes for air conditioning</t>
  </si>
  <si>
    <t>Main line for 3-phase water heater</t>
  </si>
  <si>
    <t>Two-way water heating system</t>
  </si>
  <si>
    <t>Lighting point for emergency lighting in passageways and bathrooms</t>
  </si>
  <si>
    <t>Dismantling and removal of tiling in passageways</t>
  </si>
  <si>
    <t>Formation of opening for glass in wall connecting room 607 and the passageway (see northern front), distribution</t>
  </si>
  <si>
    <t>(Northern front) reinforcing wall and preparation for glass structure between room 603 and passageway</t>
  </si>
  <si>
    <t>(Southern front) construction of opening for window including reinforcement between room 611 and passageway</t>
  </si>
  <si>
    <t>Construction according to section 12 between room 616 and passageway</t>
  </si>
  <si>
    <t>Power outlets for kitchens, direct line to board</t>
  </si>
  <si>
    <t>HDMI + excavation in concrete floor and preparation of electric and communications tubing</t>
  </si>
  <si>
    <t>excavation in concrete floor and preparation of electric and communications tubing in work stations far from wall</t>
  </si>
  <si>
    <t>Excavation in concrete floor and preparation of electric and communications tubing in reception</t>
  </si>
  <si>
    <t>HDMI + excavation in concrete floor and preparation of electric tubing in kitchen</t>
  </si>
  <si>
    <t>Adaption of existing electric boards to new plans</t>
  </si>
  <si>
    <t>Adaption of electric boards to UPS system</t>
  </si>
  <si>
    <t>Supply and instalaltion of communication and electric tubing network</t>
  </si>
  <si>
    <t>Paint work according to specifications</t>
  </si>
  <si>
    <t>Divided as 2/3 and 1/3</t>
  </si>
  <si>
    <t xml:space="preserve">Paint type per client request requires full spackling </t>
  </si>
  <si>
    <t>for perfectly smooth surface, and primer coat</t>
  </si>
  <si>
    <t>Wall and ceiling painting in several shades and materials per architectural specs</t>
  </si>
  <si>
    <t xml:space="preserve">General </t>
  </si>
  <si>
    <t>Third</t>
  </si>
  <si>
    <t>General</t>
  </si>
  <si>
    <t>Protection of concrete floor throughout rennovations</t>
  </si>
  <si>
    <t>Coordination management and overseeing suppliers and subcontractors</t>
  </si>
  <si>
    <t>Cleaning crew prior to transfer</t>
  </si>
  <si>
    <t>Removal of construction debris, including debris by external contractors and cleaning throughout rennovations</t>
  </si>
  <si>
    <t xml:space="preserve">Total cost of main contractor work, minus supply and installation </t>
  </si>
  <si>
    <t>by Gumtechnica Flooring</t>
  </si>
  <si>
    <t xml:space="preserve">Assesment created based on a conceptual plan, with no specific </t>
  </si>
  <si>
    <t>blueprints for systems and therefore not final quote</t>
  </si>
  <si>
    <t>Stage 2</t>
  </si>
  <si>
    <t>Construction of single layer drywall, including mineral wool insultion</t>
  </si>
  <si>
    <t>Demolition of built area</t>
  </si>
  <si>
    <t>Construction</t>
  </si>
  <si>
    <t>Flooring</t>
  </si>
  <si>
    <t xml:space="preserve">Ceiling </t>
  </si>
  <si>
    <t xml:space="preserve">Water and piping </t>
  </si>
  <si>
    <t>Electric</t>
  </si>
  <si>
    <t xml:space="preserve">Paint </t>
  </si>
  <si>
    <t xml:space="preserve">Total work head contractor </t>
  </si>
  <si>
    <t>Total project cost assessment</t>
  </si>
  <si>
    <t>Stage 1</t>
  </si>
  <si>
    <t>Stage 1+2</t>
  </si>
  <si>
    <t>Stage 1 only</t>
  </si>
  <si>
    <t>Rennovation of common areas - see separate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</si>
</sst>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7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6" fillId="0" borderId="0" xfId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7" fillId="0" borderId="4" xfId="0" applyFont="1" applyBorder="1"/>
    <xf numFmtId="0" fontId="0" fillId="0" borderId="6" xfId="0" applyBorder="1"/>
    <xf numFmtId="3" fontId="4" fillId="0" borderId="7" xfId="0" applyNumberFormat="1" applyFont="1" applyBorder="1"/>
    <xf numFmtId="0" fontId="4" fillId="4" borderId="2" xfId="0" applyFont="1" applyFill="1" applyBorder="1"/>
    <xf numFmtId="0" fontId="4" fillId="0" borderId="4" xfId="0" applyFont="1" applyBorder="1" applyAlignment="1">
      <alignment readingOrder="1"/>
    </xf>
    <xf numFmtId="0" fontId="0" fillId="0" borderId="0" xfId="0" applyBorder="1" applyAlignment="1">
      <alignment readingOrder="1"/>
    </xf>
    <xf numFmtId="0" fontId="4" fillId="0" borderId="5" xfId="0" applyFont="1" applyBorder="1" applyAlignment="1">
      <alignment readingOrder="1"/>
    </xf>
    <xf numFmtId="0" fontId="0" fillId="0" borderId="0" xfId="0" applyAlignment="1">
      <alignment readingOrder="1"/>
    </xf>
    <xf numFmtId="0" fontId="5" fillId="0" borderId="2" xfId="0" applyFont="1" applyBorder="1" applyAlignment="1">
      <alignment readingOrder="1"/>
    </xf>
    <xf numFmtId="0" fontId="0" fillId="0" borderId="2" xfId="0" applyBorder="1" applyAlignment="1">
      <alignment readingOrder="1"/>
    </xf>
    <xf numFmtId="0" fontId="5" fillId="0" borderId="5" xfId="0" applyFont="1" applyBorder="1" applyAlignment="1">
      <alignment readingOrder="1"/>
    </xf>
    <xf numFmtId="0" fontId="4" fillId="0" borderId="2" xfId="0" applyFont="1" applyBorder="1" applyAlignment="1">
      <alignment readingOrder="1"/>
    </xf>
    <xf numFmtId="0" fontId="0" fillId="0" borderId="2" xfId="0" quotePrefix="1" applyBorder="1" applyAlignment="1">
      <alignment readingOrder="1"/>
    </xf>
    <xf numFmtId="16" fontId="0" fillId="0" borderId="2" xfId="0" applyNumberFormat="1" applyBorder="1" applyAlignment="1">
      <alignment readingOrder="1"/>
    </xf>
    <xf numFmtId="0" fontId="4" fillId="4" borderId="2" xfId="0" applyFont="1" applyFill="1" applyBorder="1" applyAlignment="1">
      <alignment readingOrder="1"/>
    </xf>
    <xf numFmtId="0" fontId="0" fillId="4" borderId="2" xfId="0" applyFill="1" applyBorder="1" applyAlignment="1">
      <alignment readingOrder="1"/>
    </xf>
    <xf numFmtId="0" fontId="4" fillId="5" borderId="2" xfId="0" applyFont="1" applyFill="1" applyBorder="1" applyAlignment="1">
      <alignment readingOrder="1"/>
    </xf>
    <xf numFmtId="0" fontId="10" fillId="0" borderId="2" xfId="0" applyFont="1" applyBorder="1" applyAlignment="1">
      <alignment readingOrder="1"/>
    </xf>
    <xf numFmtId="0" fontId="5" fillId="2" borderId="2" xfId="0" applyFont="1" applyFill="1" applyBorder="1" applyAlignment="1">
      <alignment readingOrder="1"/>
    </xf>
    <xf numFmtId="0" fontId="0" fillId="2" borderId="2" xfId="0" applyFill="1" applyBorder="1" applyAlignment="1">
      <alignment readingOrder="1"/>
    </xf>
    <xf numFmtId="0" fontId="8" fillId="0" borderId="2" xfId="0" applyFont="1" applyBorder="1" applyAlignment="1">
      <alignment readingOrder="1"/>
    </xf>
    <xf numFmtId="0" fontId="9" fillId="3" borderId="2" xfId="0" applyFont="1" applyFill="1" applyBorder="1" applyAlignment="1">
      <alignment readingOrder="1"/>
    </xf>
    <xf numFmtId="0" fontId="11" fillId="2" borderId="2" xfId="0" applyFont="1" applyFill="1" applyBorder="1" applyAlignment="1">
      <alignment readingOrder="1"/>
    </xf>
    <xf numFmtId="0" fontId="10" fillId="2" borderId="2" xfId="0" applyFont="1" applyFill="1" applyBorder="1" applyAlignment="1">
      <alignment readingOrder="1"/>
    </xf>
    <xf numFmtId="0" fontId="9" fillId="0" borderId="2" xfId="0" applyFont="1" applyBorder="1" applyAlignment="1">
      <alignment readingOrder="1"/>
    </xf>
    <xf numFmtId="0" fontId="12" fillId="5" borderId="2" xfId="0" applyFont="1" applyFill="1" applyBorder="1" applyAlignment="1">
      <alignment readingOrder="1"/>
    </xf>
    <xf numFmtId="0" fontId="12" fillId="0" borderId="2" xfId="0" applyFont="1" applyBorder="1" applyAlignment="1">
      <alignment readingOrder="1"/>
    </xf>
    <xf numFmtId="0" fontId="12" fillId="4" borderId="2" xfId="0" applyFont="1" applyFill="1" applyBorder="1" applyAlignment="1">
      <alignment readingOrder="1"/>
    </xf>
    <xf numFmtId="0" fontId="4" fillId="0" borderId="3" xfId="0" applyFont="1" applyBorder="1" applyAlignment="1">
      <alignment readingOrder="1"/>
    </xf>
    <xf numFmtId="0" fontId="5" fillId="0" borderId="3" xfId="0" applyFont="1" applyBorder="1" applyAlignment="1">
      <alignment readingOrder="1"/>
    </xf>
    <xf numFmtId="0" fontId="0" fillId="0" borderId="3" xfId="0" applyBorder="1" applyAlignment="1">
      <alignment readingOrder="1"/>
    </xf>
    <xf numFmtId="0" fontId="0" fillId="0" borderId="7" xfId="0" applyBorder="1" applyAlignment="1">
      <alignment readingOrder="1"/>
    </xf>
    <xf numFmtId="20" fontId="0" fillId="0" borderId="7" xfId="0" applyNumberFormat="1" applyBorder="1" applyAlignment="1">
      <alignment readingOrder="1"/>
    </xf>
    <xf numFmtId="0" fontId="4" fillId="5" borderId="7" xfId="0" applyFont="1" applyFill="1" applyBorder="1" applyAlignment="1">
      <alignment readingOrder="1"/>
    </xf>
    <xf numFmtId="0" fontId="4" fillId="0" borderId="7" xfId="0" applyFont="1" applyBorder="1" applyAlignment="1">
      <alignment readingOrder="1"/>
    </xf>
    <xf numFmtId="0" fontId="4" fillId="4" borderId="7" xfId="0" applyFont="1" applyFill="1" applyBorder="1" applyAlignment="1">
      <alignment readingOrder="1"/>
    </xf>
    <xf numFmtId="3" fontId="4" fillId="0" borderId="2" xfId="0" applyNumberFormat="1" applyFont="1" applyBorder="1" applyAlignment="1">
      <alignment readingOrder="1"/>
    </xf>
    <xf numFmtId="3" fontId="4" fillId="4" borderId="2" xfId="0" applyNumberFormat="1" applyFont="1" applyFill="1" applyBorder="1" applyAlignment="1">
      <alignment readingOrder="1"/>
    </xf>
    <xf numFmtId="0" fontId="0" fillId="2" borderId="7" xfId="0" applyFill="1" applyBorder="1" applyAlignment="1">
      <alignment readingOrder="1"/>
    </xf>
    <xf numFmtId="3" fontId="4" fillId="0" borderId="7" xfId="0" applyNumberFormat="1" applyFont="1" applyBorder="1" applyAlignment="1">
      <alignment readingOrder="1"/>
    </xf>
    <xf numFmtId="3" fontId="4" fillId="4" borderId="7" xfId="0" applyNumberFormat="1" applyFont="1" applyFill="1" applyBorder="1" applyAlignment="1">
      <alignment readingOrder="1"/>
    </xf>
    <xf numFmtId="0" fontId="0" fillId="0" borderId="2" xfId="0" applyBorder="1" applyAlignment="1">
      <alignment wrapText="1" readingOrder="1"/>
    </xf>
    <xf numFmtId="3" fontId="0" fillId="0" borderId="0" xfId="0" applyNumberFormat="1" applyAlignment="1">
      <alignment wrapText="1" readingOrder="1"/>
    </xf>
    <xf numFmtId="0" fontId="0" fillId="0" borderId="0" xfId="0" applyAlignment="1">
      <alignment wrapText="1" readingOrder="1"/>
    </xf>
    <xf numFmtId="0" fontId="3" fillId="0" borderId="2" xfId="0" applyFont="1" applyBorder="1" applyAlignment="1">
      <alignment readingOrder="1"/>
    </xf>
    <xf numFmtId="0" fontId="2" fillId="0" borderId="2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1" fillId="0" borderId="2" xfId="0" applyFont="1" applyBorder="1" applyAlignment="1">
      <alignment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5"/>
  <sheetViews>
    <sheetView tabSelected="1" topLeftCell="A152" zoomScaleNormal="100" workbookViewId="0">
      <selection activeCell="B168" sqref="B168"/>
    </sheetView>
  </sheetViews>
  <sheetFormatPr defaultRowHeight="15" x14ac:dyDescent="0.25"/>
  <cols>
    <col min="1" max="1" width="2.7109375" style="5" customWidth="1"/>
    <col min="2" max="2" width="54" style="5" customWidth="1"/>
    <col min="3" max="3" width="5.85546875" style="5" customWidth="1"/>
    <col min="4" max="4" width="5.7109375" style="5" customWidth="1"/>
    <col min="5" max="5" width="6.85546875" style="5" customWidth="1"/>
    <col min="6" max="8" width="11.28515625" style="5" customWidth="1"/>
    <col min="9" max="16" width="9" hidden="1" customWidth="1"/>
    <col min="17" max="17" width="11.28515625" style="5" customWidth="1"/>
  </cols>
  <sheetData>
    <row r="1" spans="1:17" ht="18.75" x14ac:dyDescent="0.3">
      <c r="B1" s="8" t="s">
        <v>1</v>
      </c>
      <c r="C1" s="6"/>
      <c r="D1" s="6"/>
      <c r="E1" s="6"/>
      <c r="F1" s="6" t="s">
        <v>22</v>
      </c>
      <c r="G1" s="11" t="s">
        <v>23</v>
      </c>
      <c r="H1" s="6"/>
      <c r="Q1" s="6"/>
    </row>
    <row r="2" spans="1:17" s="15" customFormat="1" x14ac:dyDescent="0.25">
      <c r="A2" s="5"/>
      <c r="B2" s="12" t="s">
        <v>2</v>
      </c>
      <c r="C2" s="13"/>
      <c r="D2" s="14"/>
      <c r="E2" s="14"/>
      <c r="F2" s="14"/>
      <c r="G2" s="14"/>
      <c r="H2" s="14"/>
      <c r="Q2" s="14"/>
    </row>
    <row r="3" spans="1:17" s="15" customFormat="1" x14ac:dyDescent="0.25">
      <c r="A3" s="5"/>
      <c r="B3" s="52" t="s">
        <v>3</v>
      </c>
      <c r="C3" s="17"/>
      <c r="D3" s="18"/>
      <c r="E3" s="18"/>
      <c r="F3" s="14"/>
      <c r="G3" s="14"/>
      <c r="H3" s="14"/>
      <c r="Q3" s="14"/>
    </row>
    <row r="4" spans="1:17" s="15" customFormat="1" x14ac:dyDescent="0.25">
      <c r="A4" s="5"/>
      <c r="B4" s="16"/>
      <c r="C4" s="17"/>
      <c r="D4" s="17"/>
      <c r="E4" s="17"/>
      <c r="F4" s="17"/>
      <c r="G4" s="17"/>
      <c r="H4" s="17"/>
      <c r="Q4" s="17"/>
    </row>
    <row r="5" spans="1:17" s="15" customFormat="1" x14ac:dyDescent="0.25">
      <c r="A5" s="5"/>
      <c r="B5" s="19" t="s">
        <v>4</v>
      </c>
      <c r="C5" s="20"/>
      <c r="D5" s="17"/>
      <c r="E5" s="17"/>
      <c r="F5" s="17"/>
      <c r="G5" s="17"/>
      <c r="H5" s="17"/>
      <c r="Q5" s="17"/>
    </row>
    <row r="6" spans="1:17" s="15" customFormat="1" x14ac:dyDescent="0.25">
      <c r="A6" s="5"/>
      <c r="B6" s="16"/>
      <c r="C6" s="17"/>
      <c r="D6" s="17"/>
      <c r="E6" s="17"/>
      <c r="F6" s="17"/>
      <c r="G6" s="17"/>
      <c r="H6" s="17"/>
      <c r="Q6" s="17"/>
    </row>
    <row r="7" spans="1:17" s="15" customFormat="1" x14ac:dyDescent="0.25">
      <c r="A7" s="6"/>
      <c r="B7" s="19" t="s">
        <v>5</v>
      </c>
      <c r="C7" s="17"/>
      <c r="D7" s="17"/>
      <c r="E7" s="17"/>
      <c r="F7" s="17"/>
      <c r="G7" s="17"/>
      <c r="H7" s="17"/>
      <c r="Q7" s="17"/>
    </row>
    <row r="8" spans="1:17" s="15" customFormat="1" x14ac:dyDescent="0.25">
      <c r="A8" s="5"/>
      <c r="B8" s="16"/>
      <c r="C8" s="17"/>
      <c r="D8" s="17"/>
      <c r="E8" s="17"/>
      <c r="F8" s="17"/>
      <c r="G8" s="17"/>
      <c r="H8" s="17"/>
      <c r="Q8" s="17"/>
    </row>
    <row r="9" spans="1:17" s="15" customFormat="1" x14ac:dyDescent="0.25">
      <c r="A9" s="5">
        <v>1</v>
      </c>
      <c r="B9" s="52" t="s">
        <v>6</v>
      </c>
      <c r="C9" s="17"/>
      <c r="D9" s="17"/>
      <c r="E9" s="17"/>
      <c r="F9" s="17"/>
      <c r="G9" s="17"/>
      <c r="H9" s="17"/>
      <c r="Q9" s="17"/>
    </row>
    <row r="10" spans="1:17" s="15" customFormat="1" x14ac:dyDescent="0.25">
      <c r="A10" s="5">
        <v>2</v>
      </c>
      <c r="B10" s="52" t="s">
        <v>7</v>
      </c>
      <c r="C10" s="17"/>
      <c r="D10" s="17"/>
      <c r="E10" s="17"/>
      <c r="F10" s="17"/>
      <c r="G10" s="17"/>
      <c r="H10" s="17"/>
      <c r="Q10" s="17"/>
    </row>
    <row r="11" spans="1:17" s="15" customFormat="1" x14ac:dyDescent="0.25">
      <c r="A11" s="5">
        <v>3</v>
      </c>
      <c r="B11" s="52" t="s">
        <v>8</v>
      </c>
      <c r="C11" s="17"/>
      <c r="D11" s="17"/>
      <c r="E11" s="17"/>
      <c r="F11" s="17"/>
      <c r="G11" s="17"/>
      <c r="H11" s="17"/>
      <c r="Q11" s="17"/>
    </row>
    <row r="12" spans="1:17" s="15" customFormat="1" x14ac:dyDescent="0.25">
      <c r="A12" s="5">
        <v>4</v>
      </c>
      <c r="B12" s="52" t="s">
        <v>10</v>
      </c>
      <c r="C12" s="17"/>
      <c r="D12" s="17"/>
      <c r="E12" s="17"/>
      <c r="F12" s="17"/>
      <c r="G12" s="17"/>
      <c r="H12" s="17"/>
      <c r="Q12" s="17"/>
    </row>
    <row r="13" spans="1:17" s="15" customFormat="1" x14ac:dyDescent="0.25">
      <c r="A13" s="5">
        <v>5</v>
      </c>
      <c r="B13" s="52" t="s">
        <v>9</v>
      </c>
      <c r="C13" s="17"/>
      <c r="D13" s="17"/>
      <c r="E13" s="17"/>
      <c r="F13" s="17"/>
      <c r="G13" s="17"/>
      <c r="H13" s="17"/>
      <c r="Q13" s="17"/>
    </row>
    <row r="14" spans="1:17" s="15" customFormat="1" x14ac:dyDescent="0.25">
      <c r="A14" s="5">
        <v>6</v>
      </c>
      <c r="B14" s="52" t="s">
        <v>11</v>
      </c>
      <c r="C14" s="17"/>
      <c r="D14" s="17"/>
      <c r="E14" s="17"/>
      <c r="F14" s="17"/>
      <c r="G14" s="17"/>
      <c r="H14" s="17"/>
      <c r="Q14" s="17"/>
    </row>
    <row r="15" spans="1:17" s="15" customFormat="1" x14ac:dyDescent="0.25">
      <c r="A15" s="5">
        <v>7</v>
      </c>
      <c r="B15" s="52" t="s">
        <v>12</v>
      </c>
      <c r="C15" s="17"/>
      <c r="D15" s="17"/>
      <c r="E15" s="17"/>
      <c r="F15" s="17"/>
      <c r="G15" s="17"/>
      <c r="H15" s="17"/>
      <c r="Q15" s="17"/>
    </row>
    <row r="16" spans="1:17" s="15" customFormat="1" x14ac:dyDescent="0.25">
      <c r="A16" s="5">
        <v>8</v>
      </c>
      <c r="B16" s="52" t="s">
        <v>96</v>
      </c>
      <c r="C16" s="17"/>
      <c r="D16" s="17"/>
      <c r="E16" s="17"/>
      <c r="F16" s="17"/>
      <c r="G16" s="17"/>
      <c r="H16" s="17"/>
      <c r="Q16" s="17"/>
    </row>
    <row r="17" spans="1:20" s="15" customFormat="1" x14ac:dyDescent="0.25">
      <c r="A17" s="5">
        <v>9</v>
      </c>
      <c r="B17" s="52" t="s">
        <v>13</v>
      </c>
      <c r="C17" s="17"/>
      <c r="D17" s="17"/>
      <c r="E17" s="17"/>
      <c r="F17" s="17"/>
      <c r="G17" s="17"/>
      <c r="H17" s="17"/>
      <c r="Q17" s="17"/>
    </row>
    <row r="18" spans="1:20" s="15" customFormat="1" x14ac:dyDescent="0.25">
      <c r="A18" s="5">
        <v>10</v>
      </c>
      <c r="B18" s="52" t="s">
        <v>14</v>
      </c>
      <c r="C18" s="17"/>
      <c r="D18" s="17"/>
      <c r="E18" s="17"/>
      <c r="F18" s="17"/>
      <c r="G18" s="17"/>
      <c r="H18" s="17"/>
      <c r="Q18" s="17"/>
    </row>
    <row r="19" spans="1:20" s="15" customFormat="1" x14ac:dyDescent="0.25">
      <c r="A19" s="5">
        <v>11</v>
      </c>
      <c r="B19" s="52" t="s">
        <v>16</v>
      </c>
      <c r="C19" s="21"/>
      <c r="D19" s="17"/>
      <c r="E19" s="17"/>
      <c r="F19" s="17"/>
      <c r="G19" s="17"/>
      <c r="H19" s="17"/>
      <c r="Q19" s="17"/>
    </row>
    <row r="20" spans="1:20" s="15" customFormat="1" x14ac:dyDescent="0.25">
      <c r="A20" s="5">
        <v>12</v>
      </c>
      <c r="B20" s="52" t="s">
        <v>15</v>
      </c>
      <c r="C20" s="21"/>
      <c r="D20" s="17"/>
      <c r="E20" s="16"/>
      <c r="F20" s="16"/>
      <c r="G20" s="16"/>
      <c r="H20" s="16"/>
      <c r="Q20" s="16"/>
    </row>
    <row r="21" spans="1:20" s="15" customFormat="1" x14ac:dyDescent="0.25">
      <c r="A21" s="5">
        <v>13</v>
      </c>
      <c r="B21" s="52" t="s">
        <v>17</v>
      </c>
      <c r="C21" s="21"/>
      <c r="D21" s="17"/>
      <c r="E21" s="17"/>
      <c r="F21" s="17"/>
      <c r="G21" s="17"/>
      <c r="H21" s="17"/>
      <c r="Q21" s="17"/>
    </row>
    <row r="22" spans="1:20" s="15" customFormat="1" x14ac:dyDescent="0.25">
      <c r="A22" s="5">
        <v>14</v>
      </c>
      <c r="B22" s="52" t="s">
        <v>18</v>
      </c>
      <c r="C22" s="17"/>
      <c r="D22" s="17"/>
      <c r="E22" s="17"/>
      <c r="F22" s="17"/>
      <c r="G22" s="17"/>
      <c r="H22" s="17"/>
      <c r="Q22" s="17"/>
    </row>
    <row r="23" spans="1:20" s="15" customFormat="1" x14ac:dyDescent="0.25">
      <c r="A23" s="5">
        <v>15</v>
      </c>
      <c r="B23" s="52" t="s">
        <v>19</v>
      </c>
      <c r="C23" s="17"/>
      <c r="D23" s="17"/>
      <c r="E23" s="17"/>
      <c r="F23" s="17"/>
      <c r="G23" s="17"/>
      <c r="H23" s="17"/>
      <c r="Q23" s="17"/>
    </row>
    <row r="24" spans="1:20" s="15" customFormat="1" x14ac:dyDescent="0.25">
      <c r="A24" s="5">
        <v>16</v>
      </c>
      <c r="B24" s="52" t="s">
        <v>20</v>
      </c>
      <c r="C24" s="17"/>
      <c r="D24" s="17"/>
      <c r="E24" s="17"/>
      <c r="F24" s="17"/>
      <c r="G24" s="17"/>
      <c r="H24" s="17"/>
      <c r="Q24" s="17"/>
    </row>
    <row r="25" spans="1:20" s="15" customFormat="1" x14ac:dyDescent="0.25">
      <c r="A25" s="5"/>
      <c r="B25" s="16"/>
      <c r="C25" s="21"/>
      <c r="D25" s="17"/>
      <c r="E25" s="19" t="s">
        <v>21</v>
      </c>
      <c r="F25" s="22">
        <v>60000</v>
      </c>
      <c r="G25" s="19"/>
      <c r="H25" s="22">
        <v>60000</v>
      </c>
      <c r="Q25" s="19"/>
    </row>
    <row r="26" spans="1:20" s="15" customFormat="1" x14ac:dyDescent="0.25">
      <c r="A26" s="5"/>
      <c r="B26" s="16"/>
      <c r="C26" s="21"/>
      <c r="D26" s="17"/>
      <c r="E26" s="17"/>
      <c r="F26" s="17"/>
      <c r="G26" s="17"/>
      <c r="H26" s="17"/>
      <c r="Q26" s="17"/>
    </row>
    <row r="27" spans="1:20" s="15" customFormat="1" x14ac:dyDescent="0.25">
      <c r="A27" s="5"/>
      <c r="B27" s="16"/>
      <c r="C27" s="21"/>
      <c r="D27" s="17"/>
      <c r="E27" s="17"/>
      <c r="F27" s="17"/>
      <c r="G27" s="17"/>
      <c r="H27" s="17"/>
      <c r="Q27" s="17"/>
    </row>
    <row r="28" spans="1:20" s="15" customFormat="1" x14ac:dyDescent="0.25">
      <c r="A28" s="5"/>
      <c r="B28" s="16"/>
      <c r="C28" s="21"/>
      <c r="D28" s="17"/>
      <c r="E28" s="17"/>
      <c r="F28" s="17"/>
      <c r="G28" s="17"/>
      <c r="H28" s="17"/>
      <c r="Q28" s="17"/>
    </row>
    <row r="29" spans="1:20" s="15" customFormat="1" x14ac:dyDescent="0.25">
      <c r="A29" s="5"/>
      <c r="B29" s="19" t="s">
        <v>25</v>
      </c>
      <c r="C29" s="21"/>
      <c r="D29" s="17"/>
      <c r="E29" s="17"/>
      <c r="F29" s="17"/>
      <c r="G29" s="23" t="s">
        <v>24</v>
      </c>
      <c r="H29" s="17"/>
      <c r="Q29" s="17"/>
    </row>
    <row r="30" spans="1:20" s="15" customFormat="1" x14ac:dyDescent="0.25">
      <c r="A30" s="5"/>
      <c r="B30" s="16"/>
      <c r="C30" s="21"/>
      <c r="D30" s="17"/>
      <c r="E30" s="17"/>
      <c r="F30" s="17"/>
      <c r="G30" s="17"/>
      <c r="H30" s="17"/>
      <c r="Q30" s="17"/>
    </row>
    <row r="31" spans="1:20" s="15" customFormat="1" x14ac:dyDescent="0.25">
      <c r="A31" s="5">
        <v>1</v>
      </c>
      <c r="B31" s="55" t="s">
        <v>126</v>
      </c>
      <c r="C31" s="17" t="s">
        <v>26</v>
      </c>
      <c r="D31" s="17">
        <v>370</v>
      </c>
      <c r="E31" s="17">
        <v>240</v>
      </c>
      <c r="F31" s="17">
        <f>E31*D31</f>
        <v>88800</v>
      </c>
      <c r="G31" s="17">
        <v>150</v>
      </c>
      <c r="H31" s="17">
        <v>36000</v>
      </c>
      <c r="Q31" s="17"/>
      <c r="R31" s="15">
        <f>D31*E31</f>
        <v>88800</v>
      </c>
      <c r="T31" s="15">
        <f>G31*E31</f>
        <v>36000</v>
      </c>
    </row>
    <row r="32" spans="1:20" s="15" customFormat="1" x14ac:dyDescent="0.25">
      <c r="A32" s="5">
        <v>2</v>
      </c>
      <c r="B32" s="52" t="s">
        <v>30</v>
      </c>
      <c r="C32" s="17" t="s">
        <v>26</v>
      </c>
      <c r="D32" s="17">
        <v>370</v>
      </c>
      <c r="E32" s="17">
        <v>60</v>
      </c>
      <c r="F32" s="17">
        <f t="shared" ref="F32:F40" si="0">E32*D32</f>
        <v>22200</v>
      </c>
      <c r="G32" s="17">
        <v>150</v>
      </c>
      <c r="H32" s="17">
        <v>9000</v>
      </c>
      <c r="Q32" s="17"/>
      <c r="R32" s="15">
        <f t="shared" ref="R32:R47" si="1">D32*E32</f>
        <v>22200</v>
      </c>
      <c r="T32" s="15">
        <f t="shared" ref="T32:T47" si="2">G32*E32</f>
        <v>9000</v>
      </c>
    </row>
    <row r="33" spans="1:20" s="15" customFormat="1" x14ac:dyDescent="0.25">
      <c r="A33" s="5">
        <v>3</v>
      </c>
      <c r="B33" s="52" t="s">
        <v>33</v>
      </c>
      <c r="C33" s="17" t="s">
        <v>27</v>
      </c>
      <c r="D33" s="17">
        <v>33</v>
      </c>
      <c r="E33" s="17">
        <v>300</v>
      </c>
      <c r="F33" s="17">
        <f t="shared" si="0"/>
        <v>9900</v>
      </c>
      <c r="G33" s="17">
        <v>15</v>
      </c>
      <c r="H33" s="17">
        <v>4500</v>
      </c>
      <c r="Q33" s="17"/>
      <c r="R33" s="15">
        <f t="shared" si="1"/>
        <v>9900</v>
      </c>
      <c r="T33" s="15">
        <f t="shared" si="2"/>
        <v>4500</v>
      </c>
    </row>
    <row r="34" spans="1:20" s="15" customFormat="1" x14ac:dyDescent="0.25">
      <c r="A34" s="5">
        <v>4</v>
      </c>
      <c r="B34" s="52" t="s">
        <v>34</v>
      </c>
      <c r="C34" s="17" t="s">
        <v>27</v>
      </c>
      <c r="D34" s="17">
        <v>5</v>
      </c>
      <c r="E34" s="17">
        <v>300</v>
      </c>
      <c r="F34" s="17">
        <f t="shared" si="0"/>
        <v>1500</v>
      </c>
      <c r="G34" s="17"/>
      <c r="H34" s="17"/>
      <c r="Q34" s="17"/>
      <c r="R34" s="15">
        <f t="shared" si="1"/>
        <v>1500</v>
      </c>
      <c r="T34" s="15">
        <f t="shared" si="2"/>
        <v>0</v>
      </c>
    </row>
    <row r="35" spans="1:20" s="15" customFormat="1" x14ac:dyDescent="0.25">
      <c r="A35" s="5">
        <v>5</v>
      </c>
      <c r="B35" s="52" t="s">
        <v>35</v>
      </c>
      <c r="C35" s="17" t="s">
        <v>27</v>
      </c>
      <c r="D35" s="17">
        <v>5</v>
      </c>
      <c r="E35" s="17">
        <v>900</v>
      </c>
      <c r="F35" s="17">
        <f t="shared" si="0"/>
        <v>4500</v>
      </c>
      <c r="G35" s="17"/>
      <c r="H35" s="17"/>
      <c r="Q35" s="17"/>
      <c r="R35" s="15">
        <f t="shared" si="1"/>
        <v>4500</v>
      </c>
      <c r="T35" s="15">
        <f t="shared" si="2"/>
        <v>0</v>
      </c>
    </row>
    <row r="36" spans="1:20" s="15" customFormat="1" x14ac:dyDescent="0.25">
      <c r="A36" s="5">
        <v>6</v>
      </c>
      <c r="B36" s="52" t="s">
        <v>52</v>
      </c>
      <c r="C36" s="17" t="s">
        <v>26</v>
      </c>
      <c r="D36" s="17">
        <v>130</v>
      </c>
      <c r="E36" s="17">
        <v>180</v>
      </c>
      <c r="F36" s="17">
        <f t="shared" si="0"/>
        <v>23400</v>
      </c>
      <c r="G36" s="17"/>
      <c r="H36" s="17"/>
      <c r="Q36" s="17"/>
      <c r="R36" s="15">
        <f t="shared" si="1"/>
        <v>23400</v>
      </c>
      <c r="T36" s="15">
        <f t="shared" si="2"/>
        <v>0</v>
      </c>
    </row>
    <row r="37" spans="1:20" s="15" customFormat="1" x14ac:dyDescent="0.25">
      <c r="A37" s="5">
        <v>7</v>
      </c>
      <c r="B37" s="52" t="s">
        <v>36</v>
      </c>
      <c r="C37" s="17" t="s">
        <v>26</v>
      </c>
      <c r="D37" s="17">
        <v>170</v>
      </c>
      <c r="E37" s="17">
        <v>180</v>
      </c>
      <c r="F37" s="17">
        <f t="shared" si="0"/>
        <v>30600</v>
      </c>
      <c r="G37" s="17"/>
      <c r="H37" s="17"/>
      <c r="Q37" s="17"/>
      <c r="R37" s="15">
        <f t="shared" si="1"/>
        <v>30600</v>
      </c>
      <c r="T37" s="15">
        <f t="shared" si="2"/>
        <v>0</v>
      </c>
    </row>
    <row r="38" spans="1:20" s="15" customFormat="1" x14ac:dyDescent="0.25">
      <c r="A38" s="5">
        <v>8</v>
      </c>
      <c r="B38" s="52" t="s">
        <v>31</v>
      </c>
      <c r="C38" s="17" t="s">
        <v>29</v>
      </c>
      <c r="D38" s="17">
        <v>14</v>
      </c>
      <c r="E38" s="17">
        <v>400</v>
      </c>
      <c r="F38" s="17">
        <f t="shared" si="0"/>
        <v>5600</v>
      </c>
      <c r="G38" s="17">
        <v>8</v>
      </c>
      <c r="H38" s="17">
        <v>3200</v>
      </c>
      <c r="Q38" s="17"/>
      <c r="R38" s="15">
        <f t="shared" si="1"/>
        <v>5600</v>
      </c>
      <c r="T38" s="15">
        <f t="shared" si="2"/>
        <v>3200</v>
      </c>
    </row>
    <row r="39" spans="1:20" s="15" customFormat="1" x14ac:dyDescent="0.25">
      <c r="A39" s="5">
        <v>9</v>
      </c>
      <c r="B39" s="52" t="s">
        <v>32</v>
      </c>
      <c r="C39" s="17" t="s">
        <v>29</v>
      </c>
      <c r="D39" s="17">
        <v>10</v>
      </c>
      <c r="E39" s="17">
        <v>400</v>
      </c>
      <c r="F39" s="17">
        <f t="shared" si="0"/>
        <v>4000</v>
      </c>
      <c r="G39" s="17">
        <v>5</v>
      </c>
      <c r="H39" s="17">
        <v>2000</v>
      </c>
      <c r="Q39" s="17"/>
      <c r="R39" s="15">
        <f t="shared" si="1"/>
        <v>4000</v>
      </c>
      <c r="T39" s="15">
        <f t="shared" si="2"/>
        <v>2000</v>
      </c>
    </row>
    <row r="40" spans="1:20" s="15" customFormat="1" x14ac:dyDescent="0.25">
      <c r="A40" s="5">
        <v>10</v>
      </c>
      <c r="B40" s="52" t="s">
        <v>37</v>
      </c>
      <c r="C40" s="17" t="s">
        <v>29</v>
      </c>
      <c r="D40" s="17">
        <v>13</v>
      </c>
      <c r="E40" s="17">
        <v>800</v>
      </c>
      <c r="F40" s="17">
        <f t="shared" si="0"/>
        <v>10400</v>
      </c>
      <c r="G40" s="17">
        <v>5</v>
      </c>
      <c r="H40" s="15">
        <f>G40*E40</f>
        <v>4000</v>
      </c>
      <c r="Q40" s="17"/>
      <c r="R40" s="15">
        <f t="shared" si="1"/>
        <v>10400</v>
      </c>
      <c r="T40" s="15">
        <f t="shared" si="2"/>
        <v>4000</v>
      </c>
    </row>
    <row r="41" spans="1:20" s="15" customFormat="1" x14ac:dyDescent="0.25">
      <c r="A41" s="5">
        <v>11</v>
      </c>
      <c r="B41" s="52" t="s">
        <v>97</v>
      </c>
      <c r="C41" s="17" t="s">
        <v>28</v>
      </c>
      <c r="D41" s="17"/>
      <c r="E41" s="17">
        <v>8000</v>
      </c>
      <c r="F41" s="17">
        <v>8000</v>
      </c>
      <c r="G41" s="17"/>
      <c r="H41" s="17"/>
      <c r="Q41" s="17"/>
      <c r="T41" s="15">
        <f t="shared" si="2"/>
        <v>0</v>
      </c>
    </row>
    <row r="42" spans="1:20" s="15" customFormat="1" x14ac:dyDescent="0.25">
      <c r="A42" s="5">
        <v>12</v>
      </c>
      <c r="B42" s="52" t="s">
        <v>98</v>
      </c>
      <c r="C42" s="17" t="s">
        <v>28</v>
      </c>
      <c r="D42" s="17"/>
      <c r="E42" s="17">
        <v>12000</v>
      </c>
      <c r="F42" s="17">
        <v>12000</v>
      </c>
      <c r="G42" s="17"/>
      <c r="H42" s="17"/>
      <c r="Q42" s="17"/>
      <c r="T42" s="15">
        <f t="shared" si="2"/>
        <v>0</v>
      </c>
    </row>
    <row r="43" spans="1:20" s="15" customFormat="1" x14ac:dyDescent="0.25">
      <c r="A43" s="5">
        <v>13</v>
      </c>
      <c r="B43" s="52" t="s">
        <v>38</v>
      </c>
      <c r="C43" s="17" t="s">
        <v>28</v>
      </c>
      <c r="D43" s="17"/>
      <c r="E43" s="17">
        <v>3200</v>
      </c>
      <c r="F43" s="17">
        <v>3200</v>
      </c>
      <c r="G43" s="17"/>
      <c r="H43" s="17"/>
      <c r="Q43" s="17"/>
      <c r="T43" s="15">
        <f t="shared" si="2"/>
        <v>0</v>
      </c>
    </row>
    <row r="44" spans="1:20" s="15" customFormat="1" x14ac:dyDescent="0.25">
      <c r="A44" s="5">
        <v>14</v>
      </c>
      <c r="B44" s="52" t="s">
        <v>99</v>
      </c>
      <c r="C44" s="17" t="s">
        <v>28</v>
      </c>
      <c r="D44" s="17"/>
      <c r="E44" s="17">
        <v>8000</v>
      </c>
      <c r="F44" s="17">
        <v>8000</v>
      </c>
      <c r="G44" s="17"/>
      <c r="H44" s="17">
        <v>8000</v>
      </c>
      <c r="Q44" s="17"/>
      <c r="T44" s="15">
        <f t="shared" si="2"/>
        <v>0</v>
      </c>
    </row>
    <row r="45" spans="1:20" s="15" customFormat="1" x14ac:dyDescent="0.25">
      <c r="A45" s="5">
        <v>15</v>
      </c>
      <c r="B45" s="52" t="s">
        <v>100</v>
      </c>
      <c r="C45" s="17" t="s">
        <v>28</v>
      </c>
      <c r="D45" s="17"/>
      <c r="E45" s="17">
        <v>12000</v>
      </c>
      <c r="F45" s="17">
        <v>12000</v>
      </c>
      <c r="G45" s="17"/>
      <c r="H45" s="17"/>
      <c r="Q45" s="17"/>
      <c r="T45" s="15">
        <f t="shared" si="2"/>
        <v>0</v>
      </c>
    </row>
    <row r="46" spans="1:20" s="15" customFormat="1" x14ac:dyDescent="0.25">
      <c r="A46" s="5">
        <v>16</v>
      </c>
      <c r="B46" s="52" t="s">
        <v>39</v>
      </c>
      <c r="C46" s="17" t="s">
        <v>28</v>
      </c>
      <c r="D46" s="17"/>
      <c r="E46" s="17">
        <v>3200</v>
      </c>
      <c r="F46" s="17">
        <v>3200</v>
      </c>
      <c r="G46" s="17"/>
      <c r="H46" s="17">
        <v>3200</v>
      </c>
      <c r="Q46" s="17"/>
      <c r="T46" s="15">
        <f t="shared" si="2"/>
        <v>0</v>
      </c>
    </row>
    <row r="47" spans="1:20" s="15" customFormat="1" x14ac:dyDescent="0.25">
      <c r="A47" s="5">
        <v>17</v>
      </c>
      <c r="B47" s="52" t="s">
        <v>40</v>
      </c>
      <c r="C47" s="17" t="s">
        <v>26</v>
      </c>
      <c r="D47" s="17">
        <v>230</v>
      </c>
      <c r="E47" s="17">
        <v>280</v>
      </c>
      <c r="F47" s="17">
        <f>E47*D47</f>
        <v>64400</v>
      </c>
      <c r="G47" s="17">
        <v>60</v>
      </c>
      <c r="H47" s="17">
        <v>16800</v>
      </c>
      <c r="Q47" s="17"/>
      <c r="R47" s="15">
        <f t="shared" si="1"/>
        <v>64400</v>
      </c>
      <c r="T47" s="15">
        <f t="shared" si="2"/>
        <v>16800</v>
      </c>
    </row>
    <row r="48" spans="1:20" s="15" customFormat="1" x14ac:dyDescent="0.25">
      <c r="A48" s="5"/>
      <c r="B48" s="16"/>
      <c r="C48" s="17"/>
      <c r="D48" s="17"/>
      <c r="E48" s="17"/>
      <c r="F48" s="17"/>
      <c r="G48" s="17"/>
      <c r="H48" s="17"/>
      <c r="Q48" s="17"/>
    </row>
    <row r="49" spans="1:20" s="15" customFormat="1" x14ac:dyDescent="0.25">
      <c r="A49" s="5"/>
      <c r="B49" s="16"/>
      <c r="C49" s="17"/>
      <c r="D49" s="17"/>
      <c r="E49" s="19" t="s">
        <v>21</v>
      </c>
      <c r="F49" s="24">
        <f>SUM(F31:F47)</f>
        <v>311700</v>
      </c>
      <c r="G49" s="19"/>
      <c r="H49" s="22">
        <f>SUM(H31:H47)</f>
        <v>86700</v>
      </c>
      <c r="Q49" s="19"/>
    </row>
    <row r="50" spans="1:20" s="15" customFormat="1" x14ac:dyDescent="0.25">
      <c r="A50" s="5"/>
      <c r="B50" s="16"/>
      <c r="C50" s="17"/>
      <c r="D50" s="17"/>
      <c r="E50" s="17"/>
      <c r="F50" s="17"/>
      <c r="G50" s="17"/>
      <c r="H50" s="17"/>
      <c r="Q50" s="17"/>
    </row>
    <row r="51" spans="1:20" s="15" customFormat="1" x14ac:dyDescent="0.25">
      <c r="A51" s="5"/>
      <c r="B51" s="19" t="s">
        <v>41</v>
      </c>
      <c r="C51" s="17"/>
      <c r="D51" s="17"/>
      <c r="E51" s="17"/>
      <c r="F51" s="17"/>
      <c r="G51" s="17"/>
      <c r="H51" s="17"/>
      <c r="Q51" s="17"/>
    </row>
    <row r="52" spans="1:20" s="15" customFormat="1" x14ac:dyDescent="0.25">
      <c r="A52" s="5"/>
      <c r="B52" s="16"/>
      <c r="C52" s="17"/>
      <c r="D52" s="17"/>
      <c r="E52" s="17"/>
      <c r="F52" s="17"/>
      <c r="G52" s="17"/>
      <c r="H52" s="17"/>
      <c r="Q52" s="17"/>
    </row>
    <row r="53" spans="1:20" s="15" customFormat="1" x14ac:dyDescent="0.25">
      <c r="A53" s="5">
        <v>5</v>
      </c>
      <c r="B53" s="52" t="s">
        <v>42</v>
      </c>
      <c r="C53" s="17" t="s">
        <v>26</v>
      </c>
      <c r="D53" s="17">
        <v>92</v>
      </c>
      <c r="E53" s="17">
        <v>500</v>
      </c>
      <c r="F53" s="25">
        <f t="shared" ref="F53:F56" si="3">D53*E53</f>
        <v>46000</v>
      </c>
      <c r="G53" s="17">
        <v>36</v>
      </c>
      <c r="H53" s="17">
        <v>18000</v>
      </c>
      <c r="Q53" s="17"/>
      <c r="S53" s="15">
        <f t="shared" ref="S53:S56" si="4">D53*E53</f>
        <v>46000</v>
      </c>
      <c r="T53" s="15">
        <f>G53*E53</f>
        <v>18000</v>
      </c>
    </row>
    <row r="54" spans="1:20" s="15" customFormat="1" x14ac:dyDescent="0.25">
      <c r="A54" s="5">
        <v>6</v>
      </c>
      <c r="B54" s="52" t="s">
        <v>43</v>
      </c>
      <c r="C54" s="17" t="s">
        <v>27</v>
      </c>
      <c r="D54" s="17">
        <v>435</v>
      </c>
      <c r="E54" s="17">
        <v>40</v>
      </c>
      <c r="F54" s="25">
        <f t="shared" si="3"/>
        <v>17400</v>
      </c>
      <c r="G54" s="17">
        <v>180</v>
      </c>
      <c r="H54" s="17">
        <v>7200</v>
      </c>
      <c r="Q54" s="17"/>
      <c r="S54" s="15">
        <f t="shared" si="4"/>
        <v>17400</v>
      </c>
      <c r="T54" s="15">
        <f t="shared" ref="T54:T55" si="5">G54*E54</f>
        <v>7200</v>
      </c>
    </row>
    <row r="55" spans="1:20" s="15" customFormat="1" x14ac:dyDescent="0.25">
      <c r="A55" s="5">
        <v>7</v>
      </c>
      <c r="B55" s="52" t="s">
        <v>44</v>
      </c>
      <c r="C55" s="17" t="s">
        <v>27</v>
      </c>
      <c r="D55" s="17">
        <v>40</v>
      </c>
      <c r="E55" s="17">
        <v>100</v>
      </c>
      <c r="F55" s="25">
        <f t="shared" si="3"/>
        <v>4000</v>
      </c>
      <c r="G55" s="17">
        <v>15</v>
      </c>
      <c r="H55" s="17">
        <v>1500</v>
      </c>
      <c r="Q55" s="17"/>
      <c r="S55" s="15">
        <f t="shared" si="4"/>
        <v>4000</v>
      </c>
      <c r="T55" s="15">
        <f t="shared" si="5"/>
        <v>1500</v>
      </c>
    </row>
    <row r="56" spans="1:20" s="15" customFormat="1" x14ac:dyDescent="0.25">
      <c r="A56" s="5">
        <v>8</v>
      </c>
      <c r="B56" s="52" t="s">
        <v>45</v>
      </c>
      <c r="C56" s="17" t="s">
        <v>26</v>
      </c>
      <c r="D56" s="17">
        <v>20</v>
      </c>
      <c r="E56" s="17">
        <v>500</v>
      </c>
      <c r="F56" s="25">
        <f t="shared" si="3"/>
        <v>10000</v>
      </c>
      <c r="G56" s="17"/>
      <c r="H56" s="17"/>
      <c r="Q56" s="17"/>
      <c r="S56" s="15">
        <f t="shared" si="4"/>
        <v>10000</v>
      </c>
    </row>
    <row r="57" spans="1:20" s="15" customFormat="1" x14ac:dyDescent="0.25">
      <c r="A57" s="5"/>
      <c r="B57" s="19"/>
      <c r="C57" s="17"/>
      <c r="D57" s="17"/>
      <c r="E57" s="17"/>
      <c r="F57" s="17"/>
      <c r="G57" s="17"/>
      <c r="H57" s="17"/>
      <c r="Q57" s="17"/>
    </row>
    <row r="58" spans="1:20" s="15" customFormat="1" x14ac:dyDescent="0.25">
      <c r="A58" s="5"/>
      <c r="B58" s="19"/>
      <c r="C58" s="17"/>
      <c r="D58" s="17"/>
      <c r="E58" s="19" t="s">
        <v>21</v>
      </c>
      <c r="F58" s="24">
        <f>SUM(F53:F57)</f>
        <v>77400</v>
      </c>
      <c r="G58" s="19"/>
      <c r="H58" s="22">
        <f>SUM(H53:H57)</f>
        <v>26700</v>
      </c>
      <c r="Q58" s="19"/>
    </row>
    <row r="59" spans="1:20" s="15" customFormat="1" x14ac:dyDescent="0.25">
      <c r="A59" s="5"/>
      <c r="B59" s="19"/>
      <c r="C59" s="17"/>
      <c r="D59" s="17"/>
      <c r="E59" s="17"/>
      <c r="F59" s="17"/>
      <c r="G59" s="17"/>
      <c r="H59" s="17"/>
      <c r="Q59" s="17"/>
    </row>
    <row r="60" spans="1:20" s="15" customFormat="1" x14ac:dyDescent="0.25">
      <c r="A60" s="5"/>
      <c r="B60" s="19" t="s">
        <v>46</v>
      </c>
      <c r="C60" s="17"/>
      <c r="D60" s="17"/>
      <c r="E60" s="17"/>
      <c r="F60" s="17"/>
      <c r="G60" s="17"/>
      <c r="H60" s="17"/>
      <c r="Q60" s="17"/>
    </row>
    <row r="61" spans="1:20" s="15" customFormat="1" x14ac:dyDescent="0.25">
      <c r="A61" s="5"/>
      <c r="B61" s="19"/>
      <c r="C61" s="17"/>
      <c r="D61" s="17"/>
      <c r="E61" s="17"/>
      <c r="F61" s="17"/>
      <c r="G61" s="17"/>
      <c r="H61" s="17"/>
      <c r="Q61" s="17"/>
    </row>
    <row r="62" spans="1:20" s="15" customFormat="1" x14ac:dyDescent="0.25">
      <c r="A62" s="5">
        <v>1</v>
      </c>
      <c r="B62" s="52" t="s">
        <v>47</v>
      </c>
      <c r="C62" s="17"/>
      <c r="D62" s="17">
        <v>80</v>
      </c>
      <c r="E62" s="17">
        <v>500</v>
      </c>
      <c r="F62" s="17">
        <f>E62*D62</f>
        <v>40000</v>
      </c>
      <c r="G62" s="23" t="s">
        <v>72</v>
      </c>
      <c r="H62" s="23"/>
      <c r="Q62" s="23"/>
      <c r="S62" s="15">
        <f>D62*E62</f>
        <v>40000</v>
      </c>
    </row>
    <row r="63" spans="1:20" s="15" customFormat="1" x14ac:dyDescent="0.25">
      <c r="A63" s="5"/>
      <c r="B63" s="52" t="s">
        <v>48</v>
      </c>
      <c r="C63" s="17"/>
      <c r="D63" s="17"/>
      <c r="E63" s="17"/>
      <c r="F63" s="17"/>
      <c r="G63" s="23" t="s">
        <v>49</v>
      </c>
      <c r="H63" s="23"/>
      <c r="Q63" s="17"/>
    </row>
    <row r="64" spans="1:20" s="15" customFormat="1" x14ac:dyDescent="0.25">
      <c r="A64" s="5">
        <v>2</v>
      </c>
      <c r="B64" s="52" t="s">
        <v>50</v>
      </c>
      <c r="C64" s="17"/>
      <c r="D64" s="17">
        <v>102</v>
      </c>
      <c r="E64" s="17">
        <v>500</v>
      </c>
      <c r="F64" s="17">
        <f t="shared" ref="F64:F79" si="6">E64*D64</f>
        <v>51000</v>
      </c>
      <c r="G64" s="17"/>
      <c r="H64" s="17"/>
      <c r="Q64" s="17"/>
      <c r="S64" s="15">
        <f t="shared" ref="S64:S79" si="7">D64*E64</f>
        <v>51000</v>
      </c>
    </row>
    <row r="65" spans="1:19" s="15" customFormat="1" x14ac:dyDescent="0.25">
      <c r="A65" s="5"/>
      <c r="B65" s="52" t="s">
        <v>51</v>
      </c>
      <c r="C65" s="17"/>
      <c r="D65" s="17"/>
      <c r="E65" s="17"/>
      <c r="F65" s="17"/>
      <c r="G65" s="17"/>
      <c r="H65" s="17"/>
      <c r="Q65" s="17"/>
    </row>
    <row r="66" spans="1:19" s="15" customFormat="1" x14ac:dyDescent="0.25">
      <c r="A66" s="5">
        <v>3</v>
      </c>
      <c r="B66" s="52" t="s">
        <v>56</v>
      </c>
      <c r="C66" s="17"/>
      <c r="D66" s="17">
        <v>43</v>
      </c>
      <c r="E66" s="17">
        <v>500</v>
      </c>
      <c r="F66" s="17">
        <f t="shared" si="6"/>
        <v>21500</v>
      </c>
      <c r="G66" s="17"/>
      <c r="H66" s="17"/>
      <c r="Q66" s="17"/>
      <c r="S66" s="15">
        <f t="shared" si="7"/>
        <v>21500</v>
      </c>
    </row>
    <row r="67" spans="1:19" s="15" customFormat="1" x14ac:dyDescent="0.25">
      <c r="A67" s="5"/>
      <c r="B67" s="52" t="s">
        <v>53</v>
      </c>
      <c r="C67" s="17"/>
      <c r="D67" s="17"/>
      <c r="E67" s="17"/>
      <c r="F67" s="17"/>
      <c r="G67" s="17"/>
      <c r="H67" s="17"/>
      <c r="Q67" s="17"/>
    </row>
    <row r="68" spans="1:19" s="15" customFormat="1" x14ac:dyDescent="0.25">
      <c r="A68" s="5">
        <v>4</v>
      </c>
      <c r="B68" s="52" t="s">
        <v>54</v>
      </c>
      <c r="C68" s="17"/>
      <c r="D68" s="17">
        <v>23</v>
      </c>
      <c r="E68" s="17">
        <v>500</v>
      </c>
      <c r="F68" s="17">
        <f t="shared" si="6"/>
        <v>11500</v>
      </c>
      <c r="G68" s="17"/>
      <c r="H68" s="17"/>
      <c r="Q68" s="17"/>
      <c r="S68" s="15">
        <f t="shared" si="7"/>
        <v>11500</v>
      </c>
    </row>
    <row r="69" spans="1:19" s="15" customFormat="1" x14ac:dyDescent="0.25">
      <c r="A69" s="5"/>
      <c r="B69" s="52" t="s">
        <v>55</v>
      </c>
      <c r="C69" s="17"/>
      <c r="D69" s="17"/>
      <c r="E69" s="17"/>
      <c r="F69" s="17"/>
      <c r="G69" s="17"/>
      <c r="H69" s="17"/>
      <c r="Q69" s="17"/>
    </row>
    <row r="70" spans="1:19" s="15" customFormat="1" x14ac:dyDescent="0.25">
      <c r="A70" s="5">
        <v>5</v>
      </c>
      <c r="B70" s="52" t="s">
        <v>57</v>
      </c>
      <c r="C70" s="17" t="s">
        <v>26</v>
      </c>
      <c r="D70" s="17">
        <v>16</v>
      </c>
      <c r="E70" s="17">
        <v>300</v>
      </c>
      <c r="F70" s="17">
        <f t="shared" si="6"/>
        <v>4800</v>
      </c>
      <c r="G70" s="17"/>
      <c r="H70" s="17"/>
      <c r="Q70" s="17"/>
      <c r="S70" s="15">
        <f t="shared" si="7"/>
        <v>4800</v>
      </c>
    </row>
    <row r="71" spans="1:19" s="15" customFormat="1" x14ac:dyDescent="0.25">
      <c r="A71" s="5">
        <v>6</v>
      </c>
      <c r="B71" s="52" t="s">
        <v>58</v>
      </c>
      <c r="C71" s="17"/>
      <c r="D71" s="17">
        <v>18</v>
      </c>
      <c r="E71" s="17">
        <v>300</v>
      </c>
      <c r="F71" s="17">
        <f t="shared" si="6"/>
        <v>5400</v>
      </c>
      <c r="G71" s="17"/>
      <c r="H71" s="17"/>
      <c r="Q71" s="17"/>
      <c r="S71" s="15">
        <f t="shared" si="7"/>
        <v>5400</v>
      </c>
    </row>
    <row r="72" spans="1:19" s="15" customFormat="1" x14ac:dyDescent="0.25">
      <c r="A72" s="5"/>
      <c r="B72" s="17" t="s">
        <v>59</v>
      </c>
      <c r="C72" s="17"/>
      <c r="D72" s="17"/>
      <c r="E72" s="17"/>
      <c r="F72" s="17"/>
      <c r="G72" s="17"/>
      <c r="H72" s="17"/>
      <c r="Q72" s="17"/>
    </row>
    <row r="73" spans="1:19" s="15" customFormat="1" x14ac:dyDescent="0.25">
      <c r="A73" s="5">
        <v>7</v>
      </c>
      <c r="B73" s="17" t="s">
        <v>60</v>
      </c>
      <c r="C73" s="17"/>
      <c r="D73" s="17">
        <v>10</v>
      </c>
      <c r="E73" s="17">
        <v>300</v>
      </c>
      <c r="F73" s="17">
        <f t="shared" si="6"/>
        <v>3000</v>
      </c>
      <c r="G73" s="17"/>
      <c r="H73" s="17"/>
      <c r="Q73" s="17"/>
      <c r="S73" s="15">
        <f t="shared" si="7"/>
        <v>3000</v>
      </c>
    </row>
    <row r="74" spans="1:19" s="15" customFormat="1" x14ac:dyDescent="0.25">
      <c r="A74" s="5">
        <v>8</v>
      </c>
      <c r="B74" s="52" t="s">
        <v>61</v>
      </c>
      <c r="C74" s="17"/>
      <c r="D74" s="17">
        <v>18</v>
      </c>
      <c r="E74" s="17">
        <v>300</v>
      </c>
      <c r="F74" s="17">
        <f t="shared" si="6"/>
        <v>5400</v>
      </c>
      <c r="G74" s="17"/>
      <c r="H74" s="17"/>
      <c r="Q74" s="17"/>
      <c r="S74" s="15">
        <f t="shared" si="7"/>
        <v>5400</v>
      </c>
    </row>
    <row r="75" spans="1:19" s="15" customFormat="1" x14ac:dyDescent="0.25">
      <c r="A75" s="5">
        <v>9</v>
      </c>
      <c r="B75" s="52" t="s">
        <v>62</v>
      </c>
      <c r="C75" s="17" t="s">
        <v>27</v>
      </c>
      <c r="D75" s="17">
        <v>10</v>
      </c>
      <c r="E75" s="17">
        <v>100</v>
      </c>
      <c r="F75" s="17">
        <f t="shared" si="6"/>
        <v>1000</v>
      </c>
      <c r="G75" s="17"/>
      <c r="H75" s="17"/>
      <c r="Q75" s="17"/>
      <c r="S75" s="15">
        <f t="shared" si="7"/>
        <v>1000</v>
      </c>
    </row>
    <row r="76" spans="1:19" s="15" customFormat="1" x14ac:dyDescent="0.25">
      <c r="A76" s="5">
        <v>10</v>
      </c>
      <c r="B76" s="25" t="s">
        <v>63</v>
      </c>
      <c r="C76" s="17" t="s">
        <v>27</v>
      </c>
      <c r="D76" s="17">
        <v>100</v>
      </c>
      <c r="E76" s="17">
        <v>100</v>
      </c>
      <c r="F76" s="17">
        <f t="shared" si="6"/>
        <v>10000</v>
      </c>
      <c r="G76" s="17"/>
      <c r="H76" s="17"/>
      <c r="Q76" s="17"/>
      <c r="S76" s="15">
        <f t="shared" si="7"/>
        <v>10000</v>
      </c>
    </row>
    <row r="77" spans="1:19" s="15" customFormat="1" x14ac:dyDescent="0.25">
      <c r="A77" s="5">
        <v>11</v>
      </c>
      <c r="B77" s="52" t="s">
        <v>65</v>
      </c>
      <c r="C77" s="17" t="s">
        <v>26</v>
      </c>
      <c r="D77" s="17">
        <v>425</v>
      </c>
      <c r="E77" s="17">
        <v>350</v>
      </c>
      <c r="F77" s="17">
        <f t="shared" si="6"/>
        <v>148750</v>
      </c>
      <c r="G77" s="17"/>
      <c r="H77" s="17"/>
      <c r="Q77" s="17"/>
      <c r="S77" s="15">
        <f t="shared" si="7"/>
        <v>148750</v>
      </c>
    </row>
    <row r="78" spans="1:19" s="15" customFormat="1" x14ac:dyDescent="0.25">
      <c r="A78" s="5">
        <v>12</v>
      </c>
      <c r="B78" s="17" t="s">
        <v>64</v>
      </c>
      <c r="C78" s="17" t="s">
        <v>26</v>
      </c>
      <c r="D78" s="17">
        <v>20</v>
      </c>
      <c r="E78" s="17">
        <v>800</v>
      </c>
      <c r="F78" s="17">
        <f t="shared" si="6"/>
        <v>16000</v>
      </c>
      <c r="G78" s="17"/>
      <c r="H78" s="17"/>
      <c r="Q78" s="17"/>
      <c r="S78" s="15">
        <f t="shared" si="7"/>
        <v>16000</v>
      </c>
    </row>
    <row r="79" spans="1:19" s="15" customFormat="1" x14ac:dyDescent="0.25">
      <c r="A79" s="5">
        <v>13</v>
      </c>
      <c r="B79" s="17" t="s">
        <v>66</v>
      </c>
      <c r="C79" s="17" t="s">
        <v>26</v>
      </c>
      <c r="D79" s="17">
        <v>1200</v>
      </c>
      <c r="E79" s="17">
        <v>80</v>
      </c>
      <c r="F79" s="17">
        <f t="shared" si="6"/>
        <v>96000</v>
      </c>
      <c r="G79" s="17"/>
      <c r="H79" s="17"/>
      <c r="Q79" s="17"/>
      <c r="S79" s="15">
        <f t="shared" si="7"/>
        <v>96000</v>
      </c>
    </row>
    <row r="80" spans="1:19" s="15" customFormat="1" x14ac:dyDescent="0.25">
      <c r="A80" s="5"/>
      <c r="B80" s="17"/>
      <c r="C80" s="17"/>
      <c r="D80" s="17"/>
      <c r="E80" s="17"/>
      <c r="F80" s="17"/>
      <c r="G80" s="17"/>
      <c r="H80" s="17"/>
      <c r="Q80" s="17"/>
    </row>
    <row r="81" spans="1:19" s="15" customFormat="1" x14ac:dyDescent="0.25">
      <c r="A81" s="5"/>
      <c r="B81" s="17"/>
      <c r="C81" s="17"/>
      <c r="D81" s="17"/>
      <c r="E81" s="19" t="s">
        <v>21</v>
      </c>
      <c r="F81" s="24">
        <f>SUM(F62:F79)</f>
        <v>414350</v>
      </c>
      <c r="G81" s="19"/>
      <c r="H81" s="22">
        <v>130000</v>
      </c>
      <c r="Q81" s="19"/>
    </row>
    <row r="82" spans="1:19" s="15" customFormat="1" x14ac:dyDescent="0.25">
      <c r="A82" s="5"/>
      <c r="B82" s="17"/>
      <c r="C82" s="17"/>
      <c r="D82" s="17"/>
      <c r="E82" s="17"/>
      <c r="F82" s="17"/>
      <c r="G82" s="17"/>
      <c r="H82" s="17"/>
      <c r="Q82" s="17"/>
    </row>
    <row r="83" spans="1:19" s="15" customFormat="1" x14ac:dyDescent="0.25">
      <c r="A83" s="5"/>
      <c r="B83" s="17"/>
      <c r="C83" s="17"/>
      <c r="D83" s="17"/>
      <c r="E83" s="17"/>
      <c r="F83" s="17">
        <f>SUM(F62:F79)</f>
        <v>414350</v>
      </c>
      <c r="G83" s="17"/>
      <c r="H83" s="17"/>
      <c r="Q83" s="17"/>
    </row>
    <row r="84" spans="1:19" s="15" customFormat="1" x14ac:dyDescent="0.25">
      <c r="A84" s="5"/>
      <c r="B84" s="19" t="s">
        <v>67</v>
      </c>
      <c r="C84" s="17"/>
      <c r="D84" s="17"/>
      <c r="E84" s="17"/>
      <c r="F84" s="17"/>
      <c r="G84" s="17"/>
      <c r="H84" s="17"/>
      <c r="Q84" s="17"/>
    </row>
    <row r="85" spans="1:19" s="15" customFormat="1" x14ac:dyDescent="0.25">
      <c r="A85" s="5"/>
      <c r="B85" s="19"/>
      <c r="C85" s="17"/>
      <c r="D85" s="17"/>
      <c r="E85" s="17"/>
      <c r="F85" s="17"/>
      <c r="G85" s="17"/>
      <c r="H85" s="17"/>
      <c r="Q85" s="17"/>
    </row>
    <row r="86" spans="1:19" s="15" customFormat="1" x14ac:dyDescent="0.25">
      <c r="A86" s="5">
        <v>1</v>
      </c>
      <c r="B86" s="52" t="s">
        <v>68</v>
      </c>
      <c r="C86" s="17" t="s">
        <v>79</v>
      </c>
      <c r="D86" s="17">
        <v>2</v>
      </c>
      <c r="E86" s="17">
        <v>1800</v>
      </c>
      <c r="F86" s="17">
        <f>E86*D86</f>
        <v>3600</v>
      </c>
      <c r="G86" s="17"/>
      <c r="H86" s="17"/>
      <c r="Q86" s="17"/>
      <c r="S86" s="15">
        <f>D86*E86</f>
        <v>3600</v>
      </c>
    </row>
    <row r="87" spans="1:19" s="15" customFormat="1" x14ac:dyDescent="0.25">
      <c r="A87" s="5">
        <v>2</v>
      </c>
      <c r="B87" s="53" t="s">
        <v>94</v>
      </c>
      <c r="C87" s="17" t="s">
        <v>79</v>
      </c>
      <c r="D87" s="17">
        <v>2</v>
      </c>
      <c r="E87" s="17">
        <v>1800</v>
      </c>
      <c r="F87" s="17">
        <f t="shared" ref="F87:F89" si="8">E87*D87</f>
        <v>3600</v>
      </c>
      <c r="G87" s="17"/>
      <c r="H87" s="17"/>
      <c r="Q87" s="17"/>
      <c r="S87" s="15">
        <f t="shared" ref="S87:S89" si="9">D87*E87</f>
        <v>3600</v>
      </c>
    </row>
    <row r="88" spans="1:19" s="15" customFormat="1" x14ac:dyDescent="0.25">
      <c r="A88" s="5">
        <v>3</v>
      </c>
      <c r="B88" s="52" t="s">
        <v>69</v>
      </c>
      <c r="C88" s="17" t="s">
        <v>79</v>
      </c>
      <c r="D88" s="17">
        <v>2</v>
      </c>
      <c r="E88" s="17">
        <v>2000</v>
      </c>
      <c r="F88" s="17">
        <f t="shared" si="8"/>
        <v>4000</v>
      </c>
      <c r="G88" s="17"/>
      <c r="H88" s="17"/>
      <c r="Q88" s="17"/>
      <c r="S88" s="15">
        <f t="shared" si="9"/>
        <v>4000</v>
      </c>
    </row>
    <row r="89" spans="1:19" s="15" customFormat="1" x14ac:dyDescent="0.25">
      <c r="A89" s="5">
        <v>4</v>
      </c>
      <c r="B89" s="52" t="s">
        <v>70</v>
      </c>
      <c r="C89" s="17" t="s">
        <v>79</v>
      </c>
      <c r="D89" s="17">
        <v>30</v>
      </c>
      <c r="E89" s="17">
        <v>1200</v>
      </c>
      <c r="F89" s="17">
        <f t="shared" si="8"/>
        <v>36000</v>
      </c>
      <c r="G89" s="17">
        <v>10</v>
      </c>
      <c r="H89" s="26">
        <f>G89*E89</f>
        <v>12000</v>
      </c>
      <c r="Q89" s="17"/>
      <c r="S89" s="15">
        <f t="shared" si="9"/>
        <v>36000</v>
      </c>
    </row>
    <row r="90" spans="1:19" s="15" customFormat="1" x14ac:dyDescent="0.25">
      <c r="A90" s="5"/>
      <c r="B90" s="17"/>
      <c r="C90" s="17"/>
      <c r="D90" s="17"/>
      <c r="E90" s="17"/>
      <c r="F90" s="17"/>
      <c r="G90" s="17"/>
      <c r="H90" s="17"/>
      <c r="Q90" s="17"/>
    </row>
    <row r="91" spans="1:19" s="15" customFormat="1" x14ac:dyDescent="0.25">
      <c r="A91" s="5"/>
      <c r="B91" s="17"/>
      <c r="C91" s="17"/>
      <c r="D91" s="17"/>
      <c r="E91" s="17"/>
      <c r="F91" s="17"/>
      <c r="G91" s="17"/>
      <c r="H91" s="17"/>
      <c r="Q91" s="17"/>
    </row>
    <row r="92" spans="1:19" s="15" customFormat="1" x14ac:dyDescent="0.25">
      <c r="A92" s="5"/>
      <c r="B92" s="17"/>
      <c r="C92" s="17"/>
      <c r="D92" s="17"/>
      <c r="E92" s="19" t="s">
        <v>21</v>
      </c>
      <c r="F92" s="24">
        <f>SUM(F86:F89)</f>
        <v>47200</v>
      </c>
      <c r="G92" s="19"/>
      <c r="H92" s="22">
        <f>SUM(H86:H89)</f>
        <v>12000</v>
      </c>
      <c r="Q92" s="19"/>
    </row>
    <row r="93" spans="1:19" s="15" customFormat="1" x14ac:dyDescent="0.25">
      <c r="A93" s="5"/>
      <c r="B93" s="19"/>
      <c r="C93" s="17"/>
      <c r="D93" s="17"/>
      <c r="E93" s="17"/>
      <c r="F93" s="17"/>
      <c r="G93" s="17"/>
      <c r="H93" s="17"/>
      <c r="Q93" s="17"/>
    </row>
    <row r="94" spans="1:19" s="15" customFormat="1" x14ac:dyDescent="0.25">
      <c r="A94" s="5"/>
      <c r="B94" s="19" t="s">
        <v>71</v>
      </c>
      <c r="C94" s="17"/>
      <c r="D94" s="17"/>
      <c r="E94" s="17"/>
      <c r="F94" s="17"/>
      <c r="G94" s="17"/>
      <c r="H94" s="17"/>
      <c r="Q94" s="17"/>
    </row>
    <row r="95" spans="1:19" s="15" customFormat="1" x14ac:dyDescent="0.25">
      <c r="A95" s="5"/>
      <c r="B95" s="17"/>
      <c r="C95" s="17"/>
      <c r="D95" s="17"/>
      <c r="E95" s="17"/>
      <c r="F95" s="17"/>
      <c r="G95" s="23" t="s">
        <v>72</v>
      </c>
      <c r="H95" s="23"/>
      <c r="Q95" s="23"/>
    </row>
    <row r="96" spans="1:19" s="15" customFormat="1" x14ac:dyDescent="0.25">
      <c r="A96" s="5"/>
      <c r="B96" s="17" t="s">
        <v>73</v>
      </c>
      <c r="C96" s="17"/>
      <c r="D96" s="17"/>
      <c r="E96" s="17"/>
      <c r="F96" s="17"/>
      <c r="G96" s="23" t="s">
        <v>49</v>
      </c>
      <c r="H96" s="17"/>
      <c r="Q96" s="17"/>
    </row>
    <row r="97" spans="1:19" s="15" customFormat="1" x14ac:dyDescent="0.25">
      <c r="A97" s="5">
        <v>1</v>
      </c>
      <c r="B97" s="17" t="s">
        <v>74</v>
      </c>
      <c r="C97" s="17" t="s">
        <v>29</v>
      </c>
      <c r="D97" s="27">
        <v>91</v>
      </c>
      <c r="E97" s="17">
        <v>1200</v>
      </c>
      <c r="F97" s="27">
        <f>D97*E97</f>
        <v>109200</v>
      </c>
      <c r="G97" s="27"/>
      <c r="H97" s="27"/>
      <c r="Q97" s="27"/>
      <c r="S97" s="15">
        <f>D97*E97</f>
        <v>109200</v>
      </c>
    </row>
    <row r="98" spans="1:19" s="15" customFormat="1" x14ac:dyDescent="0.25">
      <c r="A98" s="5"/>
      <c r="B98" s="17" t="s">
        <v>75</v>
      </c>
      <c r="C98" s="17"/>
      <c r="D98" s="17"/>
      <c r="E98" s="17"/>
      <c r="F98" s="27"/>
      <c r="G98" s="17"/>
      <c r="H98" s="17"/>
      <c r="Q98" s="17"/>
    </row>
    <row r="99" spans="1:19" s="15" customFormat="1" x14ac:dyDescent="0.25">
      <c r="A99" s="5">
        <v>2</v>
      </c>
      <c r="B99" s="53" t="s">
        <v>76</v>
      </c>
      <c r="C99" s="17" t="s">
        <v>29</v>
      </c>
      <c r="D99" s="17">
        <v>60</v>
      </c>
      <c r="E99" s="17">
        <v>230</v>
      </c>
      <c r="F99" s="27">
        <f t="shared" ref="F99:F107" si="10">D99*E99</f>
        <v>13800</v>
      </c>
      <c r="G99" s="17"/>
      <c r="H99" s="17"/>
      <c r="Q99" s="17"/>
      <c r="S99" s="15">
        <f t="shared" ref="S99:S124" si="11">D99*E99</f>
        <v>13800</v>
      </c>
    </row>
    <row r="100" spans="1:19" s="15" customFormat="1" x14ac:dyDescent="0.25">
      <c r="A100" s="5"/>
      <c r="B100" s="17" t="s">
        <v>77</v>
      </c>
      <c r="C100" s="17" t="s">
        <v>29</v>
      </c>
      <c r="D100" s="28"/>
      <c r="E100" s="17"/>
      <c r="F100" s="27"/>
      <c r="G100" s="17"/>
      <c r="H100" s="17"/>
      <c r="Q100" s="17"/>
    </row>
    <row r="101" spans="1:19" s="15" customFormat="1" x14ac:dyDescent="0.25">
      <c r="A101" s="5">
        <v>3</v>
      </c>
      <c r="B101" s="53" t="s">
        <v>78</v>
      </c>
      <c r="C101" s="17" t="s">
        <v>79</v>
      </c>
      <c r="D101" s="29">
        <v>190</v>
      </c>
      <c r="E101" s="17">
        <v>230</v>
      </c>
      <c r="F101" s="27">
        <f t="shared" si="10"/>
        <v>43700</v>
      </c>
      <c r="G101" s="25"/>
      <c r="H101" s="25"/>
      <c r="Q101" s="25"/>
      <c r="S101" s="15">
        <f t="shared" si="11"/>
        <v>43700</v>
      </c>
    </row>
    <row r="102" spans="1:19" s="15" customFormat="1" x14ac:dyDescent="0.25">
      <c r="A102" s="5">
        <v>4</v>
      </c>
      <c r="B102" s="17" t="s">
        <v>80</v>
      </c>
      <c r="C102" s="17" t="s">
        <v>29</v>
      </c>
      <c r="D102" s="17">
        <v>180</v>
      </c>
      <c r="E102" s="17">
        <v>100</v>
      </c>
      <c r="F102" s="27">
        <f t="shared" si="10"/>
        <v>18000</v>
      </c>
      <c r="G102" s="17"/>
      <c r="H102" s="17"/>
      <c r="Q102" s="17"/>
      <c r="S102" s="15">
        <f t="shared" si="11"/>
        <v>18000</v>
      </c>
    </row>
    <row r="103" spans="1:19" s="15" customFormat="1" x14ac:dyDescent="0.25">
      <c r="A103" s="5"/>
      <c r="B103" s="17" t="s">
        <v>81</v>
      </c>
      <c r="C103" s="17"/>
      <c r="D103" s="17"/>
      <c r="E103" s="17"/>
      <c r="F103" s="27"/>
      <c r="G103" s="17"/>
      <c r="H103" s="17"/>
      <c r="Q103" s="17"/>
    </row>
    <row r="104" spans="1:19" s="15" customFormat="1" ht="15.75" x14ac:dyDescent="0.25">
      <c r="A104" s="5">
        <v>5</v>
      </c>
      <c r="B104" s="17" t="s">
        <v>82</v>
      </c>
      <c r="C104" s="17" t="s">
        <v>29</v>
      </c>
      <c r="D104" s="30">
        <v>10</v>
      </c>
      <c r="E104" s="17">
        <v>110</v>
      </c>
      <c r="F104" s="27">
        <f t="shared" si="10"/>
        <v>1100</v>
      </c>
      <c r="G104" s="31"/>
      <c r="H104" s="31"/>
      <c r="Q104" s="31"/>
      <c r="S104" s="15">
        <f t="shared" si="11"/>
        <v>1100</v>
      </c>
    </row>
    <row r="105" spans="1:19" s="15" customFormat="1" x14ac:dyDescent="0.25">
      <c r="A105" s="5">
        <v>6</v>
      </c>
      <c r="B105" s="17" t="s">
        <v>83</v>
      </c>
      <c r="C105" s="17" t="s">
        <v>29</v>
      </c>
      <c r="D105" s="17">
        <v>32</v>
      </c>
      <c r="E105" s="17">
        <v>190</v>
      </c>
      <c r="F105" s="27">
        <f t="shared" si="10"/>
        <v>6080</v>
      </c>
      <c r="G105" s="17"/>
      <c r="H105" s="17"/>
      <c r="Q105" s="17"/>
      <c r="S105" s="15">
        <f t="shared" si="11"/>
        <v>6080</v>
      </c>
    </row>
    <row r="106" spans="1:19" s="15" customFormat="1" x14ac:dyDescent="0.25">
      <c r="A106" s="5"/>
      <c r="B106" s="17" t="s">
        <v>84</v>
      </c>
      <c r="C106" s="17"/>
      <c r="D106" s="17"/>
      <c r="E106" s="17"/>
      <c r="F106" s="27"/>
      <c r="G106" s="17"/>
      <c r="H106" s="17"/>
      <c r="Q106" s="17"/>
    </row>
    <row r="107" spans="1:19" s="15" customFormat="1" x14ac:dyDescent="0.25">
      <c r="A107" s="5">
        <v>7</v>
      </c>
      <c r="B107" s="17" t="s">
        <v>85</v>
      </c>
      <c r="C107" s="17" t="s">
        <v>29</v>
      </c>
      <c r="D107" s="25">
        <v>30</v>
      </c>
      <c r="E107" s="17">
        <v>130</v>
      </c>
      <c r="F107" s="27">
        <f t="shared" si="10"/>
        <v>3900</v>
      </c>
      <c r="G107" s="25"/>
      <c r="H107" s="25"/>
      <c r="Q107" s="25"/>
      <c r="S107" s="15">
        <f t="shared" si="11"/>
        <v>3900</v>
      </c>
    </row>
    <row r="108" spans="1:19" s="15" customFormat="1" x14ac:dyDescent="0.25">
      <c r="A108" s="5">
        <v>8</v>
      </c>
      <c r="B108" s="17" t="s">
        <v>86</v>
      </c>
      <c r="C108" s="17" t="s">
        <v>28</v>
      </c>
      <c r="D108" s="17">
        <v>40</v>
      </c>
      <c r="E108" s="17">
        <v>100</v>
      </c>
      <c r="F108" s="17">
        <v>4000</v>
      </c>
      <c r="G108" s="17"/>
      <c r="H108" s="17"/>
      <c r="Q108" s="17"/>
      <c r="S108" s="15">
        <f t="shared" si="11"/>
        <v>4000</v>
      </c>
    </row>
    <row r="109" spans="1:19" s="15" customFormat="1" x14ac:dyDescent="0.25">
      <c r="A109" s="5">
        <v>9</v>
      </c>
      <c r="B109" s="17" t="s">
        <v>87</v>
      </c>
      <c r="C109" s="17" t="s">
        <v>28</v>
      </c>
      <c r="D109" s="17">
        <v>2</v>
      </c>
      <c r="E109" s="17">
        <v>2200</v>
      </c>
      <c r="F109" s="17">
        <v>4400</v>
      </c>
      <c r="G109" s="17"/>
      <c r="H109" s="17"/>
      <c r="Q109" s="17"/>
      <c r="S109" s="15">
        <f t="shared" si="11"/>
        <v>4400</v>
      </c>
    </row>
    <row r="110" spans="1:19" s="15" customFormat="1" x14ac:dyDescent="0.25">
      <c r="A110" s="5">
        <v>10</v>
      </c>
      <c r="B110" s="17" t="s">
        <v>88</v>
      </c>
      <c r="C110" s="17" t="s">
        <v>28</v>
      </c>
      <c r="D110" s="17">
        <v>2</v>
      </c>
      <c r="E110" s="17">
        <v>2200</v>
      </c>
      <c r="F110" s="17">
        <v>4400</v>
      </c>
      <c r="G110" s="17"/>
      <c r="H110" s="17"/>
      <c r="Q110" s="17"/>
      <c r="S110" s="15">
        <f t="shared" si="11"/>
        <v>4400</v>
      </c>
    </row>
    <row r="111" spans="1:19" s="15" customFormat="1" x14ac:dyDescent="0.25">
      <c r="A111" s="5">
        <v>11</v>
      </c>
      <c r="B111" s="17" t="s">
        <v>89</v>
      </c>
      <c r="C111" s="17" t="s">
        <v>28</v>
      </c>
      <c r="D111" s="17"/>
      <c r="E111" s="17">
        <v>4200</v>
      </c>
      <c r="F111" s="17">
        <v>4200</v>
      </c>
      <c r="G111" s="17"/>
      <c r="H111" s="17"/>
      <c r="Q111" s="17"/>
    </row>
    <row r="112" spans="1:19" s="15" customFormat="1" x14ac:dyDescent="0.25">
      <c r="A112" s="5">
        <v>12</v>
      </c>
      <c r="B112" s="17" t="s">
        <v>90</v>
      </c>
      <c r="C112" s="17" t="s">
        <v>29</v>
      </c>
      <c r="D112" s="32">
        <v>60</v>
      </c>
      <c r="E112" s="17">
        <v>400</v>
      </c>
      <c r="F112" s="25">
        <f>E112*D112</f>
        <v>24000</v>
      </c>
      <c r="G112" s="25"/>
      <c r="H112" s="25"/>
      <c r="Q112" s="25"/>
      <c r="S112" s="15">
        <f t="shared" si="11"/>
        <v>24000</v>
      </c>
    </row>
    <row r="113" spans="1:19" s="15" customFormat="1" x14ac:dyDescent="0.25">
      <c r="A113" s="5"/>
      <c r="B113" s="17" t="s">
        <v>91</v>
      </c>
      <c r="C113" s="17"/>
      <c r="D113" s="17"/>
      <c r="E113" s="17"/>
      <c r="F113" s="25"/>
      <c r="G113" s="17"/>
      <c r="H113" s="17"/>
      <c r="Q113" s="17"/>
    </row>
    <row r="114" spans="1:19" s="15" customFormat="1" x14ac:dyDescent="0.25">
      <c r="A114" s="5">
        <v>13</v>
      </c>
      <c r="B114" s="17" t="s">
        <v>92</v>
      </c>
      <c r="C114" s="17" t="s">
        <v>79</v>
      </c>
      <c r="D114" s="25">
        <v>30</v>
      </c>
      <c r="E114" s="17">
        <v>400</v>
      </c>
      <c r="F114" s="25">
        <f t="shared" ref="F114:F117" si="12">E114*D114</f>
        <v>12000</v>
      </c>
      <c r="G114" s="25"/>
      <c r="H114" s="25"/>
      <c r="Q114" s="25"/>
      <c r="S114" s="15">
        <f t="shared" si="11"/>
        <v>12000</v>
      </c>
    </row>
    <row r="115" spans="1:19" s="15" customFormat="1" x14ac:dyDescent="0.25">
      <c r="A115" s="5">
        <v>14</v>
      </c>
      <c r="B115" s="17" t="s">
        <v>93</v>
      </c>
      <c r="C115" s="17" t="s">
        <v>79</v>
      </c>
      <c r="D115" s="25">
        <v>2</v>
      </c>
      <c r="E115" s="17">
        <v>1200</v>
      </c>
      <c r="F115" s="25">
        <f t="shared" si="12"/>
        <v>2400</v>
      </c>
      <c r="G115" s="25"/>
      <c r="H115" s="25"/>
      <c r="Q115" s="25"/>
      <c r="S115" s="15">
        <f t="shared" si="11"/>
        <v>2400</v>
      </c>
    </row>
    <row r="116" spans="1:19" s="15" customFormat="1" x14ac:dyDescent="0.25">
      <c r="A116" s="5">
        <v>15</v>
      </c>
      <c r="B116" s="17" t="s">
        <v>95</v>
      </c>
      <c r="C116" s="17" t="s">
        <v>79</v>
      </c>
      <c r="D116" s="25">
        <v>16</v>
      </c>
      <c r="E116" s="17">
        <v>230</v>
      </c>
      <c r="F116" s="25">
        <f t="shared" si="12"/>
        <v>3680</v>
      </c>
      <c r="G116" s="25"/>
      <c r="H116" s="25"/>
      <c r="Q116" s="25"/>
      <c r="S116" s="15">
        <f t="shared" si="11"/>
        <v>3680</v>
      </c>
    </row>
    <row r="117" spans="1:19" s="15" customFormat="1" x14ac:dyDescent="0.25">
      <c r="A117" s="5">
        <v>16</v>
      </c>
      <c r="B117" s="17" t="s">
        <v>101</v>
      </c>
      <c r="C117" s="17" t="s">
        <v>79</v>
      </c>
      <c r="D117" s="25">
        <v>14</v>
      </c>
      <c r="E117" s="17">
        <v>400</v>
      </c>
      <c r="F117" s="25">
        <f t="shared" si="12"/>
        <v>5600</v>
      </c>
      <c r="G117" s="25"/>
      <c r="H117" s="25"/>
      <c r="Q117" s="25"/>
      <c r="S117" s="15">
        <f t="shared" si="11"/>
        <v>5600</v>
      </c>
    </row>
    <row r="118" spans="1:19" s="15" customFormat="1" x14ac:dyDescent="0.25">
      <c r="A118" s="5">
        <v>17</v>
      </c>
      <c r="B118" s="17" t="s">
        <v>102</v>
      </c>
      <c r="C118" s="17" t="s">
        <v>28</v>
      </c>
      <c r="D118" s="25">
        <v>3</v>
      </c>
      <c r="E118" s="17">
        <v>2400</v>
      </c>
      <c r="F118" s="25">
        <v>7200</v>
      </c>
      <c r="G118" s="25"/>
      <c r="H118" s="25"/>
      <c r="Q118" s="25"/>
      <c r="S118" s="15">
        <f t="shared" si="11"/>
        <v>7200</v>
      </c>
    </row>
    <row r="119" spans="1:19" s="15" customFormat="1" x14ac:dyDescent="0.25">
      <c r="A119" s="5"/>
      <c r="B119" s="17" t="s">
        <v>103</v>
      </c>
      <c r="C119" s="17" t="s">
        <v>28</v>
      </c>
      <c r="D119" s="25">
        <v>14</v>
      </c>
      <c r="E119" s="17">
        <v>1800</v>
      </c>
      <c r="F119" s="25">
        <v>25200</v>
      </c>
      <c r="G119" s="25"/>
      <c r="H119" s="25"/>
      <c r="Q119" s="25"/>
      <c r="S119" s="15">
        <f t="shared" si="11"/>
        <v>25200</v>
      </c>
    </row>
    <row r="120" spans="1:19" s="15" customFormat="1" x14ac:dyDescent="0.25">
      <c r="A120" s="5">
        <v>18</v>
      </c>
      <c r="B120" s="17" t="s">
        <v>104</v>
      </c>
      <c r="C120" s="17" t="s">
        <v>28</v>
      </c>
      <c r="D120" s="25">
        <v>2</v>
      </c>
      <c r="E120" s="17">
        <v>1800</v>
      </c>
      <c r="F120" s="25">
        <v>3600</v>
      </c>
      <c r="G120" s="25"/>
      <c r="H120" s="25"/>
      <c r="Q120" s="25"/>
      <c r="S120" s="15">
        <f t="shared" si="11"/>
        <v>3600</v>
      </c>
    </row>
    <row r="121" spans="1:19" s="15" customFormat="1" x14ac:dyDescent="0.25">
      <c r="A121" s="5">
        <v>19</v>
      </c>
      <c r="B121" s="17" t="s">
        <v>105</v>
      </c>
      <c r="C121" s="17" t="s">
        <v>28</v>
      </c>
      <c r="D121" s="25">
        <v>3</v>
      </c>
      <c r="E121" s="17">
        <v>1800</v>
      </c>
      <c r="F121" s="25">
        <v>5400</v>
      </c>
      <c r="G121" s="25"/>
      <c r="H121" s="25"/>
      <c r="Q121" s="25"/>
      <c r="S121" s="15">
        <f t="shared" si="11"/>
        <v>5400</v>
      </c>
    </row>
    <row r="122" spans="1:19" s="15" customFormat="1" x14ac:dyDescent="0.25">
      <c r="A122" s="5">
        <v>20</v>
      </c>
      <c r="B122" s="17" t="s">
        <v>106</v>
      </c>
      <c r="C122" s="17" t="s">
        <v>28</v>
      </c>
      <c r="D122" s="28"/>
      <c r="E122" s="17"/>
      <c r="F122" s="25">
        <v>30000</v>
      </c>
      <c r="G122" s="25"/>
      <c r="H122" s="25"/>
      <c r="Q122" s="25"/>
    </row>
    <row r="123" spans="1:19" s="15" customFormat="1" x14ac:dyDescent="0.25">
      <c r="A123" s="5">
        <v>21</v>
      </c>
      <c r="B123" s="17" t="s">
        <v>107</v>
      </c>
      <c r="C123" s="17" t="s">
        <v>28</v>
      </c>
      <c r="D123" s="28"/>
      <c r="E123" s="17"/>
      <c r="F123" s="25">
        <v>20000</v>
      </c>
      <c r="G123" s="25"/>
      <c r="H123" s="25"/>
      <c r="Q123" s="25"/>
    </row>
    <row r="124" spans="1:19" s="15" customFormat="1" x14ac:dyDescent="0.25">
      <c r="A124" s="5">
        <v>22</v>
      </c>
      <c r="B124" s="17" t="s">
        <v>108</v>
      </c>
      <c r="C124" s="17" t="s">
        <v>27</v>
      </c>
      <c r="D124" s="25">
        <v>300</v>
      </c>
      <c r="E124" s="17">
        <v>150</v>
      </c>
      <c r="F124" s="25">
        <f>D124*E124</f>
        <v>45000</v>
      </c>
      <c r="G124" s="25"/>
      <c r="H124" s="25"/>
      <c r="Q124" s="25"/>
      <c r="S124" s="15">
        <f t="shared" si="11"/>
        <v>45000</v>
      </c>
    </row>
    <row r="125" spans="1:19" s="15" customFormat="1" x14ac:dyDescent="0.25">
      <c r="A125" s="5"/>
      <c r="B125" s="17"/>
      <c r="C125" s="17"/>
      <c r="D125" s="28"/>
      <c r="E125" s="17"/>
      <c r="F125" s="28"/>
      <c r="G125" s="28"/>
      <c r="H125" s="28"/>
      <c r="Q125" s="28"/>
    </row>
    <row r="126" spans="1:19" s="15" customFormat="1" x14ac:dyDescent="0.25">
      <c r="A126" s="5"/>
      <c r="B126" s="17"/>
      <c r="C126" s="17"/>
      <c r="D126" s="19" t="s">
        <v>21</v>
      </c>
      <c r="E126" s="17"/>
      <c r="F126" s="33">
        <f>SUM(F97:F124)</f>
        <v>396860</v>
      </c>
      <c r="G126" s="34"/>
      <c r="H126" s="35">
        <v>120000</v>
      </c>
      <c r="Q126" s="34"/>
    </row>
    <row r="127" spans="1:19" s="15" customFormat="1" x14ac:dyDescent="0.25">
      <c r="A127" s="5"/>
      <c r="B127" s="17"/>
      <c r="C127" s="17"/>
      <c r="D127" s="17"/>
      <c r="E127" s="17"/>
      <c r="F127" s="17"/>
      <c r="G127" s="17"/>
      <c r="H127" s="17"/>
      <c r="Q127" s="17"/>
    </row>
    <row r="128" spans="1:19" s="15" customFormat="1" x14ac:dyDescent="0.25">
      <c r="A128" s="5"/>
      <c r="B128" s="17"/>
      <c r="C128" s="17"/>
      <c r="D128" s="17"/>
      <c r="E128" s="17"/>
      <c r="F128" s="17"/>
      <c r="G128" s="17"/>
      <c r="H128" s="17"/>
      <c r="Q128" s="17"/>
    </row>
    <row r="129" spans="1:19" s="15" customFormat="1" x14ac:dyDescent="0.25">
      <c r="A129" s="5"/>
      <c r="B129" s="19" t="s">
        <v>109</v>
      </c>
      <c r="C129" s="17"/>
      <c r="D129" s="17"/>
      <c r="E129" s="17"/>
      <c r="F129" s="17"/>
      <c r="G129" s="17"/>
      <c r="H129" s="17"/>
      <c r="Q129" s="17"/>
    </row>
    <row r="130" spans="1:19" s="15" customFormat="1" x14ac:dyDescent="0.25">
      <c r="A130" s="5"/>
      <c r="B130" s="17"/>
      <c r="C130" s="17"/>
      <c r="D130" s="17"/>
      <c r="E130" s="17"/>
      <c r="F130" s="17"/>
      <c r="G130" s="23" t="s">
        <v>110</v>
      </c>
      <c r="H130" s="23"/>
      <c r="Q130" s="17"/>
    </row>
    <row r="131" spans="1:19" s="15" customFormat="1" x14ac:dyDescent="0.25">
      <c r="A131" s="5">
        <v>1</v>
      </c>
      <c r="B131" s="17" t="s">
        <v>111</v>
      </c>
      <c r="C131" s="17" t="s">
        <v>26</v>
      </c>
      <c r="D131" s="17">
        <v>1700</v>
      </c>
      <c r="E131" s="17">
        <v>120</v>
      </c>
      <c r="F131" s="17">
        <f>D131*E131</f>
        <v>204000</v>
      </c>
      <c r="G131" s="17"/>
      <c r="H131" s="17"/>
      <c r="Q131" s="17"/>
      <c r="S131" s="15">
        <f>D131*E131</f>
        <v>204000</v>
      </c>
    </row>
    <row r="132" spans="1:19" s="15" customFormat="1" x14ac:dyDescent="0.25">
      <c r="A132" s="5"/>
      <c r="B132" s="17" t="s">
        <v>112</v>
      </c>
      <c r="C132" s="17"/>
      <c r="D132" s="17"/>
      <c r="E132" s="17"/>
      <c r="F132" s="17"/>
      <c r="G132" s="17"/>
      <c r="H132" s="17"/>
      <c r="Q132" s="17"/>
    </row>
    <row r="133" spans="1:19" s="15" customFormat="1" x14ac:dyDescent="0.25">
      <c r="A133" s="5">
        <v>2</v>
      </c>
      <c r="B133" s="53" t="s">
        <v>113</v>
      </c>
      <c r="C133" s="17" t="s">
        <v>26</v>
      </c>
      <c r="D133" s="17">
        <v>1700</v>
      </c>
      <c r="E133" s="17">
        <v>90</v>
      </c>
      <c r="F133" s="17">
        <f t="shared" ref="F133" si="13">D133*E133</f>
        <v>153000</v>
      </c>
      <c r="G133" s="17"/>
      <c r="H133" s="17"/>
      <c r="Q133" s="17"/>
      <c r="S133" s="15">
        <f t="shared" ref="S133" si="14">D133*E133</f>
        <v>153000</v>
      </c>
    </row>
    <row r="134" spans="1:19" s="15" customFormat="1" x14ac:dyDescent="0.25">
      <c r="A134" s="5"/>
      <c r="B134" s="19"/>
      <c r="C134" s="17"/>
      <c r="D134" s="17"/>
      <c r="E134" s="17"/>
      <c r="F134" s="17"/>
      <c r="G134" s="17"/>
      <c r="H134" s="17"/>
      <c r="Q134" s="17"/>
    </row>
    <row r="135" spans="1:19" s="15" customFormat="1" x14ac:dyDescent="0.25">
      <c r="A135" s="5"/>
      <c r="B135" s="19"/>
      <c r="C135" s="17"/>
      <c r="D135" s="17"/>
      <c r="E135" s="17"/>
      <c r="F135" s="17"/>
      <c r="G135" s="17"/>
      <c r="H135" s="17"/>
      <c r="Q135" s="17"/>
    </row>
    <row r="136" spans="1:19" s="15" customFormat="1" x14ac:dyDescent="0.25">
      <c r="A136" s="5"/>
      <c r="B136" s="19"/>
      <c r="C136" s="17"/>
      <c r="D136" s="17"/>
      <c r="E136" s="19" t="s">
        <v>21</v>
      </c>
      <c r="F136" s="24">
        <f>F131+F133</f>
        <v>357000</v>
      </c>
      <c r="G136" s="19"/>
      <c r="H136" s="22">
        <v>119000</v>
      </c>
      <c r="Q136" s="19"/>
    </row>
    <row r="137" spans="1:19" s="15" customFormat="1" x14ac:dyDescent="0.25">
      <c r="A137" s="5"/>
      <c r="B137" s="19"/>
      <c r="C137" s="17"/>
      <c r="D137" s="17"/>
      <c r="E137" s="19"/>
      <c r="F137" s="19"/>
      <c r="G137" s="19"/>
      <c r="H137" s="19"/>
      <c r="Q137" s="19"/>
    </row>
    <row r="138" spans="1:19" s="15" customFormat="1" x14ac:dyDescent="0.25">
      <c r="A138" s="5"/>
      <c r="B138" s="19"/>
      <c r="C138" s="17"/>
      <c r="D138" s="17"/>
      <c r="E138" s="19"/>
      <c r="F138" s="19"/>
      <c r="G138" s="19"/>
      <c r="H138" s="19"/>
      <c r="Q138" s="19"/>
    </row>
    <row r="139" spans="1:19" s="15" customFormat="1" x14ac:dyDescent="0.25">
      <c r="A139" s="5"/>
      <c r="B139" s="36" t="s">
        <v>114</v>
      </c>
      <c r="C139" s="17"/>
      <c r="D139" s="17"/>
      <c r="E139" s="19"/>
      <c r="F139" s="19"/>
      <c r="G139" s="19"/>
      <c r="H139" s="19"/>
      <c r="Q139" s="19"/>
    </row>
    <row r="140" spans="1:19" s="15" customFormat="1" x14ac:dyDescent="0.25">
      <c r="A140" s="5"/>
      <c r="B140" s="19"/>
      <c r="C140" s="17"/>
      <c r="D140" s="17"/>
      <c r="E140" s="19"/>
      <c r="F140" s="19"/>
      <c r="G140" s="19"/>
      <c r="H140" s="19"/>
      <c r="Q140" s="19"/>
    </row>
    <row r="141" spans="1:19" s="15" customFormat="1" x14ac:dyDescent="0.25">
      <c r="A141" s="5"/>
      <c r="B141" s="54" t="s">
        <v>117</v>
      </c>
      <c r="C141" s="38" t="s">
        <v>26</v>
      </c>
      <c r="D141" s="38">
        <v>560</v>
      </c>
      <c r="E141" s="38">
        <v>40</v>
      </c>
      <c r="F141" s="39">
        <f>D141*E141</f>
        <v>22400</v>
      </c>
      <c r="G141" s="39">
        <v>120</v>
      </c>
      <c r="H141" s="39">
        <v>4800</v>
      </c>
      <c r="Q141" s="39"/>
      <c r="S141" s="15">
        <f>D141*E141</f>
        <v>22400</v>
      </c>
    </row>
    <row r="142" spans="1:19" s="15" customFormat="1" x14ac:dyDescent="0.25">
      <c r="A142" s="5"/>
      <c r="B142" s="54" t="s">
        <v>118</v>
      </c>
      <c r="C142" s="38" t="s">
        <v>28</v>
      </c>
      <c r="D142" s="38"/>
      <c r="E142" s="38"/>
      <c r="F142" s="39">
        <v>60000</v>
      </c>
      <c r="G142" s="40" t="s">
        <v>115</v>
      </c>
      <c r="H142" s="39">
        <v>20000</v>
      </c>
      <c r="Q142" s="39"/>
    </row>
    <row r="143" spans="1:19" s="15" customFormat="1" x14ac:dyDescent="0.25">
      <c r="A143" s="5"/>
      <c r="B143" s="54" t="s">
        <v>119</v>
      </c>
      <c r="C143" s="38" t="s">
        <v>28</v>
      </c>
      <c r="D143" s="38"/>
      <c r="E143" s="38"/>
      <c r="F143" s="39">
        <v>18000</v>
      </c>
      <c r="G143" s="40" t="s">
        <v>115</v>
      </c>
      <c r="H143" s="39">
        <v>9000</v>
      </c>
      <c r="Q143" s="39"/>
    </row>
    <row r="144" spans="1:19" s="15" customFormat="1" x14ac:dyDescent="0.25">
      <c r="A144" s="5"/>
      <c r="B144" s="54" t="s">
        <v>120</v>
      </c>
      <c r="C144" s="38" t="s">
        <v>28</v>
      </c>
      <c r="D144" s="38"/>
      <c r="E144" s="38"/>
      <c r="F144" s="39">
        <v>20000</v>
      </c>
      <c r="G144" s="40" t="s">
        <v>115</v>
      </c>
      <c r="H144" s="39">
        <v>6000</v>
      </c>
      <c r="Q144" s="39"/>
    </row>
    <row r="145" spans="1:17" s="15" customFormat="1" x14ac:dyDescent="0.25">
      <c r="A145" s="5"/>
      <c r="B145" s="37"/>
      <c r="C145" s="38"/>
      <c r="D145" s="38"/>
      <c r="E145" s="38"/>
      <c r="F145" s="39"/>
      <c r="G145" s="39"/>
      <c r="H145" s="39"/>
      <c r="Q145" s="39"/>
    </row>
    <row r="146" spans="1:17" s="15" customFormat="1" x14ac:dyDescent="0.25">
      <c r="A146" s="5"/>
      <c r="B146" s="37"/>
      <c r="C146" s="38"/>
      <c r="D146" s="38"/>
      <c r="E146" s="36" t="s">
        <v>21</v>
      </c>
      <c r="F146" s="41">
        <f>SUM(F141:F144)</f>
        <v>120400</v>
      </c>
      <c r="G146" s="42"/>
      <c r="H146" s="43">
        <v>39800</v>
      </c>
      <c r="Q146" s="42"/>
    </row>
    <row r="147" spans="1:17" s="15" customFormat="1" x14ac:dyDescent="0.25">
      <c r="A147" s="5"/>
      <c r="B147" s="19"/>
      <c r="C147" s="17"/>
      <c r="D147" s="17"/>
      <c r="E147" s="19"/>
      <c r="F147" s="19"/>
      <c r="G147" s="19"/>
      <c r="H147" s="19"/>
      <c r="Q147" s="19"/>
    </row>
    <row r="148" spans="1:17" s="15" customFormat="1" x14ac:dyDescent="0.25">
      <c r="A148" s="5"/>
      <c r="B148" s="19"/>
      <c r="C148" s="17"/>
      <c r="D148" s="17"/>
      <c r="E148" s="19"/>
      <c r="F148" s="19"/>
      <c r="G148" s="19"/>
      <c r="H148" s="19"/>
      <c r="Q148" s="19"/>
    </row>
    <row r="149" spans="1:17" s="15" customFormat="1" x14ac:dyDescent="0.25">
      <c r="A149" s="5"/>
      <c r="B149" s="19" t="s">
        <v>121</v>
      </c>
      <c r="C149" s="17"/>
      <c r="D149" s="17"/>
      <c r="E149" s="19"/>
      <c r="F149" s="19"/>
      <c r="G149" s="19"/>
      <c r="H149" s="19"/>
      <c r="Q149" s="19"/>
    </row>
    <row r="150" spans="1:17" s="15" customFormat="1" x14ac:dyDescent="0.25">
      <c r="A150" s="5"/>
      <c r="B150" s="19" t="s">
        <v>122</v>
      </c>
      <c r="C150" s="17"/>
      <c r="D150" s="17"/>
      <c r="E150" s="19"/>
      <c r="F150" s="19"/>
      <c r="G150" s="19"/>
      <c r="H150" s="19"/>
      <c r="Q150" s="19"/>
    </row>
    <row r="151" spans="1:17" s="15" customFormat="1" x14ac:dyDescent="0.25">
      <c r="A151" s="5"/>
      <c r="B151" s="19" t="s">
        <v>123</v>
      </c>
      <c r="C151" s="17"/>
      <c r="D151" s="17"/>
      <c r="E151" s="19"/>
      <c r="F151" s="19"/>
      <c r="G151" s="19"/>
      <c r="H151" s="19"/>
      <c r="Q151" s="19"/>
    </row>
    <row r="152" spans="1:17" s="15" customFormat="1" x14ac:dyDescent="0.25">
      <c r="A152" s="5"/>
      <c r="B152" s="19" t="s">
        <v>124</v>
      </c>
      <c r="C152" s="17"/>
      <c r="D152" s="17"/>
      <c r="E152" s="19" t="s">
        <v>21</v>
      </c>
      <c r="F152" s="44">
        <f>F49+F58+F81+F92+F126+F136+F146+F25</f>
        <v>1784910</v>
      </c>
      <c r="G152" s="44" t="s">
        <v>116</v>
      </c>
      <c r="H152" s="45">
        <f>H25+H49+H58+H81+H92+H126+H136+H146+H58</f>
        <v>620900</v>
      </c>
      <c r="Q152" s="44" t="s">
        <v>125</v>
      </c>
    </row>
    <row r="153" spans="1:17" s="15" customFormat="1" x14ac:dyDescent="0.25">
      <c r="A153" s="5"/>
      <c r="B153" s="19"/>
      <c r="C153" s="17"/>
      <c r="D153" s="17"/>
      <c r="E153" s="17"/>
      <c r="F153" s="17"/>
      <c r="G153" s="17"/>
      <c r="H153" s="17"/>
      <c r="Q153" s="17"/>
    </row>
    <row r="154" spans="1:17" s="15" customFormat="1" x14ac:dyDescent="0.25">
      <c r="A154" s="9"/>
      <c r="B154" s="36"/>
      <c r="C154" s="38"/>
      <c r="D154" s="38"/>
      <c r="E154" s="38"/>
      <c r="F154" s="39"/>
      <c r="G154" s="39"/>
      <c r="H154" s="39"/>
      <c r="Q154" s="39"/>
    </row>
    <row r="155" spans="1:17" s="15" customFormat="1" x14ac:dyDescent="0.25">
      <c r="A155" s="9"/>
      <c r="B155" s="36" t="s">
        <v>135</v>
      </c>
      <c r="C155" s="38"/>
      <c r="D155" s="38"/>
      <c r="E155" s="38"/>
      <c r="F155" s="39" t="s">
        <v>136</v>
      </c>
      <c r="G155" s="39"/>
      <c r="H155" s="39" t="s">
        <v>125</v>
      </c>
      <c r="Q155" s="39"/>
    </row>
    <row r="156" spans="1:17" s="15" customFormat="1" x14ac:dyDescent="0.25">
      <c r="A156" s="9"/>
      <c r="B156" s="36"/>
      <c r="C156" s="38"/>
      <c r="D156" s="38"/>
      <c r="E156" s="38"/>
      <c r="F156" s="39"/>
      <c r="G156" s="39"/>
      <c r="H156" s="39"/>
      <c r="Q156" s="39"/>
    </row>
    <row r="157" spans="1:17" s="15" customFormat="1" x14ac:dyDescent="0.25">
      <c r="A157" s="9"/>
      <c r="B157" s="36" t="s">
        <v>127</v>
      </c>
      <c r="C157" s="38"/>
      <c r="D157" s="38"/>
      <c r="E157" s="38"/>
      <c r="F157" s="17"/>
      <c r="G157" s="39"/>
      <c r="H157" s="46">
        <f>F25</f>
        <v>60000</v>
      </c>
      <c r="Q157" s="39"/>
    </row>
    <row r="158" spans="1:17" s="15" customFormat="1" x14ac:dyDescent="0.25">
      <c r="A158" s="9"/>
      <c r="B158" s="36" t="s">
        <v>128</v>
      </c>
      <c r="C158" s="38"/>
      <c r="D158" s="38"/>
      <c r="E158" s="38"/>
      <c r="F158" s="39">
        <f>F49</f>
        <v>311700</v>
      </c>
      <c r="G158" s="39"/>
      <c r="H158" s="39"/>
      <c r="Q158" s="39"/>
    </row>
    <row r="159" spans="1:17" s="15" customFormat="1" x14ac:dyDescent="0.25">
      <c r="A159" s="9"/>
      <c r="B159" s="36" t="s">
        <v>129</v>
      </c>
      <c r="C159" s="38"/>
      <c r="D159" s="38"/>
      <c r="E159" s="38"/>
      <c r="F159" s="39">
        <f>F58</f>
        <v>77400</v>
      </c>
      <c r="G159" s="39"/>
      <c r="H159" s="39"/>
      <c r="Q159" s="39"/>
    </row>
    <row r="160" spans="1:17" s="15" customFormat="1" x14ac:dyDescent="0.25">
      <c r="A160" s="9"/>
      <c r="B160" s="36" t="s">
        <v>130</v>
      </c>
      <c r="C160" s="38"/>
      <c r="D160" s="38"/>
      <c r="E160" s="38"/>
      <c r="F160" s="39">
        <f>F81</f>
        <v>414350</v>
      </c>
      <c r="G160" s="39"/>
      <c r="H160" s="39"/>
      <c r="Q160" s="39"/>
    </row>
    <row r="161" spans="1:20" s="15" customFormat="1" x14ac:dyDescent="0.25">
      <c r="A161" s="9"/>
      <c r="B161" s="36" t="s">
        <v>131</v>
      </c>
      <c r="C161" s="38"/>
      <c r="D161" s="38"/>
      <c r="E161" s="38"/>
      <c r="F161" s="39">
        <f>F92</f>
        <v>47200</v>
      </c>
      <c r="G161" s="39"/>
      <c r="H161" s="39"/>
      <c r="Q161" s="39"/>
    </row>
    <row r="162" spans="1:20" s="15" customFormat="1" x14ac:dyDescent="0.25">
      <c r="A162" s="9"/>
      <c r="B162" s="36" t="s">
        <v>132</v>
      </c>
      <c r="C162" s="38"/>
      <c r="D162" s="38"/>
      <c r="E162" s="38"/>
      <c r="F162" s="39">
        <f>F126</f>
        <v>396860</v>
      </c>
      <c r="G162" s="39"/>
      <c r="H162" s="39"/>
      <c r="Q162" s="39"/>
    </row>
    <row r="163" spans="1:20" s="15" customFormat="1" x14ac:dyDescent="0.25">
      <c r="A163" s="9"/>
      <c r="B163" s="36" t="s">
        <v>133</v>
      </c>
      <c r="C163" s="38"/>
      <c r="D163" s="38"/>
      <c r="E163" s="38"/>
      <c r="F163" s="39">
        <f>F136</f>
        <v>357000</v>
      </c>
      <c r="G163" s="39"/>
      <c r="H163" s="39"/>
      <c r="Q163" s="39"/>
    </row>
    <row r="164" spans="1:20" s="15" customFormat="1" x14ac:dyDescent="0.25">
      <c r="A164" s="9"/>
      <c r="B164" s="36" t="s">
        <v>116</v>
      </c>
      <c r="C164" s="38"/>
      <c r="D164" s="38"/>
      <c r="E164" s="38"/>
      <c r="F164" s="39">
        <f>F146</f>
        <v>120400</v>
      </c>
      <c r="G164" s="39"/>
      <c r="H164" s="39"/>
      <c r="Q164" s="39"/>
    </row>
    <row r="165" spans="1:20" s="15" customFormat="1" x14ac:dyDescent="0.25">
      <c r="A165" s="9"/>
      <c r="B165" s="36"/>
      <c r="C165" s="38"/>
      <c r="D165" s="38"/>
      <c r="E165" s="38"/>
      <c r="F165" s="39"/>
      <c r="G165" s="39" t="s">
        <v>137</v>
      </c>
      <c r="H165" s="39" t="s">
        <v>125</v>
      </c>
      <c r="Q165" s="39"/>
      <c r="R165" s="15" t="s">
        <v>138</v>
      </c>
    </row>
    <row r="166" spans="1:20" s="15" customFormat="1" ht="27" customHeight="1" x14ac:dyDescent="0.25">
      <c r="A166" s="9"/>
      <c r="B166" s="36" t="s">
        <v>134</v>
      </c>
      <c r="C166" s="38"/>
      <c r="D166" s="38"/>
      <c r="E166" s="38"/>
      <c r="F166" s="47"/>
      <c r="G166" s="47">
        <f>F152</f>
        <v>1784910</v>
      </c>
      <c r="H166" s="48">
        <f>H152</f>
        <v>620900</v>
      </c>
      <c r="Q166" s="49"/>
      <c r="R166" s="50">
        <f>G166+G168-H166</f>
        <v>1446410</v>
      </c>
      <c r="S166" s="51"/>
      <c r="T166" s="51"/>
    </row>
    <row r="167" spans="1:20" s="15" customFormat="1" x14ac:dyDescent="0.25">
      <c r="A167" s="9"/>
      <c r="B167" s="36"/>
      <c r="C167" s="38"/>
      <c r="D167" s="38"/>
      <c r="E167" s="38"/>
      <c r="F167" s="47"/>
      <c r="G167" s="47" t="s">
        <v>136</v>
      </c>
      <c r="H167" s="47" t="s">
        <v>125</v>
      </c>
      <c r="Q167" s="47"/>
    </row>
    <row r="168" spans="1:20" s="15" customFormat="1" x14ac:dyDescent="0.25">
      <c r="A168" s="9"/>
      <c r="B168" s="36" t="s">
        <v>139</v>
      </c>
      <c r="C168" s="38"/>
      <c r="D168" s="38"/>
      <c r="E168" s="38"/>
      <c r="F168" s="47">
        <v>282400</v>
      </c>
      <c r="G168" s="47">
        <v>282400</v>
      </c>
      <c r="H168" s="47"/>
      <c r="Q168" s="47"/>
    </row>
    <row r="169" spans="1:20" s="15" customFormat="1" x14ac:dyDescent="0.25">
      <c r="A169" s="9"/>
      <c r="B169" s="36"/>
      <c r="C169" s="38"/>
      <c r="D169" s="38"/>
      <c r="E169" s="38"/>
      <c r="F169" s="47"/>
      <c r="G169" s="47"/>
      <c r="H169" s="47"/>
      <c r="Q169" s="47"/>
    </row>
    <row r="170" spans="1:20" s="15" customFormat="1" x14ac:dyDescent="0.25">
      <c r="A170" s="9"/>
      <c r="B170" s="36"/>
      <c r="C170" s="38"/>
      <c r="D170" s="38"/>
      <c r="E170" s="38" t="s">
        <v>21</v>
      </c>
      <c r="F170" s="47"/>
      <c r="G170" s="47">
        <f>G166+G168</f>
        <v>2067310</v>
      </c>
      <c r="H170" s="47"/>
      <c r="Q170" s="47" t="s">
        <v>0</v>
      </c>
    </row>
    <row r="171" spans="1:20" x14ac:dyDescent="0.25">
      <c r="A171" s="9"/>
      <c r="B171" s="7"/>
      <c r="C171" s="4"/>
      <c r="D171" s="4"/>
      <c r="E171" s="4"/>
      <c r="F171" s="10"/>
      <c r="G171" s="10"/>
      <c r="H171" s="10"/>
      <c r="Q171" s="10" t="s">
        <v>0</v>
      </c>
    </row>
    <row r="172" spans="1:20" x14ac:dyDescent="0.25">
      <c r="A172" s="1"/>
      <c r="B172" s="2"/>
      <c r="C172" s="1"/>
      <c r="D172" s="1"/>
      <c r="E172" s="1"/>
      <c r="F172" s="1"/>
      <c r="G172" s="1"/>
      <c r="H172" s="1"/>
      <c r="Q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Q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Q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Q175" s="1"/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Q223" s="1"/>
    </row>
    <row r="224" spans="1:17" x14ac:dyDescent="0.25">
      <c r="A224" s="3"/>
      <c r="B224" s="1"/>
      <c r="C224" s="1"/>
      <c r="D224" s="1"/>
      <c r="E224" s="1"/>
      <c r="F224" s="1"/>
      <c r="G224" s="1"/>
      <c r="H224" s="1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Q235" s="1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Q236" s="1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Q237" s="1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Q238" s="1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Q239" s="1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Q240" s="1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Q241" s="1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Q242" s="1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Q243" s="1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Q244" s="1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Q245" s="1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Q246" s="1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Q247" s="1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Q248" s="1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Q249" s="1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Q250" s="1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Q251" s="1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Q252" s="1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Q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Q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Q255" s="1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Q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Q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Q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Q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Q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Q261" s="1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Q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Q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Q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Q265" s="1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Q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Q267" s="1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Q268" s="1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Q269" s="1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Q270" s="1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Q271" s="1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Q272" s="1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Q273" s="1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Q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Q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Q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Q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Q278" s="1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Q279" s="1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Q280" s="1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Q281" s="1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Q282" s="1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Q283" s="1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Q284" s="1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Q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Q286" s="1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Q287" s="1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Q288" s="1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Q289" s="1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Q290" s="1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Q291" s="1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Q292" s="1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Q293" s="1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Q294" s="1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Q295" s="1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Q296" s="1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Q297" s="1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Q298" s="1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Q299" s="1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Q300" s="1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Q301" s="1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Q302" s="1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Q303" s="1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Q304" s="1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Q305" s="1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Q306" s="1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Q307" s="1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Q308" s="1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Q309" s="1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Q310" s="1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Q311" s="1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Q312" s="1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Q313" s="1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Q314" s="1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Q315" s="1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Q316" s="1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Q317" s="1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Q318" s="1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Q319" s="1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Q320" s="1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Q321" s="1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Q322" s="1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Q323" s="1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Q324" s="1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Q325" s="1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Q326" s="1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Q327" s="1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Q328" s="1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Q329" s="1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Q330" s="1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Q331" s="1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Q332" s="1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Q333" s="1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Q334" s="1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Q335" s="1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Q336" s="1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Q337" s="1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Q338" s="1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Q339" s="1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Q340" s="1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Q341" s="1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Q342" s="1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Q343" s="1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Q344" s="1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Q345" s="1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Q346" s="1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Q347" s="1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Q348" s="1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Q349" s="1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Q350" s="1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Q351" s="1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Q352" s="1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Q353" s="1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Q354" s="1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Q355" s="1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Q356" s="1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Q357" s="1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Q358" s="1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Q359" s="1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Q360" s="1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Q361" s="1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Q362" s="1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Q363" s="1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Q364" s="1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Q365" s="1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Q366" s="1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Q367" s="1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Q368" s="1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Q369" s="1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Q370" s="1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Q371" s="1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Q372" s="1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Q373" s="1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Q374" s="1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Q375" s="1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Q376" s="1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Q377" s="1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Q378" s="1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Q379" s="1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Q380" s="1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Q381" s="1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Q382" s="1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Q383" s="1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Q384" s="1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Q385" s="1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Q386" s="1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Q387" s="1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Q388" s="1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Q389" s="1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Q390" s="1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Q391" s="1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Q392" s="1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Q393" s="1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Q394" s="1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Q395" s="1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Q396" s="1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Q397" s="1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Q398" s="1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Q399" s="1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Q400" s="1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Q401" s="1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Q402" s="1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Q403" s="1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Q404" s="1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Q405" s="1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Q406" s="1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Q407" s="1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Q408" s="1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Q409" s="1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Q410" s="1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Q411" s="1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Q412" s="1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Q413" s="1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Q414" s="1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Q415" s="1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Q416" s="1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Q417" s="1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Q418" s="1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Q419" s="1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Q420" s="1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Q421" s="1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Q422" s="1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Q423" s="1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Q424" s="1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Q425" s="1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Q426" s="1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Q427" s="1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Q428" s="1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Q429" s="1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Q430" s="1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Q431" s="1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Q432" s="1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Q433" s="1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Q434" s="1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Q435" s="1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Q436" s="1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Q437" s="1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Q438" s="1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Q439" s="1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Q440" s="1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Q441" s="1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Q442" s="1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Q443" s="1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Q444" s="1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Q445" s="1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Q446" s="1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Q447" s="1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Q448" s="1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Q449" s="1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Q450" s="1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Q451" s="1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Q452" s="1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Q453" s="1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Q454" s="1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Q455" s="1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Q456" s="1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Q457" s="1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Q458" s="1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Q459" s="1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Q460" s="1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Q461" s="1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Q462" s="1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Q463" s="1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Q464" s="1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Q465" s="1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Q466" s="1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Q467" s="1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Q468" s="1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Q469" s="1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Q470" s="1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Q471" s="1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Q472" s="1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Q473" s="1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Q474" s="1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Q475" s="1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Q476" s="1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Q477" s="1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Q478" s="1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Q479" s="1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Q480" s="1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Q481" s="1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Q482" s="1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Q483" s="1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Q484" s="1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Q485" s="1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Q486" s="1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Q487" s="1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Q488" s="1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Q489" s="1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Q490" s="1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Q491" s="1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Q492" s="1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Q493" s="1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Q494" s="1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Q495" s="1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Q496" s="1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Q497" s="1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Q498" s="1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Q499" s="1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Q500" s="1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Q501" s="1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Q502" s="1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Q503" s="1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Q504" s="1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Q505" s="1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Q506" s="1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Q507" s="1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Q508" s="1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Q509" s="1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Q510" s="1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Q511" s="1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Q512" s="1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Q513" s="1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Q514" s="1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Q515" s="1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Q516" s="1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Q517" s="1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Q518" s="1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Q519" s="1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Q520" s="1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Q521" s="1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Q522" s="1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Q523" s="1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Q524" s="1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Q525" s="1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Q526" s="1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Q527" s="1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Q528" s="1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Q529" s="1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Q530" s="1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Q531" s="1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Q532" s="1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Q533" s="1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Q534" s="1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Q535" s="1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Q536" s="1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Q537" s="1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Q538" s="1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Q539" s="1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Q540" s="1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Q541" s="1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Q542" s="1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Q543" s="1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Q544" s="1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Q545" s="1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Q546" s="1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Q547" s="1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Q548" s="1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Q549" s="1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Q550" s="1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Q551" s="1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Q552" s="1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Q553" s="1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Q554" s="1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Q555" s="1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Q556" s="1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Q557" s="1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Q558" s="1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Q559" s="1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Q560" s="1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Q561" s="1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Q562" s="1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Q563" s="1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Q564" s="1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Q565" s="1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Q566" s="1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Q567" s="1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Q568" s="1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Q569" s="1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Q570" s="1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Q571" s="1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Q572" s="1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Q573" s="1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Q574" s="1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Q575" s="1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Q576" s="1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Q577" s="1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Q578" s="1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Q579" s="1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Q580" s="1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Q581" s="1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Q582" s="1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Q583" s="1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Q584" s="1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Q585" s="1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Q586" s="1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Q587" s="1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Q588" s="1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Q589" s="1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Q590" s="1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Q591" s="1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Q592" s="1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Q593" s="1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Q594" s="1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Q595" s="1"/>
    </row>
  </sheetData>
  <pageMargins left="3.937007874015748E-2" right="3.937007874015748E-2" top="0.55118110236220474" bottom="0.55118110236220474" header="0.31496062992125984" footer="0.31496062992125984"/>
  <pageSetup paperSize="9" fitToHeight="0" orientation="portrait" r:id="rId1"/>
  <rowBreaks count="1" manualBreakCount="1">
    <brk id="172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Rotem Alter</cp:lastModifiedBy>
  <cp:lastPrinted>2014-12-06T20:49:09Z</cp:lastPrinted>
  <dcterms:created xsi:type="dcterms:W3CDTF">2014-12-06T17:44:44Z</dcterms:created>
  <dcterms:modified xsi:type="dcterms:W3CDTF">2017-09-11T08:24:26Z</dcterms:modified>
</cp:coreProperties>
</file>