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14"/>
  <workbookPr/>
  <mc:AlternateContent xmlns:mc="http://schemas.openxmlformats.org/markup-compatibility/2006">
    <mc:Choice Requires="x15">
      <x15ac:absPath xmlns:x15ac="http://schemas.microsoft.com/office/spreadsheetml/2010/11/ac" url="https://iubhfs.sharepoint.com/sites/HealthRocket/Shared Documents/Editing/Editing_EN/01.04.24 - DLGQMG01_E Quality Management in Healthcare/KFK/"/>
    </mc:Choice>
  </mc:AlternateContent>
  <xr:revisionPtr revIDLastSave="0" documentId="8_{FC854699-84D3-4B72-AAE2-D1139F51B1F3}" xr6:coauthVersionLast="47" xr6:coauthVersionMax="47" xr10:uidLastSave="{00000000-0000-0000-0000-000000000000}"/>
  <bookViews>
    <workbookView xWindow="-3600" yWindow="-17388" windowWidth="30936" windowHeight="16896" firstSheet="2" activeTab="2" xr2:uid="{00000000-000D-0000-FFFF-FFFF00000000}"/>
  </bookViews>
  <sheets>
    <sheet name="Overview" sheetId="4" r:id="rId1"/>
    <sheet name="Multiple Choice" sheetId="1" r:id="rId2"/>
    <sheet name="Offene Fragen" sheetId="2" r:id="rId3"/>
    <sheet name="Tabelle2" sheetId="3" state="hidden" r:id="rId4"/>
  </sheets>
  <definedNames>
    <definedName name="_Hlk120899447" localSheetId="2">'Offene Fragen'!$I$47</definedName>
    <definedName name="_Hlk134885168" localSheetId="2">'Offene Fragen'!$I$54</definedName>
    <definedName name="_Hlk136770287" localSheetId="1">'Multiple Choice'!$G$19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2" l="1"/>
  <c r="F52" i="2" s="1"/>
  <c r="E2" i="2"/>
  <c r="F2" i="2"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c r="E39" i="2"/>
  <c r="F39" i="2" s="1"/>
  <c r="E40" i="2"/>
  <c r="F40" i="2" s="1"/>
  <c r="E41" i="2"/>
  <c r="F41" i="2" s="1"/>
  <c r="E42" i="2"/>
  <c r="F42" i="2" s="1"/>
  <c r="E43" i="2"/>
  <c r="F43" i="2" s="1"/>
  <c r="E44" i="2"/>
  <c r="F44" i="2" s="1"/>
  <c r="E45" i="2"/>
  <c r="F45" i="2"/>
  <c r="E46" i="2"/>
  <c r="F46" i="2" s="1"/>
  <c r="E47" i="2"/>
  <c r="F47" i="2" s="1"/>
  <c r="E48" i="2"/>
  <c r="F48" i="2" s="1"/>
  <c r="E49" i="2"/>
  <c r="F49" i="2" s="1"/>
  <c r="E50" i="2"/>
  <c r="F50" i="2"/>
  <c r="E51" i="2"/>
  <c r="F51"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c r="B29" i="3"/>
  <c r="B28" i="3"/>
  <c r="B27" i="3"/>
  <c r="B26" i="3"/>
  <c r="B25" i="3"/>
  <c r="B24" i="3"/>
  <c r="B23" i="3"/>
  <c r="B14" i="4" s="1"/>
  <c r="B18" i="4" s="1"/>
  <c r="B22" i="3"/>
  <c r="B21" i="3"/>
  <c r="B20" i="3"/>
  <c r="B17" i="3"/>
  <c r="B16" i="3"/>
  <c r="B15" i="3"/>
  <c r="B14" i="3"/>
  <c r="B13" i="3"/>
  <c r="B12" i="3"/>
  <c r="B11" i="3"/>
  <c r="B9" i="4" s="1"/>
  <c r="B13" i="4" s="1"/>
  <c r="B10" i="3"/>
  <c r="B9" i="3"/>
  <c r="B8" i="3"/>
  <c r="B17" i="4"/>
  <c r="B16" i="4"/>
  <c r="B15" i="4"/>
  <c r="A49" i="4"/>
  <c r="G49" i="4" s="1"/>
  <c r="A48" i="4"/>
  <c r="C48" i="4" s="1"/>
  <c r="A47" i="4"/>
  <c r="F47" i="4" s="1"/>
  <c r="A33" i="4"/>
  <c r="F33" i="4" s="1"/>
  <c r="E22" i="4"/>
  <c r="G24" i="4"/>
  <c r="G40" i="4" s="1"/>
  <c r="G23" i="4"/>
  <c r="G39" i="4" s="1"/>
  <c r="G22" i="4"/>
  <c r="G38" i="4" s="1"/>
  <c r="F24" i="4"/>
  <c r="F23" i="4"/>
  <c r="F22" i="4"/>
  <c r="E24" i="4"/>
  <c r="E23" i="4"/>
  <c r="A32" i="4"/>
  <c r="B32" i="4" s="1"/>
  <c r="B12" i="4"/>
  <c r="A31" i="4"/>
  <c r="B31" i="4" s="1"/>
  <c r="E31" i="4"/>
  <c r="A46" i="4"/>
  <c r="F46" i="4" s="1"/>
  <c r="A45" i="4"/>
  <c r="C45" i="4" s="1"/>
  <c r="A44" i="4"/>
  <c r="E44" i="4" s="1"/>
  <c r="A43" i="4"/>
  <c r="A42" i="4"/>
  <c r="A41" i="4"/>
  <c r="D24" i="4"/>
  <c r="D40" i="4" s="1"/>
  <c r="D23" i="4"/>
  <c r="D39" i="4" s="1"/>
  <c r="D22" i="4"/>
  <c r="C24" i="4"/>
  <c r="C23" i="4"/>
  <c r="C22" i="4"/>
  <c r="A30" i="4"/>
  <c r="F30" i="4" s="1"/>
  <c r="A29" i="4"/>
  <c r="C29" i="4" s="1"/>
  <c r="A28" i="4"/>
  <c r="G28" i="4" s="1"/>
  <c r="A27" i="4"/>
  <c r="B27" i="4" s="1"/>
  <c r="A26" i="4"/>
  <c r="G26" i="4" s="1"/>
  <c r="G42" i="4" s="1"/>
  <c r="D26" i="4"/>
  <c r="A25" i="4"/>
  <c r="D25" i="4" s="1"/>
  <c r="B11" i="4"/>
  <c r="B10" i="4"/>
  <c r="B23" i="4"/>
  <c r="B39" i="4" s="1"/>
  <c r="B22" i="4"/>
  <c r="B24" i="4"/>
  <c r="F27" i="4"/>
  <c r="E45" i="4"/>
  <c r="G27" i="4"/>
  <c r="G48" i="4"/>
  <c r="D33" i="4"/>
  <c r="D31" i="4"/>
  <c r="G33" i="4"/>
  <c r="C28" i="4"/>
  <c r="C47" i="4"/>
  <c r="E27" i="4"/>
  <c r="B49" i="4" l="1"/>
  <c r="C49" i="4"/>
  <c r="E33" i="4"/>
  <c r="C33" i="4"/>
  <c r="D28" i="4"/>
  <c r="B45" i="4"/>
  <c r="B33" i="4"/>
  <c r="G31" i="4"/>
  <c r="F49" i="4"/>
  <c r="B28" i="4"/>
  <c r="D45" i="4"/>
  <c r="F31" i="4"/>
  <c r="B46" i="4"/>
  <c r="G46" i="4"/>
  <c r="D46" i="4"/>
  <c r="C46" i="4"/>
  <c r="C26" i="4"/>
  <c r="C42" i="4" s="1"/>
  <c r="G30" i="4"/>
  <c r="E25" i="4"/>
  <c r="E41" i="4" s="1"/>
  <c r="D30" i="4"/>
  <c r="C39" i="4"/>
  <c r="F40" i="4"/>
  <c r="E38" i="4"/>
  <c r="D38" i="4"/>
  <c r="B40" i="4"/>
  <c r="C38" i="4"/>
  <c r="G45" i="4"/>
  <c r="B47" i="4"/>
  <c r="F45" i="4"/>
  <c r="E46" i="4"/>
  <c r="G47" i="4"/>
  <c r="F26" i="4"/>
  <c r="F42" i="4" s="1"/>
  <c r="B30" i="4"/>
  <c r="B43" i="4"/>
  <c r="E47" i="4"/>
  <c r="F25" i="4"/>
  <c r="F41" i="4" s="1"/>
  <c r="G25" i="4"/>
  <c r="G41" i="4" s="1"/>
  <c r="D47" i="4"/>
  <c r="C27" i="4"/>
  <c r="C43" i="4" s="1"/>
  <c r="B38" i="4"/>
  <c r="B25" i="4"/>
  <c r="B41" i="4" s="1"/>
  <c r="F28" i="4"/>
  <c r="D49" i="4"/>
  <c r="D27" i="4"/>
  <c r="D43" i="4" s="1"/>
  <c r="E48" i="4"/>
  <c r="C25" i="4"/>
  <c r="C41" i="4" s="1"/>
  <c r="C31" i="4"/>
  <c r="F38" i="4"/>
  <c r="E43" i="4"/>
  <c r="F43" i="4"/>
  <c r="G43" i="4"/>
  <c r="C32" i="4"/>
  <c r="D32" i="4"/>
  <c r="E32" i="4"/>
  <c r="E28" i="4"/>
  <c r="G32" i="4"/>
  <c r="E30" i="4"/>
  <c r="D41" i="4"/>
  <c r="D42" i="4"/>
  <c r="B19" i="4"/>
  <c r="F29" i="4"/>
  <c r="G44" i="4"/>
  <c r="E29" i="4"/>
  <c r="F48" i="4"/>
  <c r="B48" i="4"/>
  <c r="E49" i="4"/>
  <c r="B44" i="4"/>
  <c r="C44" i="4"/>
  <c r="E26" i="4"/>
  <c r="F44" i="4"/>
  <c r="D44" i="4"/>
  <c r="E40" i="4"/>
  <c r="C30" i="4"/>
  <c r="B29" i="4"/>
  <c r="F39" i="4"/>
  <c r="D48" i="4"/>
  <c r="B26" i="4"/>
  <c r="G29" i="4"/>
  <c r="C40" i="4"/>
  <c r="E39" i="4"/>
  <c r="D29" i="4"/>
  <c r="F32" i="4"/>
  <c r="G34" i="4" l="1"/>
  <c r="D50" i="4"/>
  <c r="G50" i="4"/>
  <c r="E34" i="4"/>
  <c r="D34" i="4"/>
  <c r="C34" i="4"/>
  <c r="F50" i="4"/>
  <c r="C50" i="4"/>
  <c r="B42" i="4"/>
  <c r="B50" i="4" s="1"/>
  <c r="B34" i="4"/>
  <c r="F34" i="4"/>
  <c r="E42" i="4"/>
  <c r="E50" i="4" s="1"/>
  <c r="H34" i="4" l="1"/>
  <c r="H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<sst xmlns="http://schemas.openxmlformats.org/spreadsheetml/2006/main" count="1327" uniqueCount="1033">
  <si>
    <t>Module Code</t>
  </si>
  <si>
    <t>DLGQMG_E</t>
  </si>
  <si>
    <t>Course Code</t>
  </si>
  <si>
    <t>DLGQMG01_E</t>
  </si>
  <si>
    <t>Course Name</t>
  </si>
  <si>
    <t>Quality Management in Healthcare</t>
  </si>
  <si>
    <t>Total number of Units</t>
  </si>
  <si>
    <t>Author</t>
  </si>
  <si>
    <t>Angela McCaskill</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</si>
  <si>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</si>
  <si>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</si>
  <si>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</si>
  <si>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</si>
  <si>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</si>
  <si>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</si>
  <si>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</si>
  <si>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</si>
  <si>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</si>
  <si>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</si>
  <si>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</si>
  <si>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</si>
  <si>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</si>
  <si>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</si>
  <si>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</si>
  <si>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</si>
  <si>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</si>
  <si>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</si>
  <si>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</si>
  <si>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</si>
  <si>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</si>
  <si>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</si>
  <si>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</si>
  <si>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</si>
  <si>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</si>
  <si>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</si>
  <si>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</si>
  <si>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</si>
  <si>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</si>
  <si>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
matically)</t>
  </si>
  <si>
    <t>Question text</t>
  </si>
  <si>
    <t>Correct answer</t>
  </si>
  <si>
    <t>Incorrect answer</t>
  </si>
  <si>
    <t>Picture - yes? =&gt; insert "Ja" (Please use the German term!) 
And please note the information in "Overview"</t>
  </si>
  <si>
    <t>Comment from reviewer</t>
  </si>
  <si>
    <t>1.1</t>
  </si>
  <si>
    <t>leicht</t>
  </si>
  <si>
    <r>
      <rPr>
        <sz val="10"/>
        <color rgb="FFFF0000"/>
        <rFont val="Calibri (Textkörper)"/>
      </rPr>
      <t>CourseCode</t>
    </r>
    <r>
      <rPr>
        <sz val="10"/>
        <rFont val="Calibri"/>
        <family val="2"/>
        <scheme val="minor"/>
      </rPr>
      <t>_MC_001</t>
    </r>
  </si>
  <si>
    <t xml:space="preserve">The primary study of quality began in the early 20th century and focused on ... </t>
  </si>
  <si>
    <t>statistical process control.</t>
  </si>
  <si>
    <t>people-centered care.</t>
  </si>
  <si>
    <t>patient safety.</t>
  </si>
  <si>
    <t>the use of surgical checklists.</t>
  </si>
  <si>
    <r>
      <rPr>
        <sz val="10"/>
        <color rgb="FFFF0000"/>
        <rFont val="Calibri (Textkörper)"/>
      </rPr>
      <t>CourseCode</t>
    </r>
    <r>
      <rPr>
        <sz val="10"/>
        <rFont val="Calibri"/>
        <family val="2"/>
        <scheme val="minor"/>
      </rPr>
      <t>_MC_002</t>
    </r>
    <r>
      <rPr>
        <sz val="12"/>
        <color theme="1"/>
        <rFont val="Calibri"/>
        <family val="2"/>
        <scheme val="minor"/>
      </rPr>
      <t/>
    </r>
  </si>
  <si>
    <t xml:space="preserve">The NHS in England has a written policy, backed by a legal right to a/an ____week maximum wait time for non-urgent, consultant-led treatments </t>
  </si>
  <si>
    <t>New question  5 sept 2023</t>
  </si>
  <si>
    <r>
      <rPr>
        <sz val="10"/>
        <color rgb="FFFF0000"/>
        <rFont val="Calibri (Textkörper)"/>
      </rPr>
      <t>CourseCode</t>
    </r>
    <r>
      <rPr>
        <sz val="10"/>
        <rFont val="Calibri"/>
        <family val="2"/>
        <scheme val="minor"/>
      </rPr>
      <t>_MC_003</t>
    </r>
    <r>
      <rPr>
        <sz val="12"/>
        <color theme="1"/>
        <rFont val="Calibri"/>
        <family val="2"/>
        <scheme val="minor"/>
      </rPr>
      <t/>
    </r>
  </si>
  <si>
    <t>Initially, the idea of quality was associated with manufacturing, design and product; however, over the time the concept has extended to include . . .</t>
  </si>
  <si>
    <t>services.</t>
  </si>
  <si>
    <t>nonconformities.</t>
  </si>
  <si>
    <t>builders.</t>
  </si>
  <si>
    <t>solar energy.</t>
  </si>
  <si>
    <r>
      <rPr>
        <sz val="10"/>
        <color rgb="FFFF0000"/>
        <rFont val="Calibri (Textkörper)"/>
      </rPr>
      <t>CourseCode</t>
    </r>
    <r>
      <rPr>
        <sz val="10"/>
        <rFont val="Calibri"/>
        <family val="2"/>
        <scheme val="minor"/>
      </rPr>
      <t>_MC_004</t>
    </r>
    <r>
      <rPr>
        <sz val="12"/>
        <color theme="1"/>
        <rFont val="Calibri"/>
        <family val="2"/>
        <scheme val="minor"/>
      </rPr>
      <t/>
    </r>
  </si>
  <si>
    <t>Who is often considered to be the father of quality in healthcare?</t>
  </si>
  <si>
    <t>Donabedian</t>
  </si>
  <si>
    <t>WHO</t>
  </si>
  <si>
    <t>Stewart</t>
  </si>
  <si>
    <t>Deming</t>
  </si>
  <si>
    <t>1.2</t>
  </si>
  <si>
    <r>
      <rPr>
        <sz val="10"/>
        <color rgb="FFFF0000"/>
        <rFont val="Calibri (Textkörper)"/>
      </rPr>
      <t>CourseCode</t>
    </r>
    <r>
      <rPr>
        <sz val="10"/>
        <rFont val="Calibri"/>
        <family val="2"/>
        <scheme val="minor"/>
      </rPr>
      <t>_MC_005</t>
    </r>
    <r>
      <rPr>
        <sz val="12"/>
        <color theme="1"/>
        <rFont val="Calibri"/>
        <family val="2"/>
        <scheme val="minor"/>
      </rPr>
      <t/>
    </r>
  </si>
  <si>
    <t xml:space="preserve">The WHO defines effective care as . . . </t>
  </si>
  <si>
    <t xml:space="preserve"> pProviding evidence-base healthcare services to those who need them.” </t>
  </si>
  <si>
    <t>"care provided without harmful delays."</t>
  </si>
  <si>
    <t>"inclusive care focused on the person and caregivers."</t>
  </si>
  <si>
    <t>"minimizing undue harm to the environment."</t>
  </si>
  <si>
    <r>
      <rPr>
        <sz val="10"/>
        <color rgb="FFFF0000"/>
        <rFont val="Calibri (Textkörper)"/>
      </rPr>
      <t>CourseCode</t>
    </r>
    <r>
      <rPr>
        <sz val="10"/>
        <rFont val="Calibri"/>
        <family val="2"/>
        <scheme val="minor"/>
      </rPr>
      <t>_MC_006</t>
    </r>
    <r>
      <rPr>
        <sz val="12"/>
        <color theme="1"/>
        <rFont val="Calibri"/>
        <family val="2"/>
        <scheme val="minor"/>
      </rPr>
      <t/>
    </r>
  </si>
  <si>
    <t>What is an internationally recognized tool for increasing patient safety through lessons learned and corrective action?</t>
  </si>
  <si>
    <t xml:space="preserve">Critical incident report system </t>
  </si>
  <si>
    <t>Unsafe practice report</t>
  </si>
  <si>
    <t>SWOT analysis</t>
  </si>
  <si>
    <t>Gantt chart</t>
  </si>
  <si>
    <r>
      <rPr>
        <sz val="10"/>
        <color rgb="FFFF0000"/>
        <rFont val="Calibri (Textkörper)"/>
      </rPr>
      <t>CourseCode</t>
    </r>
    <r>
      <rPr>
        <sz val="10"/>
        <rFont val="Calibri"/>
        <family val="2"/>
        <scheme val="minor"/>
      </rPr>
      <t>_MC_007</t>
    </r>
    <r>
      <rPr>
        <sz val="12"/>
        <color theme="1"/>
        <rFont val="Calibri"/>
        <family val="2"/>
        <scheme val="minor"/>
      </rPr>
      <t/>
    </r>
  </si>
  <si>
    <t>Which is an example of a new strategy to address healthcare workforce shortages?</t>
  </si>
  <si>
    <t>shifting tasks</t>
  </si>
  <si>
    <t>increasing pay</t>
  </si>
  <si>
    <t>hiring migrant workers</t>
  </si>
  <si>
    <t xml:space="preserve">giving more holiday or vacation time </t>
  </si>
  <si>
    <r>
      <t xml:space="preserve">PB: Overlap with LMS question 1/3, please modify this or the LMS question to reduce similarity.  </t>
    </r>
    <r>
      <rPr>
        <sz val="10"/>
        <color theme="1"/>
        <rFont val="Calibri"/>
        <family val="2"/>
        <scheme val="minor"/>
      </rPr>
      <t xml:space="preserve">CHANGED COMPLETELY </t>
    </r>
  </si>
  <si>
    <r>
      <rPr>
        <sz val="10"/>
        <color rgb="FFFF0000"/>
        <rFont val="Calibri (Textkörper)"/>
      </rPr>
      <t>CourseCode</t>
    </r>
    <r>
      <rPr>
        <sz val="10"/>
        <rFont val="Calibri"/>
        <family val="2"/>
        <scheme val="minor"/>
      </rPr>
      <t>_MC_008</t>
    </r>
    <r>
      <rPr>
        <sz val="12"/>
        <color theme="1"/>
        <rFont val="Calibri"/>
        <family val="2"/>
        <scheme val="minor"/>
      </rPr>
      <t/>
    </r>
  </si>
  <si>
    <t>What kind of care includes goods and services, guidelines, and policies that claim reduced, minimal, or no harm upon ecosystems or the environment?</t>
  </si>
  <si>
    <t>Ecofriendly care</t>
  </si>
  <si>
    <t>Palliative care</t>
  </si>
  <si>
    <t>Holistic care</t>
  </si>
  <si>
    <t>Integrated care</t>
  </si>
  <si>
    <t>mittel</t>
  </si>
  <si>
    <r>
      <rPr>
        <sz val="10"/>
        <color rgb="FFFF0000"/>
        <rFont val="Calibri (Textkörper)"/>
      </rPr>
      <t>CourseCode</t>
    </r>
    <r>
      <rPr>
        <sz val="10"/>
        <rFont val="Calibri"/>
        <family val="2"/>
        <scheme val="minor"/>
      </rPr>
      <t>_MC_009</t>
    </r>
    <r>
      <rPr>
        <sz val="12"/>
        <color theme="1"/>
        <rFont val="Calibri"/>
        <family val="2"/>
        <scheme val="minor"/>
      </rPr>
      <t/>
    </r>
  </si>
  <si>
    <t xml:space="preserve">The "time-out" was created to . . . </t>
  </si>
  <si>
    <t xml:space="preserve">prevent wrong site, wrong patient and wrong procedure errors. </t>
  </si>
  <si>
    <t>allow healthcare workers to rest before starting surgery.</t>
  </si>
  <si>
    <t>document medical equipment downtime.</t>
  </si>
  <si>
    <t>inform the patient of their rights.</t>
  </si>
  <si>
    <r>
      <rPr>
        <sz val="10"/>
        <color rgb="FFFF0000"/>
        <rFont val="Calibri (Textkörper)"/>
      </rPr>
      <t>CourseCode</t>
    </r>
    <r>
      <rPr>
        <sz val="10"/>
        <rFont val="Calibri"/>
        <family val="2"/>
        <scheme val="minor"/>
      </rPr>
      <t>_MC_010</t>
    </r>
    <r>
      <rPr>
        <sz val="12"/>
        <color theme="1"/>
        <rFont val="Calibri"/>
        <family val="2"/>
        <scheme val="minor"/>
      </rPr>
      <t/>
    </r>
  </si>
  <si>
    <t>The world’s population is growing older, with people aged _________and older being the fastest growing.</t>
  </si>
  <si>
    <r>
      <rPr>
        <sz val="10"/>
        <color rgb="FFFF0000"/>
        <rFont val="Calibri (Textkörper)"/>
      </rPr>
      <t>CourseCode</t>
    </r>
    <r>
      <rPr>
        <sz val="10"/>
        <rFont val="Calibri"/>
        <family val="2"/>
        <scheme val="minor"/>
      </rPr>
      <t>_MC_011</t>
    </r>
    <r>
      <rPr>
        <sz val="12"/>
        <color theme="1"/>
        <rFont val="Calibri"/>
        <family val="2"/>
        <scheme val="minor"/>
      </rPr>
      <t/>
    </r>
  </si>
  <si>
    <t>Which statement supports the mindset of people-centered care?</t>
  </si>
  <si>
    <t>How can the patient and I collaborate to improve their health?</t>
  </si>
  <si>
    <t>What is wrong with the patient?</t>
  </si>
  <si>
    <t>What can I do to the patient?</t>
  </si>
  <si>
    <t>What can I do for the patient?</t>
  </si>
  <si>
    <r>
      <rPr>
        <sz val="10"/>
        <color rgb="FFFF0000"/>
        <rFont val="Calibri (Textkörper)"/>
      </rPr>
      <t>CourseCode</t>
    </r>
    <r>
      <rPr>
        <sz val="10"/>
        <rFont val="Calibri"/>
        <family val="2"/>
        <scheme val="minor"/>
      </rPr>
      <t>_MC_012</t>
    </r>
    <r>
      <rPr>
        <sz val="12"/>
        <color theme="1"/>
        <rFont val="Calibri"/>
        <family val="2"/>
        <scheme val="minor"/>
      </rPr>
      <t/>
    </r>
  </si>
  <si>
    <t>Which is an atmosphere of trust in which healthcare workers are supported and treated fairly when something goes wrong in the delivery of care for service users?</t>
  </si>
  <si>
    <t>Just culture</t>
  </si>
  <si>
    <t>Equity</t>
  </si>
  <si>
    <t>Collaborative environment</t>
  </si>
  <si>
    <t>People-centered care</t>
  </si>
  <si>
    <t>schwer</t>
  </si>
  <si>
    <r>
      <rPr>
        <sz val="10"/>
        <color rgb="FFFF0000"/>
        <rFont val="Calibri (Textkörper)"/>
      </rPr>
      <t>CourseCode</t>
    </r>
    <r>
      <rPr>
        <sz val="10"/>
        <rFont val="Calibri"/>
        <family val="2"/>
        <scheme val="minor"/>
      </rPr>
      <t>_MC_013</t>
    </r>
    <r>
      <rPr>
        <sz val="12"/>
        <color theme="1"/>
        <rFont val="Calibri"/>
        <family val="2"/>
        <scheme val="minor"/>
      </rPr>
      <t/>
    </r>
  </si>
  <si>
    <t>Which of the following is an example of ecofriendly care?</t>
  </si>
  <si>
    <t>Use of electronic records where possible and use of digital health</t>
  </si>
  <si>
    <t>Providing equal services to patients regardless of religion, race, sex, or disability</t>
  </si>
  <si>
    <t>Cross training healthcare staff and task shifting</t>
  </si>
  <si>
    <t>Use of a critical incident reporting system</t>
  </si>
  <si>
    <t xml:space="preserve">1.2 </t>
  </si>
  <si>
    <r>
      <rPr>
        <sz val="10"/>
        <color rgb="FFFF0000"/>
        <rFont val="Calibri (Textkörper)"/>
      </rPr>
      <t>CourseCode</t>
    </r>
    <r>
      <rPr>
        <sz val="10"/>
        <rFont val="Calibri"/>
        <family val="2"/>
        <scheme val="minor"/>
      </rPr>
      <t>_MC_014</t>
    </r>
    <r>
      <rPr>
        <sz val="12"/>
        <color theme="1"/>
        <rFont val="Calibri"/>
        <family val="2"/>
        <scheme val="minor"/>
      </rPr>
      <t/>
    </r>
  </si>
  <si>
    <t>The World Health Organization predicts a “shortfall of _______ million health workers by 2030."</t>
  </si>
  <si>
    <r>
      <rPr>
        <sz val="10"/>
        <color rgb="FFFF0000"/>
        <rFont val="Calibri (Textkörper)"/>
      </rPr>
      <t>CourseCode</t>
    </r>
    <r>
      <rPr>
        <sz val="10"/>
        <rFont val="Calibri"/>
        <family val="2"/>
        <scheme val="minor"/>
      </rPr>
      <t>_MC_015</t>
    </r>
    <r>
      <rPr>
        <sz val="12"/>
        <color theme="1"/>
        <rFont val="Calibri"/>
        <family val="2"/>
        <scheme val="minor"/>
      </rPr>
      <t/>
    </r>
  </si>
  <si>
    <r>
      <t xml:space="preserve">Which is </t>
    </r>
    <r>
      <rPr>
        <b/>
        <sz val="10"/>
        <color theme="1"/>
        <rFont val="Calibri"/>
        <family val="2"/>
        <scheme val="minor"/>
      </rPr>
      <t xml:space="preserve">not </t>
    </r>
    <r>
      <rPr>
        <sz val="10"/>
        <color theme="1"/>
        <rFont val="Calibri"/>
        <family val="2"/>
        <scheme val="minor"/>
      </rPr>
      <t>a category for measuring wait times?</t>
    </r>
  </si>
  <si>
    <t>Down-time</t>
  </si>
  <si>
    <t>Time to initial doctor appointment</t>
  </si>
  <si>
    <t>Time to referal appointment to see a specialist</t>
  </si>
  <si>
    <t>Time to procedure</t>
  </si>
  <si>
    <r>
      <rPr>
        <sz val="10"/>
        <color rgb="FFFF0000"/>
        <rFont val="Calibri (Textkörper)"/>
      </rPr>
      <t>CourseCode</t>
    </r>
    <r>
      <rPr>
        <sz val="10"/>
        <rFont val="Calibri"/>
        <family val="2"/>
        <scheme val="minor"/>
      </rPr>
      <t>_MC_016</t>
    </r>
    <r>
      <rPr>
        <sz val="12"/>
        <color theme="1"/>
        <rFont val="Calibri"/>
        <family val="2"/>
        <scheme val="minor"/>
      </rPr>
      <t/>
    </r>
  </si>
  <si>
    <t xml:space="preserve">Two advantages of integrated care are . . . </t>
  </si>
  <si>
    <t>convenience and cost</t>
  </si>
  <si>
    <t>respect and inclusion</t>
  </si>
  <si>
    <t>processes and procedures</t>
  </si>
  <si>
    <t xml:space="preserve">equality and equity </t>
  </si>
  <si>
    <t>2.1</t>
  </si>
  <si>
    <r>
      <rPr>
        <sz val="10"/>
        <color rgb="FFFF0000"/>
        <rFont val="Calibri (Textkörper)"/>
      </rPr>
      <t>CourseCode</t>
    </r>
    <r>
      <rPr>
        <sz val="10"/>
        <rFont val="Calibri"/>
        <family val="2"/>
        <scheme val="minor"/>
      </rPr>
      <t>_MC_017</t>
    </r>
    <r>
      <rPr>
        <sz val="12"/>
        <color theme="1"/>
        <rFont val="Calibri"/>
        <family val="2"/>
        <scheme val="minor"/>
      </rPr>
      <t/>
    </r>
  </si>
  <si>
    <t>Which is a definition of quality management?</t>
  </si>
  <si>
    <t>Interlinking processes and procedures that are used to design and plan operations, identify risks, control processes, monitor and evaluate outcomes, continuously improve, and meet defined criteria.</t>
  </si>
  <si>
    <t>Planning for a specific process that is aimed at preventing defects.</t>
  </si>
  <si>
    <t xml:space="preserve">A robust sampling method that is based on the severity of risk associated with the outcome of the product, process or service. </t>
  </si>
  <si>
    <t xml:space="preserve">An event or circumstance that has caused or could have caused unnecessary harm to a patient or caregiver. </t>
  </si>
  <si>
    <r>
      <rPr>
        <sz val="10"/>
        <color rgb="FFFF0000"/>
        <rFont val="Calibri (Textkörper)"/>
      </rPr>
      <t>CourseCode</t>
    </r>
    <r>
      <rPr>
        <sz val="10"/>
        <rFont val="Calibri"/>
        <family val="2"/>
        <scheme val="minor"/>
      </rPr>
      <t>_MC_018</t>
    </r>
    <r>
      <rPr>
        <sz val="12"/>
        <color theme="1"/>
        <rFont val="Calibri"/>
        <family val="2"/>
        <scheme val="minor"/>
      </rPr>
      <t/>
    </r>
  </si>
  <si>
    <t>Which is the definition of a near miss?</t>
  </si>
  <si>
    <t>An unplanned event that occurs in the process of providing medical care that is detected and corrected before a patient is negatively affected</t>
  </si>
  <si>
    <t>An event that caused harm in the process of providing medical care</t>
  </si>
  <si>
    <t>A suspected adverse event in the process of providing medical care</t>
  </si>
  <si>
    <t xml:space="preserve">An unplanned event that occurs in the process of providing medical care that is not detected and corrected before a patient is negatively affected </t>
  </si>
  <si>
    <r>
      <rPr>
        <sz val="10"/>
        <color rgb="FFFF0000"/>
        <rFont val="Calibri (Textkörper)"/>
      </rPr>
      <t>CourseCode</t>
    </r>
    <r>
      <rPr>
        <sz val="10"/>
        <rFont val="Calibri"/>
        <family val="2"/>
        <scheme val="minor"/>
      </rPr>
      <t>_MC_019</t>
    </r>
    <r>
      <rPr>
        <sz val="12"/>
        <color theme="1"/>
        <rFont val="Calibri"/>
        <family val="2"/>
        <scheme val="minor"/>
      </rPr>
      <t/>
    </r>
  </si>
  <si>
    <t>Which is the definition of a process?</t>
  </si>
  <si>
    <t>A set of interrelated or interacting activities that uses or transforms inputs to deliver a result/output</t>
  </si>
  <si>
    <t>A set of unrelated inputs and outputs</t>
  </si>
  <si>
    <t>A ratio of cost to return on investment that results in data for decision making</t>
  </si>
  <si>
    <t>a set of indicators used for competetive benchmarking</t>
  </si>
  <si>
    <r>
      <rPr>
        <sz val="10"/>
        <color rgb="FFFF0000"/>
        <rFont val="Calibri (Textkörper)"/>
      </rPr>
      <t>CourseCode</t>
    </r>
    <r>
      <rPr>
        <sz val="10"/>
        <rFont val="Calibri"/>
        <family val="2"/>
        <scheme val="minor"/>
      </rPr>
      <t>_MC_020</t>
    </r>
    <r>
      <rPr>
        <sz val="12"/>
        <color theme="1"/>
        <rFont val="Calibri"/>
        <family val="2"/>
        <scheme val="minor"/>
      </rPr>
      <t/>
    </r>
  </si>
  <si>
    <t>What does SOP stand for?</t>
  </si>
  <si>
    <t>standard operating procedure</t>
  </si>
  <si>
    <t>significant operating parameter</t>
  </si>
  <si>
    <t>Standard optional procedure</t>
  </si>
  <si>
    <t>Significant operation prinicple</t>
  </si>
  <si>
    <r>
      <rPr>
        <sz val="10"/>
        <color rgb="FFFF0000"/>
        <rFont val="Calibri (Textkörper)"/>
      </rPr>
      <t>CourseCode</t>
    </r>
    <r>
      <rPr>
        <sz val="10"/>
        <rFont val="Calibri"/>
        <family val="2"/>
        <scheme val="minor"/>
      </rPr>
      <t>_MC_021</t>
    </r>
    <r>
      <rPr>
        <sz val="12"/>
        <color theme="1"/>
        <rFont val="Calibri"/>
        <family val="2"/>
        <scheme val="minor"/>
      </rPr>
      <t/>
    </r>
  </si>
  <si>
    <t>Corrective action is an action to eliminate the _______ of a nonconformity and to prevent recurrence.</t>
  </si>
  <si>
    <t>cause</t>
  </si>
  <si>
    <t>determinants</t>
  </si>
  <si>
    <t>factors</t>
  </si>
  <si>
    <t>owner</t>
  </si>
  <si>
    <r>
      <rPr>
        <sz val="10"/>
        <color rgb="FFFF0000"/>
        <rFont val="Calibri (Textkörper)"/>
      </rPr>
      <t>CourseCode</t>
    </r>
    <r>
      <rPr>
        <sz val="10"/>
        <rFont val="Calibri"/>
        <family val="2"/>
        <scheme val="minor"/>
      </rPr>
      <t>_MC_022</t>
    </r>
    <r>
      <rPr>
        <sz val="12"/>
        <color theme="1"/>
        <rFont val="Calibri"/>
        <family val="2"/>
        <scheme val="minor"/>
      </rPr>
      <t/>
    </r>
  </si>
  <si>
    <t>Which tool is also called a Fishbone Diagram?</t>
  </si>
  <si>
    <t>Ishikawa Diagram</t>
  </si>
  <si>
    <t>Pareto Chart</t>
  </si>
  <si>
    <t>5 Why's</t>
  </si>
  <si>
    <t>FMEA</t>
  </si>
  <si>
    <t>2.2</t>
  </si>
  <si>
    <r>
      <rPr>
        <sz val="10"/>
        <color rgb="FFFF0000"/>
        <rFont val="Calibri (Textkörper)"/>
      </rPr>
      <t>CourseCode</t>
    </r>
    <r>
      <rPr>
        <sz val="10"/>
        <rFont val="Calibri"/>
        <family val="2"/>
        <scheme val="minor"/>
      </rPr>
      <t>_MC_023</t>
    </r>
    <r>
      <rPr>
        <sz val="12"/>
        <color theme="1"/>
        <rFont val="Calibri"/>
        <family val="2"/>
        <scheme val="minor"/>
      </rPr>
      <t/>
    </r>
  </si>
  <si>
    <t>________ are/is a type of performance measurement that is used to evaluate the effectiveness of an organization in terms of a predefined activity.</t>
  </si>
  <si>
    <t>Key performance Indicators</t>
  </si>
  <si>
    <t>CIRS</t>
  </si>
  <si>
    <t>Nonconformances</t>
  </si>
  <si>
    <t>Risk analysis</t>
  </si>
  <si>
    <r>
      <rPr>
        <sz val="10"/>
        <color rgb="FFFF0000"/>
        <rFont val="Calibri (Textkörper)"/>
      </rPr>
      <t>CourseCode</t>
    </r>
    <r>
      <rPr>
        <sz val="10"/>
        <rFont val="Calibri"/>
        <family val="2"/>
        <scheme val="minor"/>
      </rPr>
      <t>_MC_024</t>
    </r>
    <r>
      <rPr>
        <sz val="12"/>
        <color theme="1"/>
        <rFont val="Calibri"/>
        <family val="2"/>
        <scheme val="minor"/>
      </rPr>
      <t/>
    </r>
  </si>
  <si>
    <t>In order to select the most appropriate indicators, it is necessary to first know your _______________________.</t>
  </si>
  <si>
    <t>goal and targets.</t>
  </si>
  <si>
    <t>operating budget.</t>
  </si>
  <si>
    <t>human resources.</t>
  </si>
  <si>
    <t>quality plan.</t>
  </si>
  <si>
    <r>
      <rPr>
        <sz val="10"/>
        <color rgb="FFFF0000"/>
        <rFont val="Calibri (Textkörper)"/>
      </rPr>
      <t>CourseCode</t>
    </r>
    <r>
      <rPr>
        <sz val="10"/>
        <rFont val="Calibri"/>
        <family val="2"/>
        <scheme val="minor"/>
      </rPr>
      <t>_MC_025</t>
    </r>
    <r>
      <rPr>
        <sz val="12"/>
        <color theme="1"/>
        <rFont val="Calibri"/>
        <family val="2"/>
        <scheme val="minor"/>
      </rPr>
      <t/>
    </r>
  </si>
  <si>
    <t>Which is an example of a lagging indicator?</t>
  </si>
  <si>
    <t>Hospital acquired infection rates</t>
  </si>
  <si>
    <t>Number of employees who attend patient safety training</t>
  </si>
  <si>
    <t>Number of new patient appointments at a specific clinic during a week</t>
  </si>
  <si>
    <t>Number of children exposed to secondhand smoke</t>
  </si>
  <si>
    <r>
      <rPr>
        <sz val="10"/>
        <color rgb="FFFF0000"/>
        <rFont val="Calibri (Textkörper)"/>
      </rPr>
      <t>CourseCode</t>
    </r>
    <r>
      <rPr>
        <sz val="10"/>
        <rFont val="Calibri"/>
        <family val="2"/>
        <scheme val="minor"/>
      </rPr>
      <t>_MC_026</t>
    </r>
    <r>
      <rPr>
        <sz val="12"/>
        <color theme="1"/>
        <rFont val="Calibri"/>
        <family val="2"/>
        <scheme val="minor"/>
      </rPr>
      <t/>
    </r>
  </si>
  <si>
    <t>In defining indicators, what also must be defined?</t>
  </si>
  <si>
    <t xml:space="preserve">Measurement method, frequency, and source of data  </t>
  </si>
  <si>
    <t>Benchmarking data</t>
  </si>
  <si>
    <t>Performance of similar organizations</t>
  </si>
  <si>
    <t>Timeliness and availability</t>
  </si>
  <si>
    <t>2.3</t>
  </si>
  <si>
    <r>
      <rPr>
        <sz val="10"/>
        <color rgb="FFFF0000"/>
        <rFont val="Calibri (Textkörper)"/>
      </rPr>
      <t>CourseCode</t>
    </r>
    <r>
      <rPr>
        <sz val="10"/>
        <rFont val="Calibri"/>
        <family val="2"/>
        <scheme val="minor"/>
      </rPr>
      <t>_MC_027</t>
    </r>
    <r>
      <rPr>
        <sz val="12"/>
        <color theme="1"/>
        <rFont val="Calibri"/>
        <family val="2"/>
        <scheme val="minor"/>
      </rPr>
      <t/>
    </r>
  </si>
  <si>
    <t>Sustainable Development Goal 3 addresses…</t>
  </si>
  <si>
    <t>health and well-being</t>
  </si>
  <si>
    <t>quality education</t>
  </si>
  <si>
    <t>gender equality</t>
  </si>
  <si>
    <t>no poverty</t>
  </si>
  <si>
    <t>PB: Too similar to LMS question 2/5. We could address this by changing the direction of this question here, e.g.:
Question: 
Correct Answer: Health and well-being
Incorrect answers: Quality Education/Gender Equality/No Poverty</t>
  </si>
  <si>
    <r>
      <rPr>
        <sz val="10"/>
        <color rgb="FFFF0000"/>
        <rFont val="Calibri (Textkörper)"/>
      </rPr>
      <t>CourseCode</t>
    </r>
    <r>
      <rPr>
        <sz val="10"/>
        <rFont val="Calibri"/>
        <family val="2"/>
        <scheme val="minor"/>
      </rPr>
      <t>_MC_028</t>
    </r>
    <r>
      <rPr>
        <sz val="12"/>
        <color theme="1"/>
        <rFont val="Calibri"/>
        <family val="2"/>
        <scheme val="minor"/>
      </rPr>
      <t/>
    </r>
  </si>
  <si>
    <t>False or misleading claims that an oragnization’s practices , products, or services  are environmentally friendly is the definition of  what?</t>
  </si>
  <si>
    <t>Greenwashing</t>
  </si>
  <si>
    <t>Socialwashing</t>
  </si>
  <si>
    <t>Image washing</t>
  </si>
  <si>
    <t>Ecowashing</t>
  </si>
  <si>
    <r>
      <rPr>
        <sz val="10"/>
        <color rgb="FFFF0000"/>
        <rFont val="Calibri (Textkörper)"/>
      </rPr>
      <t>CourseCode</t>
    </r>
    <r>
      <rPr>
        <sz val="10"/>
        <rFont val="Calibri"/>
        <family val="2"/>
        <scheme val="minor"/>
      </rPr>
      <t>_MC_029</t>
    </r>
    <r>
      <rPr>
        <sz val="12"/>
        <color theme="1"/>
        <rFont val="Calibri"/>
        <family val="2"/>
        <scheme val="minor"/>
      </rPr>
      <t/>
    </r>
  </si>
  <si>
    <t xml:space="preserve">In 2015, all members of the United Nations agreed upon a set of sustainable development goals (SDGs) to “meet the urgent _________________ challenges facing our world.” </t>
  </si>
  <si>
    <t xml:space="preserve">environmental, political and economic </t>
  </si>
  <si>
    <t>psychosocial</t>
  </si>
  <si>
    <t>security and financial</t>
  </si>
  <si>
    <t>equity</t>
  </si>
  <si>
    <r>
      <rPr>
        <sz val="10"/>
        <color rgb="FFFF0000"/>
        <rFont val="Calibri (Textkörper)"/>
      </rPr>
      <t>CourseCode</t>
    </r>
    <r>
      <rPr>
        <sz val="10"/>
        <rFont val="Calibri"/>
        <family val="2"/>
        <scheme val="minor"/>
      </rPr>
      <t>_MC_030</t>
    </r>
    <r>
      <rPr>
        <sz val="12"/>
        <color theme="1"/>
        <rFont val="Calibri"/>
        <family val="2"/>
        <scheme val="minor"/>
      </rPr>
      <t/>
    </r>
  </si>
  <si>
    <t xml:space="preserve">The use of indicators may be limited by the following circumstance . . . </t>
  </si>
  <si>
    <t>All of the above are true</t>
  </si>
  <si>
    <t>Conclusions and results drawn from indicator data is only as good as the original data that goes into the database</t>
  </si>
  <si>
    <t>Poor values do not always have a one to one correlation with poor quality</t>
  </si>
  <si>
    <t>Publically visible indicator results can lead to blame, negativity, and a competitive environment</t>
  </si>
  <si>
    <r>
      <rPr>
        <sz val="10"/>
        <color rgb="FFFF0000"/>
        <rFont val="Calibri (Textkörper)"/>
      </rPr>
      <t>CourseCode</t>
    </r>
    <r>
      <rPr>
        <sz val="10"/>
        <rFont val="Calibri"/>
        <family val="2"/>
        <scheme val="minor"/>
      </rPr>
      <t>_MC_031</t>
    </r>
    <r>
      <rPr>
        <sz val="12"/>
        <color theme="1"/>
        <rFont val="Calibri"/>
        <family val="2"/>
        <scheme val="minor"/>
      </rPr>
      <t/>
    </r>
  </si>
  <si>
    <t>The angled bones in the Fishbone Diagram are used to list what?</t>
  </si>
  <si>
    <t>All likely causes of the deviation</t>
  </si>
  <si>
    <t>The problem statement or description of nonconformance</t>
  </si>
  <si>
    <t>The contributing factors</t>
  </si>
  <si>
    <t>The opportunities for improvement</t>
  </si>
  <si>
    <r>
      <rPr>
        <sz val="10"/>
        <color rgb="FFFF0000"/>
        <rFont val="Calibri (Textkörper)"/>
      </rPr>
      <t>CourseCode</t>
    </r>
    <r>
      <rPr>
        <sz val="10"/>
        <rFont val="Calibri"/>
        <family val="2"/>
        <scheme val="minor"/>
      </rPr>
      <t>_MC_032</t>
    </r>
    <r>
      <rPr>
        <sz val="12"/>
        <color theme="1"/>
        <rFont val="Calibri"/>
        <family val="2"/>
        <scheme val="minor"/>
      </rPr>
      <t/>
    </r>
  </si>
  <si>
    <t>Which is an example of a preventive action?</t>
  </si>
  <si>
    <t>Cleaning up a spill before anyone slips</t>
  </si>
  <si>
    <t>Responding to a customer complaint</t>
  </si>
  <si>
    <t>Retraining an employee who did not understand a procedure</t>
  </si>
  <si>
    <t>Tagging and storing a piece of medical equipment that was found to be out calibration while it was in use</t>
  </si>
  <si>
    <t>3.1</t>
  </si>
  <si>
    <r>
      <rPr>
        <sz val="10"/>
        <color rgb="FFFF0000"/>
        <rFont val="Calibri (Textkörper)"/>
      </rPr>
      <t>CourseCode</t>
    </r>
    <r>
      <rPr>
        <sz val="10"/>
        <rFont val="Calibri"/>
        <family val="2"/>
        <scheme val="minor"/>
      </rPr>
      <t>_MC_033</t>
    </r>
    <r>
      <rPr>
        <sz val="12"/>
        <color theme="1"/>
        <rFont val="Calibri"/>
        <family val="2"/>
        <scheme val="minor"/>
      </rPr>
      <t/>
    </r>
  </si>
  <si>
    <t>PDSA standards for  . . .</t>
  </si>
  <si>
    <t>plan, do, study, act.</t>
  </si>
  <si>
    <t>prepare, declare, surveil, analzye.</t>
  </si>
  <si>
    <t>plan, do, seek, act.</t>
  </si>
  <si>
    <t>planning, studying, controlling, assessing.</t>
  </si>
  <si>
    <t>3.2</t>
  </si>
  <si>
    <r>
      <rPr>
        <sz val="10"/>
        <color rgb="FFFF0000"/>
        <rFont val="Calibri (Textkörper)"/>
      </rPr>
      <t>CourseCode</t>
    </r>
    <r>
      <rPr>
        <sz val="10"/>
        <rFont val="Calibri"/>
        <family val="2"/>
        <scheme val="minor"/>
      </rPr>
      <t>_MC_034</t>
    </r>
    <r>
      <rPr>
        <sz val="12"/>
        <color theme="1"/>
        <rFont val="Calibri"/>
        <family val="2"/>
        <scheme val="minor"/>
      </rPr>
      <t/>
    </r>
  </si>
  <si>
    <t>An example of a challenge faced by quality circles is . . .</t>
  </si>
  <si>
    <t>lack of management support on new ideas and opportunities.</t>
  </si>
  <si>
    <t>shared decision making.</t>
  </si>
  <si>
    <t>access to quality documentation and records.</t>
  </si>
  <si>
    <t>the hierarchical structure.</t>
  </si>
  <si>
    <r>
      <rPr>
        <sz val="10"/>
        <color rgb="FFFF0000"/>
        <rFont val="Calibri (Textkörper)"/>
      </rPr>
      <t>CourseCode</t>
    </r>
    <r>
      <rPr>
        <sz val="10"/>
        <rFont val="Calibri"/>
        <family val="2"/>
        <scheme val="minor"/>
      </rPr>
      <t>_MC_035</t>
    </r>
    <r>
      <rPr>
        <sz val="12"/>
        <color theme="1"/>
        <rFont val="Calibri"/>
        <family val="2"/>
        <scheme val="minor"/>
      </rPr>
      <t/>
    </r>
  </si>
  <si>
    <t>In which stage of the PDCA is the following: monitor, measure, and evaluate data and performance results?</t>
  </si>
  <si>
    <t>Check</t>
  </si>
  <si>
    <t>Do</t>
  </si>
  <si>
    <t>Plan</t>
  </si>
  <si>
    <t>Act</t>
  </si>
  <si>
    <t>3.3</t>
  </si>
  <si>
    <r>
      <rPr>
        <sz val="10"/>
        <color rgb="FFFF0000"/>
        <rFont val="Calibri (Textkörper)"/>
      </rPr>
      <t>CourseCode</t>
    </r>
    <r>
      <rPr>
        <sz val="10"/>
        <rFont val="Calibri"/>
        <family val="2"/>
        <scheme val="minor"/>
      </rPr>
      <t>_MC_036</t>
    </r>
    <r>
      <rPr>
        <sz val="12"/>
        <color theme="1"/>
        <rFont val="Calibri"/>
        <family val="2"/>
        <scheme val="minor"/>
      </rPr>
      <t/>
    </r>
  </si>
  <si>
    <r>
      <t xml:space="preserve">The __________________ goal method was first mentioned by George Doran in his 1981 article in </t>
    </r>
    <r>
      <rPr>
        <i/>
        <sz val="10"/>
        <color theme="1"/>
        <rFont val="Calibri"/>
        <family val="2"/>
        <scheme val="minor"/>
      </rPr>
      <t xml:space="preserve">Management Review </t>
    </r>
    <r>
      <rPr>
        <sz val="10"/>
        <color theme="1"/>
        <rFont val="Calibri"/>
        <family val="2"/>
        <scheme val="minor"/>
      </rPr>
      <t>and is used by individuals and organizations throughout the world.</t>
    </r>
  </si>
  <si>
    <t>SMART</t>
  </si>
  <si>
    <t>PDCA</t>
  </si>
  <si>
    <t>PDSA</t>
  </si>
  <si>
    <t>3.5</t>
  </si>
  <si>
    <r>
      <rPr>
        <sz val="10"/>
        <color rgb="FFFF0000"/>
        <rFont val="Calibri (Textkörper)"/>
      </rPr>
      <t>CourseCode</t>
    </r>
    <r>
      <rPr>
        <sz val="10"/>
        <rFont val="Calibri"/>
        <family val="2"/>
        <scheme val="minor"/>
      </rPr>
      <t>_MC_037</t>
    </r>
    <r>
      <rPr>
        <sz val="12"/>
        <color theme="1"/>
        <rFont val="Calibri"/>
        <family val="2"/>
        <scheme val="minor"/>
      </rPr>
      <t/>
    </r>
  </si>
  <si>
    <t>_______________ benchmarking is a comparison of measures, processes and procedures within a company.</t>
  </si>
  <si>
    <t>Internal</t>
  </si>
  <si>
    <t>Functional</t>
  </si>
  <si>
    <t>External</t>
  </si>
  <si>
    <t>Strategic</t>
  </si>
  <si>
    <r>
      <rPr>
        <sz val="10"/>
        <color rgb="FFFF0000"/>
        <rFont val="Calibri (Textkörper)"/>
      </rPr>
      <t>CourseCode</t>
    </r>
    <r>
      <rPr>
        <sz val="10"/>
        <rFont val="Calibri"/>
        <family val="2"/>
        <scheme val="minor"/>
      </rPr>
      <t>_MC_038</t>
    </r>
    <r>
      <rPr>
        <sz val="12"/>
        <color theme="1"/>
        <rFont val="Calibri"/>
        <family val="2"/>
        <scheme val="minor"/>
      </rPr>
      <t/>
    </r>
  </si>
  <si>
    <t>Which is a similar term to benchmark?</t>
  </si>
  <si>
    <t>reference value</t>
  </si>
  <si>
    <t>failure mode</t>
  </si>
  <si>
    <t>breaking point</t>
  </si>
  <si>
    <t>incident report</t>
  </si>
  <si>
    <t>3.6</t>
  </si>
  <si>
    <r>
      <rPr>
        <sz val="10"/>
        <color rgb="FFFF0000"/>
        <rFont val="Calibri (Textkörper)"/>
      </rPr>
      <t>CourseCode</t>
    </r>
    <r>
      <rPr>
        <sz val="10"/>
        <rFont val="Calibri"/>
        <family val="2"/>
        <scheme val="minor"/>
      </rPr>
      <t>_MC_039</t>
    </r>
    <r>
      <rPr>
        <sz val="12"/>
        <color theme="1"/>
        <rFont val="Calibri"/>
        <family val="2"/>
        <scheme val="minor"/>
      </rPr>
      <t/>
    </r>
  </si>
  <si>
    <t>The most common form of workplace violence is . . .</t>
  </si>
  <si>
    <t>verbal abuse.</t>
  </si>
  <si>
    <t>active shooters.</t>
  </si>
  <si>
    <t>physical harm to nurses.</t>
  </si>
  <si>
    <t>physical harm to caregivers.</t>
  </si>
  <si>
    <r>
      <rPr>
        <sz val="10"/>
        <color rgb="FFFF0000"/>
        <rFont val="Calibri (Textkörper)"/>
      </rPr>
      <t>CourseCode</t>
    </r>
    <r>
      <rPr>
        <sz val="10"/>
        <rFont val="Calibri"/>
        <family val="2"/>
        <scheme val="minor"/>
      </rPr>
      <t>_MC_040</t>
    </r>
    <r>
      <rPr>
        <sz val="12"/>
        <color theme="1"/>
        <rFont val="Calibri"/>
        <family val="2"/>
        <scheme val="minor"/>
      </rPr>
      <t/>
    </r>
  </si>
  <si>
    <t>What does the "T"' in the acronym SMART standards for?</t>
  </si>
  <si>
    <t xml:space="preserve">Timely </t>
  </si>
  <si>
    <t>Technical</t>
  </si>
  <si>
    <t>Traceable</t>
  </si>
  <si>
    <t>Transformative</t>
  </si>
  <si>
    <t>3.4</t>
  </si>
  <si>
    <r>
      <rPr>
        <sz val="10"/>
        <color rgb="FFFF0000"/>
        <rFont val="Calibri (Textkörper)"/>
      </rPr>
      <t>CourseCode</t>
    </r>
    <r>
      <rPr>
        <sz val="10"/>
        <rFont val="Calibri"/>
        <family val="2"/>
        <scheme val="minor"/>
      </rPr>
      <t>_MC_041</t>
    </r>
    <r>
      <rPr>
        <sz val="12"/>
        <color theme="1"/>
        <rFont val="Calibri"/>
        <family val="2"/>
        <scheme val="minor"/>
      </rPr>
      <t/>
    </r>
  </si>
  <si>
    <t>________________ is defined as  “specification for the quality management system of an organization.”  (ISO 9001: 2015)</t>
  </si>
  <si>
    <t>Quality manual</t>
  </si>
  <si>
    <t>Procedures</t>
  </si>
  <si>
    <t>Work instructions</t>
  </si>
  <si>
    <t>Quality policy</t>
  </si>
  <si>
    <r>
      <rPr>
        <sz val="10"/>
        <color rgb="FFFF0000"/>
        <rFont val="Calibri (Textkörper)"/>
      </rPr>
      <t>CourseCode</t>
    </r>
    <r>
      <rPr>
        <sz val="10"/>
        <rFont val="Calibri"/>
        <family val="2"/>
        <scheme val="minor"/>
      </rPr>
      <t>_MC_042</t>
    </r>
    <r>
      <rPr>
        <sz val="12"/>
        <color theme="1"/>
        <rFont val="Calibri"/>
        <family val="2"/>
        <scheme val="minor"/>
      </rPr>
      <t/>
    </r>
  </si>
  <si>
    <t xml:space="preserve">Organizations should have a formal ______________ that outlines what information is communicated, how, by whom, to whom, and at what frequency. </t>
  </si>
  <si>
    <t>knowledge transfer function</t>
  </si>
  <si>
    <t>corrective action system</t>
  </si>
  <si>
    <t xml:space="preserve">root cause analysis structure </t>
  </si>
  <si>
    <t>preventive action function</t>
  </si>
  <si>
    <r>
      <rPr>
        <sz val="10"/>
        <color rgb="FFFF0000"/>
        <rFont val="Calibri (Textkörper)"/>
      </rPr>
      <t>CourseCode</t>
    </r>
    <r>
      <rPr>
        <sz val="10"/>
        <rFont val="Calibri"/>
        <family val="2"/>
        <scheme val="minor"/>
      </rPr>
      <t>_MC_043</t>
    </r>
    <r>
      <rPr>
        <sz val="12"/>
        <color theme="1"/>
        <rFont val="Calibri"/>
        <family val="2"/>
        <scheme val="minor"/>
      </rPr>
      <t/>
    </r>
  </si>
  <si>
    <r>
      <t xml:space="preserve">Whis is </t>
    </r>
    <r>
      <rPr>
        <b/>
        <sz val="10"/>
        <color theme="1"/>
        <rFont val="Calibri"/>
        <family val="2"/>
        <scheme val="minor"/>
      </rPr>
      <t>not</t>
    </r>
    <r>
      <rPr>
        <sz val="10"/>
        <color theme="1"/>
        <rFont val="Calibri"/>
        <family val="2"/>
        <scheme val="minor"/>
      </rPr>
      <t xml:space="preserve"> part of good complaint handling?</t>
    </r>
  </si>
  <si>
    <t>Place blame</t>
  </si>
  <si>
    <t>Get it right</t>
  </si>
  <si>
    <t>Be open and accountable</t>
  </si>
  <si>
    <t>Make things right</t>
  </si>
  <si>
    <r>
      <rPr>
        <sz val="10"/>
        <color rgb="FFFF0000"/>
        <rFont val="Calibri (Textkörper)"/>
      </rPr>
      <t>CourseCode</t>
    </r>
    <r>
      <rPr>
        <sz val="10"/>
        <rFont val="Calibri"/>
        <family val="2"/>
        <scheme val="minor"/>
      </rPr>
      <t>_MC_044</t>
    </r>
    <r>
      <rPr>
        <sz val="12"/>
        <color theme="1"/>
        <rFont val="Calibri"/>
        <family val="2"/>
        <scheme val="minor"/>
      </rPr>
      <t/>
    </r>
  </si>
  <si>
    <t>In what stage of the PDCA cycle is the following: Identify a process and outline the necessary steps and controls</t>
  </si>
  <si>
    <t xml:space="preserve">Check </t>
  </si>
  <si>
    <r>
      <rPr>
        <sz val="10"/>
        <color rgb="FFFF0000"/>
        <rFont val="Calibri (Textkörper)"/>
      </rPr>
      <t>CourseCode</t>
    </r>
    <r>
      <rPr>
        <sz val="10"/>
        <rFont val="Calibri"/>
        <family val="2"/>
        <scheme val="minor"/>
      </rPr>
      <t>_MC_045</t>
    </r>
    <r>
      <rPr>
        <sz val="12"/>
        <color theme="1"/>
        <rFont val="Calibri"/>
        <family val="2"/>
        <scheme val="minor"/>
      </rPr>
      <t/>
    </r>
  </si>
  <si>
    <t xml:space="preserve">As discussed in the coursebook, one outpatient clinic providing cardiac nuclear medicine exams used a SMART goal to . . . </t>
  </si>
  <si>
    <t xml:space="preserve">decrease the time from patient check-in to discharge. </t>
  </si>
  <si>
    <t>create quality circles.</t>
  </si>
  <si>
    <t>improve diagnostic capabilities.</t>
  </si>
  <si>
    <t>understand the patient journey.</t>
  </si>
  <si>
    <r>
      <rPr>
        <sz val="10"/>
        <color rgb="FFFF0000"/>
        <rFont val="Calibri (Textkörper)"/>
      </rPr>
      <t>CourseCode</t>
    </r>
    <r>
      <rPr>
        <sz val="10"/>
        <rFont val="Calibri"/>
        <family val="2"/>
        <scheme val="minor"/>
      </rPr>
      <t>_MC_046</t>
    </r>
    <r>
      <rPr>
        <sz val="12"/>
        <color theme="1"/>
        <rFont val="Calibri"/>
        <family val="2"/>
        <scheme val="minor"/>
      </rPr>
      <t/>
    </r>
  </si>
  <si>
    <t xml:space="preserve">A study examining the use of quality circles by professional nurses in one hospital in South Africa reported that quality circles . . . </t>
  </si>
  <si>
    <t>had a positive effect on  teamwork in the nursing discipline.</t>
  </si>
  <si>
    <t>lead to uncomfortable discussions between nurses.</t>
  </si>
  <si>
    <t>decreased negative safety patient events.</t>
  </si>
  <si>
    <t>lead to distrust between doctors and nurses.</t>
  </si>
  <si>
    <r>
      <rPr>
        <sz val="10"/>
        <color rgb="FFFF0000"/>
        <rFont val="Calibri (Textkörper)"/>
      </rPr>
      <t>CourseCode</t>
    </r>
    <r>
      <rPr>
        <sz val="10"/>
        <rFont val="Calibri"/>
        <family val="2"/>
        <scheme val="minor"/>
      </rPr>
      <t>_MC_047</t>
    </r>
    <r>
      <rPr>
        <sz val="12"/>
        <color theme="1"/>
        <rFont val="Calibri"/>
        <family val="2"/>
        <scheme val="minor"/>
      </rPr>
      <t/>
    </r>
  </si>
  <si>
    <t>Quality circles were shown to improve what in in four hospitals in Germany?</t>
  </si>
  <si>
    <t>Process quality of prevention of hospital-acquired infections</t>
  </si>
  <si>
    <t>Teamwork amongst physicians</t>
  </si>
  <si>
    <t>Number of post surgical patients with thromboembolitic events</t>
  </si>
  <si>
    <t>Patient, family, and cargiver satisfaction</t>
  </si>
  <si>
    <r>
      <rPr>
        <sz val="10"/>
        <color rgb="FFFF0000"/>
        <rFont val="Calibri (Textkörper)"/>
      </rPr>
      <t>CourseCode</t>
    </r>
    <r>
      <rPr>
        <sz val="10"/>
        <rFont val="Calibri"/>
        <family val="2"/>
        <scheme val="minor"/>
      </rPr>
      <t>_MC_048</t>
    </r>
    <r>
      <rPr>
        <sz val="12"/>
        <color theme="1"/>
        <rFont val="Calibri"/>
        <family val="2"/>
        <scheme val="minor"/>
      </rPr>
      <t/>
    </r>
  </si>
  <si>
    <t>One study discussed in the courbook looked at physicians in Switzerland and the use of quality circles to . . .</t>
  </si>
  <si>
    <t>reduce low-value services in outpatients.</t>
  </si>
  <si>
    <t>decrease the number of hospital aquired infections.</t>
  </si>
  <si>
    <t>increase patient satisfaction.</t>
  </si>
  <si>
    <t>increase feelings of collaboration and teammwork.</t>
  </si>
  <si>
    <t>4.1</t>
  </si>
  <si>
    <r>
      <rPr>
        <sz val="10"/>
        <color rgb="FFFF0000"/>
        <rFont val="Calibri (Textkörper)"/>
      </rPr>
      <t>CourseCode</t>
    </r>
    <r>
      <rPr>
        <sz val="10"/>
        <rFont val="Calibri"/>
        <family val="2"/>
        <scheme val="minor"/>
      </rPr>
      <t>_MC_049</t>
    </r>
    <r>
      <rPr>
        <sz val="12"/>
        <color theme="1"/>
        <rFont val="Calibri"/>
        <family val="2"/>
        <scheme val="minor"/>
      </rPr>
      <t/>
    </r>
  </si>
  <si>
    <t>What does TQM stands for?</t>
  </si>
  <si>
    <t>Total quality management</t>
  </si>
  <si>
    <t>Total quality measurement</t>
  </si>
  <si>
    <t>Technical quality management</t>
  </si>
  <si>
    <t>Time, quality, and measurement</t>
  </si>
  <si>
    <r>
      <rPr>
        <sz val="10"/>
        <color rgb="FFFF0000"/>
        <rFont val="Calibri (Textkörper)"/>
      </rPr>
      <t>CourseCode</t>
    </r>
    <r>
      <rPr>
        <sz val="10"/>
        <rFont val="Calibri"/>
        <family val="2"/>
        <scheme val="minor"/>
      </rPr>
      <t>_MC_050</t>
    </r>
    <r>
      <rPr>
        <sz val="12"/>
        <color theme="1"/>
        <rFont val="Calibri"/>
        <family val="2"/>
        <scheme val="minor"/>
      </rPr>
      <t/>
    </r>
  </si>
  <si>
    <t xml:space="preserve">"Organizations should collect and analyze data throughout their processes and use that data to inform decisions and continuously improve" describes what? </t>
  </si>
  <si>
    <t>Fact-based decision making</t>
  </si>
  <si>
    <t>An integrated system</t>
  </si>
  <si>
    <t>Process-centered approach</t>
  </si>
  <si>
    <t>Total employee involvement</t>
  </si>
  <si>
    <r>
      <rPr>
        <sz val="10"/>
        <color rgb="FFFF0000"/>
        <rFont val="Calibri (Textkörper)"/>
      </rPr>
      <t>CourseCode</t>
    </r>
    <r>
      <rPr>
        <sz val="10"/>
        <rFont val="Calibri"/>
        <family val="2"/>
        <scheme val="minor"/>
      </rPr>
      <t>_MC_051</t>
    </r>
    <r>
      <rPr>
        <sz val="12"/>
        <color theme="1"/>
        <rFont val="Calibri"/>
        <family val="2"/>
        <scheme val="minor"/>
      </rPr>
      <t/>
    </r>
  </si>
  <si>
    <r>
      <t xml:space="preserve">Which is an example of </t>
    </r>
    <r>
      <rPr>
        <i/>
        <sz val="10"/>
        <color theme="1"/>
        <rFont val="Calibri"/>
        <family val="2"/>
        <scheme val="minor"/>
      </rPr>
      <t>hard</t>
    </r>
    <r>
      <rPr>
        <sz val="10"/>
        <color theme="1"/>
        <rFont val="Calibri"/>
        <family val="2"/>
        <scheme val="minor"/>
      </rPr>
      <t xml:space="preserve"> QM?</t>
    </r>
  </si>
  <si>
    <t>Statistical process control</t>
  </si>
  <si>
    <t>Management leadership</t>
  </si>
  <si>
    <t>Teamwork</t>
  </si>
  <si>
    <t>Customer focus</t>
  </si>
  <si>
    <t>4.2</t>
  </si>
  <si>
    <r>
      <rPr>
        <sz val="10"/>
        <color rgb="FFFF0000"/>
        <rFont val="Calibri (Textkörper)"/>
      </rPr>
      <t>CourseCode</t>
    </r>
    <r>
      <rPr>
        <sz val="10"/>
        <rFont val="Calibri"/>
        <family val="2"/>
        <scheme val="minor"/>
      </rPr>
      <t>_MC_052</t>
    </r>
    <r>
      <rPr>
        <sz val="12"/>
        <color theme="1"/>
        <rFont val="Calibri"/>
        <family val="2"/>
        <scheme val="minor"/>
      </rPr>
      <t/>
    </r>
  </si>
  <si>
    <t>ISO 9001:2015 is a/n ____________________standard.</t>
  </si>
  <si>
    <t>general quality management system</t>
  </si>
  <si>
    <t>healthcare quality management system</t>
  </si>
  <si>
    <t>environmental management system</t>
  </si>
  <si>
    <t>legally required quality management system</t>
  </si>
  <si>
    <r>
      <rPr>
        <sz val="10"/>
        <color rgb="FFFF0000"/>
        <rFont val="Calibri (Textkörper)"/>
      </rPr>
      <t>CourseCode</t>
    </r>
    <r>
      <rPr>
        <sz val="10"/>
        <rFont val="Calibri"/>
        <family val="2"/>
        <scheme val="minor"/>
      </rPr>
      <t>_MC_053</t>
    </r>
    <r>
      <rPr>
        <sz val="12"/>
        <color theme="1"/>
        <rFont val="Calibri"/>
        <family val="2"/>
        <scheme val="minor"/>
      </rPr>
      <t/>
    </r>
  </si>
  <si>
    <t>In 2021, there were __________________ ISO 9001 certificates issued worldwide.</t>
  </si>
  <si>
    <t>4.2/4.3</t>
  </si>
  <si>
    <r>
      <rPr>
        <sz val="10"/>
        <color rgb="FFFF0000"/>
        <rFont val="Calibri (Textkörper)"/>
      </rPr>
      <t>CourseCode</t>
    </r>
    <r>
      <rPr>
        <sz val="10"/>
        <rFont val="Calibri"/>
        <family val="2"/>
        <scheme val="minor"/>
      </rPr>
      <t>_MC_054</t>
    </r>
    <r>
      <rPr>
        <sz val="12"/>
        <color theme="1"/>
        <rFont val="Calibri"/>
        <family val="2"/>
        <scheme val="minor"/>
      </rPr>
      <t/>
    </r>
  </si>
  <si>
    <t>Both ISO 9001 and ISO 7101 are based on what cycle?</t>
  </si>
  <si>
    <t>PDCA/PDSA cycle</t>
  </si>
  <si>
    <t>Krebs cycle</t>
  </si>
  <si>
    <t>Dynastic cycle</t>
  </si>
  <si>
    <t>Interval cycle</t>
  </si>
  <si>
    <r>
      <rPr>
        <sz val="10"/>
        <color rgb="FFFF0000"/>
        <rFont val="Calibri (Textkörper)"/>
      </rPr>
      <t>CourseCode</t>
    </r>
    <r>
      <rPr>
        <sz val="10"/>
        <rFont val="Calibri"/>
        <family val="2"/>
        <scheme val="minor"/>
      </rPr>
      <t>_MC_055</t>
    </r>
    <r>
      <rPr>
        <sz val="12"/>
        <color theme="1"/>
        <rFont val="Calibri"/>
        <family val="2"/>
        <scheme val="minor"/>
      </rPr>
      <t/>
    </r>
  </si>
  <si>
    <t>Which best describes EN 15224?</t>
  </si>
  <si>
    <t>European standard that ties healthcare to ISO 9001 and the basic requirements contained therein for a quality management system</t>
  </si>
  <si>
    <t>ISO standard for healthcare quality management</t>
  </si>
  <si>
    <t>EN standard for medical laboratories</t>
  </si>
  <si>
    <t>ISO standard for medical devices</t>
  </si>
  <si>
    <t>4.4</t>
  </si>
  <si>
    <r>
      <rPr>
        <sz val="10"/>
        <color rgb="FFFF0000"/>
        <rFont val="Calibri (Textkörper)"/>
      </rPr>
      <t>CourseCode</t>
    </r>
    <r>
      <rPr>
        <sz val="10"/>
        <rFont val="Calibri"/>
        <family val="2"/>
        <scheme val="minor"/>
      </rPr>
      <t>_MC_056</t>
    </r>
    <r>
      <rPr>
        <sz val="12"/>
        <color theme="1"/>
        <rFont val="Calibri"/>
        <family val="2"/>
        <scheme val="minor"/>
      </rPr>
      <t/>
    </r>
  </si>
  <si>
    <t>Which is the  ISO standard for Environmental Management Systems is?</t>
  </si>
  <si>
    <t>ISO 14001</t>
  </si>
  <si>
    <t>ISO 9001</t>
  </si>
  <si>
    <t>ISO 13485</t>
  </si>
  <si>
    <t>ISO 15189</t>
  </si>
  <si>
    <r>
      <rPr>
        <sz val="10"/>
        <color rgb="FFFF0000"/>
        <rFont val="Calibri (Textkörper)"/>
      </rPr>
      <t>CourseCode</t>
    </r>
    <r>
      <rPr>
        <sz val="10"/>
        <rFont val="Calibri"/>
        <family val="2"/>
        <scheme val="minor"/>
      </rPr>
      <t>_MC_057</t>
    </r>
    <r>
      <rPr>
        <sz val="12"/>
        <color theme="1"/>
        <rFont val="Calibri"/>
        <family val="2"/>
        <scheme val="minor"/>
      </rPr>
      <t/>
    </r>
  </si>
  <si>
    <t xml:space="preserve">The 2022 study by Alkhaldi and Abdallah regarding the use of hard and soft TQM showed that . . . </t>
  </si>
  <si>
    <t xml:space="preserve">Soft TQM has a significant and positive direct effect on patient satisfaction. </t>
  </si>
  <si>
    <t>Hard TQM is easily seen by the patient.</t>
  </si>
  <si>
    <t>Hard TQM has a profund effect on patient satisfaction.</t>
  </si>
  <si>
    <t>Soft TQM does not affect patient satisfaction.</t>
  </si>
  <si>
    <t>Introduction</t>
  </si>
  <si>
    <r>
      <rPr>
        <sz val="10"/>
        <color rgb="FFFF0000"/>
        <rFont val="Calibri (Textkörper)"/>
      </rPr>
      <t>CourseCode</t>
    </r>
    <r>
      <rPr>
        <sz val="10"/>
        <rFont val="Calibri"/>
        <family val="2"/>
        <scheme val="minor"/>
      </rPr>
      <t>_MC_058</t>
    </r>
    <r>
      <rPr>
        <sz val="12"/>
        <color theme="1"/>
        <rFont val="Calibri"/>
        <family val="2"/>
        <scheme val="minor"/>
      </rPr>
      <t/>
    </r>
  </si>
  <si>
    <t xml:space="preserve">QMS is an overarching mechanism that includes both . . . </t>
  </si>
  <si>
    <t>quality assurance and quality control.</t>
  </si>
  <si>
    <t>patient safety and patient journey.</t>
  </si>
  <si>
    <t xml:space="preserve"> CIRS and FMEA.</t>
  </si>
  <si>
    <t>ISO 9001 and EN 15224.</t>
  </si>
  <si>
    <r>
      <rPr>
        <sz val="10"/>
        <color rgb="FFFF0000"/>
        <rFont val="Calibri (Textkörper)"/>
      </rPr>
      <t>CourseCode</t>
    </r>
    <r>
      <rPr>
        <sz val="10"/>
        <rFont val="Calibri"/>
        <family val="2"/>
        <scheme val="minor"/>
      </rPr>
      <t>_MC_059</t>
    </r>
    <r>
      <rPr>
        <sz val="12"/>
        <color theme="1"/>
        <rFont val="Calibri"/>
        <family val="2"/>
        <scheme val="minor"/>
      </rPr>
      <t/>
    </r>
  </si>
  <si>
    <t xml:space="preserve">The TQM approach is based on the early teachings of numerous quality pioneers such as . . . </t>
  </si>
  <si>
    <t>Joseph Juran, Philip B. Crosby, Armand V. Feigenbaum, and Kaoru Ishikawa</t>
  </si>
  <si>
    <t>Stephen Covey and Tony Robbins</t>
  </si>
  <si>
    <t>Steve Jobs, Bill Gates and Mark Zuckerberg</t>
  </si>
  <si>
    <t>Jeff Sutherland, Ken Schwaber, and Kiichirō Toyoda</t>
  </si>
  <si>
    <r>
      <rPr>
        <sz val="10"/>
        <color rgb="FFFF0000"/>
        <rFont val="Calibri (Textkörper)"/>
      </rPr>
      <t>CourseCode</t>
    </r>
    <r>
      <rPr>
        <sz val="10"/>
        <rFont val="Calibri"/>
        <family val="2"/>
        <scheme val="minor"/>
      </rPr>
      <t>_MC_060</t>
    </r>
    <r>
      <rPr>
        <sz val="12"/>
        <color theme="1"/>
        <rFont val="Calibri"/>
        <family val="2"/>
        <scheme val="minor"/>
      </rPr>
      <t/>
    </r>
  </si>
  <si>
    <t>In accordance with the eight principles of TQM, who decides the meaning of quality?</t>
  </si>
  <si>
    <t>The customer</t>
  </si>
  <si>
    <t>The design engineers</t>
  </si>
  <si>
    <t>Top management</t>
  </si>
  <si>
    <t>The employees</t>
  </si>
  <si>
    <r>
      <rPr>
        <sz val="10"/>
        <color rgb="FFFF0000"/>
        <rFont val="Calibri (Textkörper)"/>
      </rPr>
      <t>CourseCode</t>
    </r>
    <r>
      <rPr>
        <sz val="10"/>
        <rFont val="Calibri"/>
        <family val="2"/>
        <scheme val="minor"/>
      </rPr>
      <t>_MC_061</t>
    </r>
    <r>
      <rPr>
        <sz val="12"/>
        <color theme="1"/>
        <rFont val="Calibri"/>
        <family val="2"/>
        <scheme val="minor"/>
      </rPr>
      <t/>
    </r>
  </si>
  <si>
    <t>What is an example of working in silos?</t>
  </si>
  <si>
    <t xml:space="preserve">Departments or individuals work separately and do not share knowledge with other departments </t>
  </si>
  <si>
    <t>Departments and individuals work closely together to ensure clear and concise knowledge transfer</t>
  </si>
  <si>
    <t>Each department is located in a different location to avoid interruptions</t>
  </si>
  <si>
    <t>Working remotely 30% of the work week and 70% in the facility</t>
  </si>
  <si>
    <r>
      <rPr>
        <sz val="10"/>
        <color rgb="FFFF0000"/>
        <rFont val="Calibri (Textkörper)"/>
      </rPr>
      <t>CourseCode</t>
    </r>
    <r>
      <rPr>
        <sz val="10"/>
        <rFont val="Calibri"/>
        <family val="2"/>
        <scheme val="minor"/>
      </rPr>
      <t>_MC_062</t>
    </r>
    <r>
      <rPr>
        <sz val="12"/>
        <color theme="1"/>
        <rFont val="Calibri"/>
        <family val="2"/>
        <scheme val="minor"/>
      </rPr>
      <t/>
    </r>
  </si>
  <si>
    <t>In ISO standards, a "__________" statement is defined  in the standard as a requirement, meaning it is mandatory.</t>
  </si>
  <si>
    <t>shall</t>
  </si>
  <si>
    <t>should</t>
  </si>
  <si>
    <t>may</t>
  </si>
  <si>
    <t>must</t>
  </si>
  <si>
    <r>
      <rPr>
        <sz val="10"/>
        <color rgb="FFFF0000"/>
        <rFont val="Calibri (Textkörper)"/>
      </rPr>
      <t>CourseCode</t>
    </r>
    <r>
      <rPr>
        <sz val="10"/>
        <rFont val="Calibri"/>
        <family val="2"/>
        <scheme val="minor"/>
      </rPr>
      <t>_MC_063</t>
    </r>
    <r>
      <rPr>
        <sz val="12"/>
        <color theme="1"/>
        <rFont val="Calibri"/>
        <family val="2"/>
        <scheme val="minor"/>
      </rPr>
      <t/>
    </r>
  </si>
  <si>
    <t xml:space="preserve">Yousefinezhadi, et al. (2015) studied the effects of ISO 9001 and the European Foundation for Quality Management (EFQM) model on hospital performance. They found that . . . </t>
  </si>
  <si>
    <t>Implementation of an ISO 9001 quality system can lead to an increase in patient satisfaction, cost containment, and increased patient safety</t>
  </si>
  <si>
    <t>Implementation of an ISO 9001 quality system can lead to increased costs  and coworker distrust in management and the audit process</t>
  </si>
  <si>
    <t xml:space="preserve">Implementation of the EFQM model provides a competitive advantage in the marketplace.  </t>
  </si>
  <si>
    <t>Neither ISO 9001 nor the EFQM model resulted in improvements in hospital performance</t>
  </si>
  <si>
    <t>4.3</t>
  </si>
  <si>
    <r>
      <rPr>
        <sz val="10"/>
        <color rgb="FFFF0000"/>
        <rFont val="Calibri (Textkörper)"/>
      </rPr>
      <t>CourseCode</t>
    </r>
    <r>
      <rPr>
        <sz val="10"/>
        <rFont val="Calibri"/>
        <family val="2"/>
        <scheme val="minor"/>
      </rPr>
      <t>_MC_064</t>
    </r>
    <r>
      <rPr>
        <sz val="12"/>
        <color theme="1"/>
        <rFont val="Calibri"/>
        <family val="2"/>
        <scheme val="minor"/>
      </rPr>
      <t/>
    </r>
  </si>
  <si>
    <r>
      <t>In the ISO 7101 standard, the Healthcare Quality PDSA Cycle does</t>
    </r>
    <r>
      <rPr>
        <b/>
        <sz val="10"/>
        <color theme="1"/>
        <rFont val="Calibri"/>
        <family val="2"/>
        <scheme val="minor"/>
      </rPr>
      <t xml:space="preserve"> not</t>
    </r>
    <r>
      <rPr>
        <sz val="10"/>
        <color theme="1"/>
        <rFont val="Calibri"/>
        <family val="2"/>
        <scheme val="minor"/>
      </rPr>
      <t xml:space="preserve"> include:</t>
    </r>
  </si>
  <si>
    <t>Innovative</t>
  </si>
  <si>
    <t>Equitable</t>
  </si>
  <si>
    <t>Safe</t>
  </si>
  <si>
    <t>Timely</t>
  </si>
  <si>
    <r>
      <rPr>
        <sz val="10"/>
        <color rgb="FFFF0000"/>
        <rFont val="Calibri (Textkörper)"/>
      </rPr>
      <t>CourseCode</t>
    </r>
    <r>
      <rPr>
        <sz val="10"/>
        <rFont val="Calibri"/>
        <family val="2"/>
        <scheme val="minor"/>
      </rPr>
      <t>_MC_065</t>
    </r>
    <r>
      <rPr>
        <sz val="12"/>
        <color theme="1"/>
        <rFont val="Calibri"/>
        <family val="2"/>
        <scheme val="minor"/>
      </rPr>
      <t/>
    </r>
  </si>
  <si>
    <t>When talking about healthcare, what term might also be used to describe the patient?</t>
  </si>
  <si>
    <t>Service user</t>
  </si>
  <si>
    <t>Second party player</t>
  </si>
  <si>
    <t>First party stakeholder</t>
  </si>
  <si>
    <t>Plaintiff representative</t>
  </si>
  <si>
    <r>
      <rPr>
        <sz val="10"/>
        <color rgb="FFFF0000"/>
        <rFont val="Calibri (Textkörper)"/>
      </rPr>
      <t>CourseCode</t>
    </r>
    <r>
      <rPr>
        <sz val="10"/>
        <rFont val="Calibri"/>
        <family val="2"/>
        <scheme val="minor"/>
      </rPr>
      <t>_MC_066</t>
    </r>
    <r>
      <rPr>
        <sz val="12"/>
        <color theme="1"/>
        <rFont val="Calibri"/>
        <family val="2"/>
        <scheme val="minor"/>
      </rPr>
      <t/>
    </r>
  </si>
  <si>
    <t>Which is an example of a booming healthcare industry given in the coursebook?</t>
  </si>
  <si>
    <t>medical tourism</t>
  </si>
  <si>
    <t xml:space="preserve">stroke and rehabilitation centers </t>
  </si>
  <si>
    <t>palliative care</t>
  </si>
  <si>
    <t>physical therapy outpatient services</t>
  </si>
  <si>
    <t>5.1</t>
  </si>
  <si>
    <r>
      <rPr>
        <sz val="10"/>
        <color rgb="FFFF0000"/>
        <rFont val="Calibri (Textkörper)"/>
      </rPr>
      <t>CourseCode</t>
    </r>
    <r>
      <rPr>
        <sz val="10"/>
        <rFont val="Calibri"/>
        <family val="2"/>
        <scheme val="minor"/>
      </rPr>
      <t>_MC_067</t>
    </r>
    <r>
      <rPr>
        <sz val="12"/>
        <color theme="1"/>
        <rFont val="Calibri"/>
        <family val="2"/>
        <scheme val="minor"/>
      </rPr>
      <t/>
    </r>
  </si>
  <si>
    <t>What is certification?</t>
  </si>
  <si>
    <t xml:space="preserve">A process where a neutral, third-party attests that a product, service or process meets a set of established requirements </t>
  </si>
  <si>
    <t xml:space="preserve">A process where an internal auditor confirms that a product, service or process meets a set of established requirements </t>
  </si>
  <si>
    <t xml:space="preserve">A process where a neutral, first-party attests that a product, service or process meets the intent of established norms </t>
  </si>
  <si>
    <t xml:space="preserve">A process where a subjective , second-party attests that a product, service or process meets a set of established requirements </t>
  </si>
  <si>
    <r>
      <rPr>
        <sz val="10"/>
        <color rgb="FFFF0000"/>
        <rFont val="Calibri (Textkörper)"/>
      </rPr>
      <t>CourseCode</t>
    </r>
    <r>
      <rPr>
        <sz val="10"/>
        <rFont val="Calibri"/>
        <family val="2"/>
        <scheme val="minor"/>
      </rPr>
      <t>_MC_068</t>
    </r>
    <r>
      <rPr>
        <sz val="12"/>
        <color theme="1"/>
        <rFont val="Calibri"/>
        <family val="2"/>
        <scheme val="minor"/>
      </rPr>
      <t/>
    </r>
  </si>
  <si>
    <t>Why are some critics are cynical regarding the merits of certification?</t>
  </si>
  <si>
    <t>It is easy to “fake” compliance with some requirements and to produce records of things that never happened</t>
  </si>
  <si>
    <t>Governments do not reimburse patients at a higher rate in certified hospitals</t>
  </si>
  <si>
    <t>There is no proven increase in stakeholder confidence</t>
  </si>
  <si>
    <t>Insurance companies may give price reductions based on certification status</t>
  </si>
  <si>
    <t>5.2</t>
  </si>
  <si>
    <r>
      <rPr>
        <sz val="10"/>
        <color rgb="FFFF0000"/>
        <rFont val="Calibri (Textkörper)"/>
      </rPr>
      <t>CourseCode</t>
    </r>
    <r>
      <rPr>
        <sz val="10"/>
        <rFont val="Calibri"/>
        <family val="2"/>
        <scheme val="minor"/>
      </rPr>
      <t>_MC_069</t>
    </r>
    <r>
      <rPr>
        <sz val="12"/>
        <color theme="1"/>
        <rFont val="Calibri"/>
        <family val="2"/>
        <scheme val="minor"/>
      </rPr>
      <t/>
    </r>
  </si>
  <si>
    <t>When do virtual audits work well?</t>
  </si>
  <si>
    <t>when a process does not require direct observation</t>
  </si>
  <si>
    <t>when records are only available onsite</t>
  </si>
  <si>
    <t>when computer servers are not secured</t>
  </si>
  <si>
    <t>when patients must be interviewed</t>
  </si>
  <si>
    <r>
      <rPr>
        <sz val="10"/>
        <color rgb="FFFF0000"/>
        <rFont val="Calibri (Textkörper)"/>
      </rPr>
      <t>CourseCode</t>
    </r>
    <r>
      <rPr>
        <sz val="10"/>
        <rFont val="Calibri"/>
        <family val="2"/>
        <scheme val="minor"/>
      </rPr>
      <t>_MC_070</t>
    </r>
    <r>
      <rPr>
        <sz val="12"/>
        <color theme="1"/>
        <rFont val="Calibri"/>
        <family val="2"/>
        <scheme val="minor"/>
      </rPr>
      <t/>
    </r>
  </si>
  <si>
    <t>Which is a risk of using an unaccredited certification body (CB)?</t>
  </si>
  <si>
    <t>If the CB ceases to function, the certified organization may be left without recourse.</t>
  </si>
  <si>
    <t>The CB may not have a multinational presence.</t>
  </si>
  <si>
    <t>The CB may not have procedures.</t>
  </si>
  <si>
    <t>The unaccredited CB may charge more than an accredited CB.</t>
  </si>
  <si>
    <t>5.3</t>
  </si>
  <si>
    <r>
      <rPr>
        <sz val="10"/>
        <color rgb="FFFF0000"/>
        <rFont val="Calibri (Textkörper)"/>
      </rPr>
      <t>CourseCode</t>
    </r>
    <r>
      <rPr>
        <sz val="10"/>
        <rFont val="Calibri"/>
        <family val="2"/>
        <scheme val="minor"/>
      </rPr>
      <t>_MC_071</t>
    </r>
    <r>
      <rPr>
        <sz val="12"/>
        <color theme="1"/>
        <rFont val="Calibri"/>
        <family val="2"/>
        <scheme val="minor"/>
      </rPr>
      <t/>
    </r>
  </si>
  <si>
    <t xml:space="preserve">_____________ is “an attestation by a national accreditation body (NAB) that a conformity assessment body meets the requirements set by harmonized standards and, where applicable, any additional requirements including those set out in relevant sectoral schemes, to carry out a specific conformity assessment activity.” </t>
  </si>
  <si>
    <t>Accreditation</t>
  </si>
  <si>
    <t>Compliance</t>
  </si>
  <si>
    <t>Certification</t>
  </si>
  <si>
    <t>Endorsement</t>
  </si>
  <si>
    <r>
      <rPr>
        <sz val="10"/>
        <color rgb="FFFF0000"/>
        <rFont val="Calibri (Textkörper)"/>
      </rPr>
      <t>CourseCode</t>
    </r>
    <r>
      <rPr>
        <sz val="10"/>
        <rFont val="Calibri"/>
        <family val="2"/>
        <scheme val="minor"/>
      </rPr>
      <t>_MC_072</t>
    </r>
    <r>
      <rPr>
        <sz val="12"/>
        <color theme="1"/>
        <rFont val="Calibri"/>
        <family val="2"/>
        <scheme val="minor"/>
      </rPr>
      <t/>
    </r>
  </si>
  <si>
    <t xml:space="preserve">A __________ is the document that proves objective evidence of certification status. </t>
  </si>
  <si>
    <t xml:space="preserve">certificate </t>
  </si>
  <si>
    <t>testament</t>
  </si>
  <si>
    <t>logo</t>
  </si>
  <si>
    <t>seal</t>
  </si>
  <si>
    <r>
      <rPr>
        <sz val="10"/>
        <color rgb="FFFF0000"/>
        <rFont val="Calibri (Textkörper)"/>
      </rPr>
      <t>CourseCode</t>
    </r>
    <r>
      <rPr>
        <sz val="10"/>
        <rFont val="Calibri"/>
        <family val="2"/>
        <scheme val="minor"/>
      </rPr>
      <t>_MC_073</t>
    </r>
    <r>
      <rPr>
        <sz val="12"/>
        <color theme="1"/>
        <rFont val="Calibri"/>
        <family val="2"/>
        <scheme val="minor"/>
      </rPr>
      <t/>
    </r>
  </si>
  <si>
    <t>Which of the following is specified in the ISO 17011 standard?</t>
  </si>
  <si>
    <t>Requirements for accreditation bodies accrediting conformity assessment bodies</t>
  </si>
  <si>
    <t>Requirements for certification bodies that certify organizations</t>
  </si>
  <si>
    <t>Requirements for quality management systems in healthcare organizations</t>
  </si>
  <si>
    <t>Requirements for lead auditors and audit team members</t>
  </si>
  <si>
    <t>PB: Too similar to LMS question 5/2. Could the direction of this question be changed to avoid this similarity? E.g.:
Question: Which of the following is specified in the ISO 17011 standard?</t>
  </si>
  <si>
    <r>
      <rPr>
        <sz val="10"/>
        <color rgb="FFFF0000"/>
        <rFont val="Calibri (Textkörper)"/>
      </rPr>
      <t>CourseCode</t>
    </r>
    <r>
      <rPr>
        <sz val="10"/>
        <rFont val="Calibri"/>
        <family val="2"/>
        <scheme val="minor"/>
      </rPr>
      <t>_MC_074</t>
    </r>
    <r>
      <rPr>
        <sz val="12"/>
        <color theme="1"/>
        <rFont val="Calibri"/>
        <family val="2"/>
        <scheme val="minor"/>
      </rPr>
      <t/>
    </r>
  </si>
  <si>
    <t>At what point in the certification process does the certification body determine if it has expert auditors to cover the audit scope and content?</t>
  </si>
  <si>
    <t>Application review</t>
  </si>
  <si>
    <t>Stage 1 audit</t>
  </si>
  <si>
    <t xml:space="preserve">Audit report </t>
  </si>
  <si>
    <t>Certification decision</t>
  </si>
  <si>
    <r>
      <rPr>
        <sz val="10"/>
        <color rgb="FFFF0000"/>
        <rFont val="Calibri (Textkörper)"/>
      </rPr>
      <t>CourseCode</t>
    </r>
    <r>
      <rPr>
        <sz val="10"/>
        <rFont val="Calibri"/>
        <family val="2"/>
        <scheme val="minor"/>
      </rPr>
      <t>_MC_075</t>
    </r>
    <r>
      <rPr>
        <sz val="12"/>
        <color theme="1"/>
        <rFont val="Calibri"/>
        <family val="2"/>
        <scheme val="minor"/>
      </rPr>
      <t/>
    </r>
  </si>
  <si>
    <t>How is the Joint Commission different than ISO?</t>
  </si>
  <si>
    <t>The Joint Commission both creates standards and offers accreditation and certification to those standards</t>
  </si>
  <si>
    <t>The Joint Commission publishes standards internationally</t>
  </si>
  <si>
    <t>The Joint Commission does not create standards</t>
  </si>
  <si>
    <t>The Joint Commission does not offer consulting or accreditation services</t>
  </si>
  <si>
    <r>
      <rPr>
        <sz val="10"/>
        <color rgb="FFFF0000"/>
        <rFont val="Calibri (Textkörper)"/>
      </rPr>
      <t>CourseCode</t>
    </r>
    <r>
      <rPr>
        <sz val="10"/>
        <rFont val="Calibri"/>
        <family val="2"/>
        <scheme val="minor"/>
      </rPr>
      <t>_MC_076</t>
    </r>
    <r>
      <rPr>
        <sz val="12"/>
        <color theme="1"/>
        <rFont val="Calibri"/>
        <family val="2"/>
        <scheme val="minor"/>
      </rPr>
      <t/>
    </r>
  </si>
  <si>
    <t>The ISQua EEA . . .</t>
  </si>
  <si>
    <t>provides third-party external evaluation services to health and social care external evaluation organisations and standards-developing bodies around the globe.</t>
  </si>
  <si>
    <t>provides first-party internal evaluation services to health and social care external evaluation organisations and standards-developing bodies around the globe.</t>
  </si>
  <si>
    <t>provides third-party external evaluation services to health and social care external evaluation organisations and standards-developing bodies only in the European Union.</t>
  </si>
  <si>
    <t>performs certification audits for clinics and hospitals  internationally.</t>
  </si>
  <si>
    <r>
      <rPr>
        <sz val="10"/>
        <color rgb="FFFF0000"/>
        <rFont val="Calibri (Textkörper)"/>
      </rPr>
      <t>CourseCode</t>
    </r>
    <r>
      <rPr>
        <sz val="10"/>
        <rFont val="Calibri"/>
        <family val="2"/>
        <scheme val="minor"/>
      </rPr>
      <t>_MC_077</t>
    </r>
    <r>
      <rPr>
        <sz val="12"/>
        <color theme="1"/>
        <rFont val="Calibri"/>
        <family val="2"/>
        <scheme val="minor"/>
      </rPr>
      <t/>
    </r>
  </si>
  <si>
    <t>What association was created to develop a single worldwide program of conformity assessment which reduces risk for businesses and their customers by assuring them that accredited certificates and validation and verification statements can be relied upon?</t>
  </si>
  <si>
    <t>International Accreditation Forum</t>
  </si>
  <si>
    <t>International Organization for Standardization</t>
  </si>
  <si>
    <t>European Union</t>
  </si>
  <si>
    <t>Global Accredition Symposium</t>
  </si>
  <si>
    <t>5.4</t>
  </si>
  <si>
    <r>
      <rPr>
        <sz val="10"/>
        <color rgb="FFFF0000"/>
        <rFont val="Calibri (Textkörper)"/>
      </rPr>
      <t>CourseCode</t>
    </r>
    <r>
      <rPr>
        <sz val="10"/>
        <rFont val="Calibri"/>
        <family val="2"/>
        <scheme val="minor"/>
      </rPr>
      <t>_MC_078</t>
    </r>
    <r>
      <rPr>
        <sz val="12"/>
        <color theme="1"/>
        <rFont val="Calibri"/>
        <family val="2"/>
        <scheme val="minor"/>
      </rPr>
      <t/>
    </r>
  </si>
  <si>
    <t>In the European Union, which of the following passes regulations, directives, and opinions for a wide range of industries including healthcare?</t>
  </si>
  <si>
    <t>The European Commission</t>
  </si>
  <si>
    <t>The United Nations</t>
  </si>
  <si>
    <t xml:space="preserve">ISO  </t>
  </si>
  <si>
    <t>European Medicines Agency</t>
  </si>
  <si>
    <r>
      <rPr>
        <sz val="10"/>
        <color rgb="FFFF0000"/>
        <rFont val="Calibri (Textkörper)"/>
      </rPr>
      <t>CourseCode</t>
    </r>
    <r>
      <rPr>
        <sz val="10"/>
        <rFont val="Calibri"/>
        <family val="2"/>
        <scheme val="minor"/>
      </rPr>
      <t>_MC_079</t>
    </r>
    <r>
      <rPr>
        <sz val="12"/>
        <color theme="1"/>
        <rFont val="Calibri"/>
        <family val="2"/>
        <scheme val="minor"/>
      </rPr>
      <t/>
    </r>
  </si>
  <si>
    <t>Which EC regulation sets out a framework and rules for accreditation and market surveillance, including the use of the CE mark?</t>
  </si>
  <si>
    <t>Regulation No 765/2008</t>
  </si>
  <si>
    <t>Regulation ISO 17011</t>
  </si>
  <si>
    <t>Regulation 9001/2015</t>
  </si>
  <si>
    <t>Regulation EN 250/2013</t>
  </si>
  <si>
    <t>PB: Answers shouldn't contain "EC" in them if possible as this could be considered a leading question. Would rephrasing the answers as follows be a possibility?
Question: Which EC regulation sets out a framework and rules for accreditation and market surveillance, including the use of the CE mark?
Correct answer: 765/2008
Incorrect answers: 17011, 9001/2015, 250/2013</t>
  </si>
  <si>
    <r>
      <rPr>
        <sz val="10"/>
        <color rgb="FFFF0000"/>
        <rFont val="Calibri (Textkörper)"/>
      </rPr>
      <t>CourseCode</t>
    </r>
    <r>
      <rPr>
        <sz val="10"/>
        <rFont val="Calibri"/>
        <family val="2"/>
        <scheme val="minor"/>
      </rPr>
      <t>_MC_080</t>
    </r>
    <r>
      <rPr>
        <sz val="12"/>
        <color theme="1"/>
        <rFont val="Calibri"/>
        <family val="2"/>
        <scheme val="minor"/>
      </rPr>
      <t/>
    </r>
  </si>
  <si>
    <t>A hospital´s purchasing agent performing an audit of an externally contracted laundry services provider is an example of what type of audit?</t>
  </si>
  <si>
    <t>Second-party</t>
  </si>
  <si>
    <t>First-party</t>
  </si>
  <si>
    <t>Third-party</t>
  </si>
  <si>
    <t>Independent</t>
  </si>
  <si>
    <t>6.1</t>
  </si>
  <si>
    <r>
      <rPr>
        <sz val="10"/>
        <color rgb="FFFF0000"/>
        <rFont val="Calibri (Textkörper)"/>
      </rPr>
      <t>CourseCode</t>
    </r>
    <r>
      <rPr>
        <sz val="10"/>
        <rFont val="Calibri"/>
        <family val="2"/>
        <scheme val="minor"/>
      </rPr>
      <t>_MC_081</t>
    </r>
    <r>
      <rPr>
        <sz val="12"/>
        <color theme="1"/>
        <rFont val="Calibri"/>
        <family val="2"/>
        <scheme val="minor"/>
      </rPr>
      <t/>
    </r>
  </si>
  <si>
    <t>An organization designated by an EU country to assess the conformity of certain products before the product is placed on the market is which of the following?</t>
  </si>
  <si>
    <t>Notified body</t>
  </si>
  <si>
    <t>Certification body</t>
  </si>
  <si>
    <t>Designated inspection facility</t>
  </si>
  <si>
    <t>Product clearinghouse</t>
  </si>
  <si>
    <r>
      <rPr>
        <sz val="10"/>
        <color rgb="FFFF0000"/>
        <rFont val="Calibri (Textkörper)"/>
      </rPr>
      <t>CourseCode</t>
    </r>
    <r>
      <rPr>
        <sz val="10"/>
        <rFont val="Calibri"/>
        <family val="2"/>
        <scheme val="minor"/>
      </rPr>
      <t>_MC_082</t>
    </r>
    <r>
      <rPr>
        <sz val="12"/>
        <color theme="1"/>
        <rFont val="Calibri"/>
        <family val="2"/>
        <scheme val="minor"/>
      </rPr>
      <t/>
    </r>
  </si>
  <si>
    <t>Which is another name for "audit"?</t>
  </si>
  <si>
    <t>survey</t>
  </si>
  <si>
    <t>intervention</t>
  </si>
  <si>
    <t>review</t>
  </si>
  <si>
    <t>investigation</t>
  </si>
  <si>
    <r>
      <rPr>
        <sz val="10"/>
        <color rgb="FFFF0000"/>
        <rFont val="Calibri (Textkörper)"/>
      </rPr>
      <t>CourseCode</t>
    </r>
    <r>
      <rPr>
        <sz val="10"/>
        <rFont val="Calibri"/>
        <family val="2"/>
        <scheme val="minor"/>
      </rPr>
      <t>_MC_083</t>
    </r>
    <r>
      <rPr>
        <sz val="12"/>
        <color theme="1"/>
        <rFont val="Calibri"/>
        <family val="2"/>
        <scheme val="minor"/>
      </rPr>
      <t/>
    </r>
  </si>
  <si>
    <t>Audit findings that are related and repeated multiple time signal a __________ .</t>
  </si>
  <si>
    <t>trend.</t>
  </si>
  <si>
    <t>pivot point.</t>
  </si>
  <si>
    <t>disturbance.</t>
  </si>
  <si>
    <t>failure mode.</t>
  </si>
  <si>
    <r>
      <rPr>
        <sz val="10"/>
        <color rgb="FFFF0000"/>
        <rFont val="Calibri (Textkörper)"/>
      </rPr>
      <t>CourseCode</t>
    </r>
    <r>
      <rPr>
        <sz val="10"/>
        <rFont val="Calibri"/>
        <family val="2"/>
        <scheme val="minor"/>
      </rPr>
      <t>_MC_084</t>
    </r>
    <r>
      <rPr>
        <sz val="12"/>
        <color theme="1"/>
        <rFont val="Calibri"/>
        <family val="2"/>
        <scheme val="minor"/>
      </rPr>
      <t/>
    </r>
  </si>
  <si>
    <t>Which statement is correct about internal audits?</t>
  </si>
  <si>
    <t>They may be voluntary or mandatory</t>
  </si>
  <si>
    <t>They are always voluntary</t>
  </si>
  <si>
    <t>They are also called third-party audits</t>
  </si>
  <si>
    <t>They are always mandatory</t>
  </si>
  <si>
    <t>6.2</t>
  </si>
  <si>
    <r>
      <rPr>
        <sz val="10"/>
        <color rgb="FFFF0000"/>
        <rFont val="Calibri (Textkörper)"/>
      </rPr>
      <t>CourseCode</t>
    </r>
    <r>
      <rPr>
        <sz val="10"/>
        <rFont val="Calibri"/>
        <family val="2"/>
        <scheme val="minor"/>
      </rPr>
      <t>_MC_085</t>
    </r>
    <r>
      <rPr>
        <sz val="12"/>
        <color theme="1"/>
        <rFont val="Calibri"/>
        <family val="2"/>
        <scheme val="minor"/>
      </rPr>
      <t/>
    </r>
  </si>
  <si>
    <t>Which is true about an internal audit program?</t>
  </si>
  <si>
    <t>It will only be effective with upfront planning</t>
  </si>
  <si>
    <t>It requires minimal planning, and flexibility produces better results</t>
  </si>
  <si>
    <t>It is not necessary, as the certification body plans the internal audits</t>
  </si>
  <si>
    <t>Unnanounced audits create a more amicable auditing environment</t>
  </si>
  <si>
    <r>
      <rPr>
        <sz val="10"/>
        <color rgb="FFFF0000"/>
        <rFont val="Calibri (Textkörper)"/>
      </rPr>
      <t>CourseCode</t>
    </r>
    <r>
      <rPr>
        <sz val="10"/>
        <rFont val="Calibri"/>
        <family val="2"/>
        <scheme val="minor"/>
      </rPr>
      <t>_MC_086</t>
    </r>
    <r>
      <rPr>
        <sz val="12"/>
        <color theme="1"/>
        <rFont val="Calibri"/>
        <family val="2"/>
        <scheme val="minor"/>
      </rPr>
      <t/>
    </r>
  </si>
  <si>
    <t>____________ refers to the individual or organization being audited.</t>
  </si>
  <si>
    <t>Auditee</t>
  </si>
  <si>
    <t>Victim</t>
  </si>
  <si>
    <t>Auditor</t>
  </si>
  <si>
    <t>Assessor</t>
  </si>
  <si>
    <t>6.3</t>
  </si>
  <si>
    <r>
      <rPr>
        <sz val="10"/>
        <color rgb="FFFF0000"/>
        <rFont val="Calibri (Textkörper)"/>
      </rPr>
      <t>CourseCode</t>
    </r>
    <r>
      <rPr>
        <sz val="10"/>
        <rFont val="Calibri"/>
        <family val="2"/>
        <scheme val="minor"/>
      </rPr>
      <t>_MC_087</t>
    </r>
    <r>
      <rPr>
        <sz val="12"/>
        <color theme="1"/>
        <rFont val="Calibri"/>
        <family val="2"/>
        <scheme val="minor"/>
      </rPr>
      <t/>
    </r>
  </si>
  <si>
    <t>Who is the designated auditor that is responsible for the audit team, communications, and flow of the audit?</t>
  </si>
  <si>
    <t>Lead auditor</t>
  </si>
  <si>
    <t>Principal auditor</t>
  </si>
  <si>
    <t>Managing auditor</t>
  </si>
  <si>
    <t>Audit manager</t>
  </si>
  <si>
    <t>6.4</t>
  </si>
  <si>
    <r>
      <rPr>
        <sz val="10"/>
        <color rgb="FFFF0000"/>
        <rFont val="Calibri (Textkörper)"/>
      </rPr>
      <t>CourseCode</t>
    </r>
    <r>
      <rPr>
        <sz val="10"/>
        <rFont val="Calibri"/>
        <family val="2"/>
        <scheme val="minor"/>
      </rPr>
      <t>_MC_088</t>
    </r>
    <r>
      <rPr>
        <sz val="12"/>
        <color theme="1"/>
        <rFont val="Calibri"/>
        <family val="2"/>
        <scheme val="minor"/>
      </rPr>
      <t/>
    </r>
  </si>
  <si>
    <r>
      <t>Whis is</t>
    </r>
    <r>
      <rPr>
        <b/>
        <sz val="10"/>
        <color theme="1"/>
        <rFont val="Calibri"/>
        <family val="2"/>
        <scheme val="minor"/>
      </rPr>
      <t xml:space="preserve"> not</t>
    </r>
    <r>
      <rPr>
        <sz val="10"/>
        <color theme="1"/>
        <rFont val="Calibri"/>
        <family val="2"/>
        <scheme val="minor"/>
      </rPr>
      <t xml:space="preserve"> listed in the coursebook as a type of audit documentation?</t>
    </r>
  </si>
  <si>
    <t>Tax reports</t>
  </si>
  <si>
    <t>Email or letter notifying the auditee of upcoming audited</t>
  </si>
  <si>
    <t>Annual audit plan</t>
  </si>
  <si>
    <t>Audit checklist</t>
  </si>
  <si>
    <r>
      <rPr>
        <sz val="10"/>
        <color rgb="FFFF0000"/>
        <rFont val="Calibri (Textkörper)"/>
      </rPr>
      <t>CourseCode</t>
    </r>
    <r>
      <rPr>
        <sz val="10"/>
        <rFont val="Calibri"/>
        <family val="2"/>
        <scheme val="minor"/>
      </rPr>
      <t>_MC_089</t>
    </r>
    <r>
      <rPr>
        <sz val="12"/>
        <color theme="1"/>
        <rFont val="Calibri"/>
        <family val="2"/>
        <scheme val="minor"/>
      </rPr>
      <t/>
    </r>
  </si>
  <si>
    <t>Why is the use of silence an effective interviewing tactic?</t>
  </si>
  <si>
    <t>Silence allows the auditee plenty of time to think and  respond</t>
  </si>
  <si>
    <t>Silence might make the auditee uncomfortable</t>
  </si>
  <si>
    <t>Silence forces the auditee to speak</t>
  </si>
  <si>
    <t>Use of silence by the auditor is required by ISO 19011</t>
  </si>
  <si>
    <r>
      <rPr>
        <sz val="10"/>
        <color rgb="FFFF0000"/>
        <rFont val="Calibri (Textkörper)"/>
      </rPr>
      <t>CourseCode</t>
    </r>
    <r>
      <rPr>
        <sz val="10"/>
        <rFont val="Calibri"/>
        <family val="2"/>
        <scheme val="minor"/>
      </rPr>
      <t>_MC_090</t>
    </r>
    <r>
      <rPr>
        <sz val="12"/>
        <color theme="1"/>
        <rFont val="Calibri"/>
        <family val="2"/>
        <scheme val="minor"/>
      </rPr>
      <t/>
    </r>
  </si>
  <si>
    <t>Which of the following is true about the makeup of the internal audit team?</t>
  </si>
  <si>
    <t>Creating a team with varied expertise and backgrounds is an effective way to obtain multiple insights into the organization</t>
  </si>
  <si>
    <t>Creating a team with varied expertise and backgrounds is an ineffective and resource intense way to obtain insights into the organization</t>
  </si>
  <si>
    <t>Creating a team with varied expertise and backgrounds can lead to conflicts of interests and biaised treatement towards certain auditees</t>
  </si>
  <si>
    <t xml:space="preserve">Creating a team should primarily depend on auditor availability </t>
  </si>
  <si>
    <r>
      <rPr>
        <sz val="10"/>
        <color rgb="FFFF0000"/>
        <rFont val="Calibri (Textkörper)"/>
      </rPr>
      <t>CourseCode</t>
    </r>
    <r>
      <rPr>
        <sz val="10"/>
        <rFont val="Calibri"/>
        <family val="2"/>
        <scheme val="minor"/>
      </rPr>
      <t>_MC_091</t>
    </r>
    <r>
      <rPr>
        <sz val="12"/>
        <color theme="1"/>
        <rFont val="Calibri"/>
        <family val="2"/>
        <scheme val="minor"/>
      </rPr>
      <t/>
    </r>
  </si>
  <si>
    <t>A/an  ___________ describes the nature of the problem found, the responsible department or individual, and detailed information about objective evidence to support the finding.</t>
  </si>
  <si>
    <t>nonconformance report</t>
  </si>
  <si>
    <t>corrective action request</t>
  </si>
  <si>
    <t>preventive action report</t>
  </si>
  <si>
    <t>accountability report</t>
  </si>
  <si>
    <r>
      <rPr>
        <sz val="10"/>
        <color rgb="FFFF0000"/>
        <rFont val="Calibri (Textkörper)"/>
      </rPr>
      <t>CourseCode</t>
    </r>
    <r>
      <rPr>
        <sz val="10"/>
        <rFont val="Calibri"/>
        <family val="2"/>
        <scheme val="minor"/>
      </rPr>
      <t>_MC_092</t>
    </r>
    <r>
      <rPr>
        <sz val="12"/>
        <color theme="1"/>
        <rFont val="Calibri"/>
        <family val="2"/>
        <scheme val="minor"/>
      </rPr>
      <t/>
    </r>
  </si>
  <si>
    <t>Which is a goal of corrective action?</t>
  </si>
  <si>
    <t>Provide effective, long term change</t>
  </si>
  <si>
    <t>Provide a quick fix to a problem</t>
  </si>
  <si>
    <t>Find the individual responsible for the problem</t>
  </si>
  <si>
    <t>Decrease the amount of internal audits</t>
  </si>
  <si>
    <t>6.5</t>
  </si>
  <si>
    <r>
      <rPr>
        <sz val="10"/>
        <color rgb="FFFF0000"/>
        <rFont val="Calibri (Textkörper)"/>
      </rPr>
      <t>CourseCode</t>
    </r>
    <r>
      <rPr>
        <sz val="10"/>
        <rFont val="Calibri"/>
        <family val="2"/>
        <scheme val="minor"/>
      </rPr>
      <t>_MC_093</t>
    </r>
    <r>
      <rPr>
        <sz val="12"/>
        <color theme="1"/>
        <rFont val="Calibri"/>
        <family val="2"/>
        <scheme val="minor"/>
      </rPr>
      <t/>
    </r>
  </si>
  <si>
    <t xml:space="preserve">The audit cycle is completed with . . . </t>
  </si>
  <si>
    <t>follow-up on any corrective actions taken as the result of the audit.</t>
  </si>
  <si>
    <t>the closing meeting.</t>
  </si>
  <si>
    <t>the final audit report.</t>
  </si>
  <si>
    <t>the presentation of audti findings.</t>
  </si>
  <si>
    <r>
      <rPr>
        <sz val="10"/>
        <color rgb="FFFF0000"/>
        <rFont val="Calibri (Textkörper)"/>
      </rPr>
      <t>CourseCode</t>
    </r>
    <r>
      <rPr>
        <sz val="10"/>
        <rFont val="Calibri"/>
        <family val="2"/>
        <scheme val="minor"/>
      </rPr>
      <t>_MC_094</t>
    </r>
    <r>
      <rPr>
        <sz val="12"/>
        <color theme="1"/>
        <rFont val="Calibri"/>
        <family val="2"/>
        <scheme val="minor"/>
      </rPr>
      <t/>
    </r>
  </si>
  <si>
    <t>Confirmation of the scope of the audit, and confirmation of relevant work safety, emergency and security measures for the audit team should take place when?</t>
  </si>
  <si>
    <t>In the opening meeting</t>
  </si>
  <si>
    <t>In the managment review meeting</t>
  </si>
  <si>
    <t>By email with a read receipt</t>
  </si>
  <si>
    <t>In the closing meeting</t>
  </si>
  <si>
    <r>
      <rPr>
        <sz val="10"/>
        <color rgb="FFFF0000"/>
        <rFont val="Calibri (Textkörper)"/>
      </rPr>
      <t>CourseCode</t>
    </r>
    <r>
      <rPr>
        <sz val="10"/>
        <rFont val="Calibri"/>
        <family val="2"/>
        <scheme val="minor"/>
      </rPr>
      <t>_MC_095</t>
    </r>
    <r>
      <rPr>
        <sz val="12"/>
        <color theme="1"/>
        <rFont val="Calibri"/>
        <family val="2"/>
        <scheme val="minor"/>
      </rPr>
      <t/>
    </r>
  </si>
  <si>
    <t>Why should audit planning consider higher usage times in departments?</t>
  </si>
  <si>
    <t>The auditee might not be readily available</t>
  </si>
  <si>
    <t>Hospitals make more money when they are busy</t>
  </si>
  <si>
    <t>High usage times facilitate more relaxed interviews</t>
  </si>
  <si>
    <t>It is a good opportunity to see more patient interaction</t>
  </si>
  <si>
    <r>
      <rPr>
        <sz val="10"/>
        <color rgb="FFFF0000"/>
        <rFont val="Calibri (Textkörper)"/>
      </rPr>
      <t>CourseCode</t>
    </r>
    <r>
      <rPr>
        <sz val="10"/>
        <rFont val="Calibri"/>
        <family val="2"/>
        <scheme val="minor"/>
      </rPr>
      <t>_MC_096</t>
    </r>
    <r>
      <rPr>
        <sz val="12"/>
        <color theme="1"/>
        <rFont val="Calibri"/>
        <family val="2"/>
        <scheme val="minor"/>
      </rPr>
      <t/>
    </r>
  </si>
  <si>
    <r>
      <t>Why should an auditor</t>
    </r>
    <r>
      <rPr>
        <b/>
        <sz val="10"/>
        <color theme="1"/>
        <rFont val="Calibri"/>
        <family val="2"/>
        <scheme val="minor"/>
      </rPr>
      <t xml:space="preserve"> not </t>
    </r>
    <r>
      <rPr>
        <sz val="10"/>
        <color theme="1"/>
        <rFont val="Calibri"/>
        <family val="2"/>
        <scheme val="minor"/>
      </rPr>
      <t>audit their own department or work for which they are responsible?</t>
    </r>
  </si>
  <si>
    <t>Self-audits are rarely objective</t>
  </si>
  <si>
    <t>Self-audits are time consuming</t>
  </si>
  <si>
    <t>Self-audits are difficult to organize</t>
  </si>
  <si>
    <t>Self-audits are more costly than second party audits</t>
  </si>
  <si>
    <t xml:space="preserve">PB: As the question is phrased negatively, and the correct answer is the only answer that is also phrased negatively, this could be seen as a leading question (as the three incorrect answers are too improbable). Please alter the incorrect answers to avoid this issue. I have suggested some possible ideas below:
Incorrect answers: self-audits are time-consuming, self-audits are difficult to organize, self-audits are ineffective </t>
  </si>
  <si>
    <r>
      <rPr>
        <sz val="10"/>
        <color rgb="FFFF0000"/>
        <rFont val="Calibri (Textkörper)"/>
      </rPr>
      <t>CourseCode</t>
    </r>
    <r>
      <rPr>
        <sz val="10"/>
        <rFont val="Calibri"/>
        <family val="2"/>
        <scheme val="minor"/>
      </rPr>
      <t>_MC_097</t>
    </r>
    <r>
      <rPr>
        <sz val="12"/>
        <color theme="1"/>
        <rFont val="Calibri"/>
        <family val="2"/>
        <scheme val="minor"/>
      </rPr>
      <t/>
    </r>
  </si>
  <si>
    <r>
      <rPr>
        <sz val="10"/>
        <color rgb="FFFF0000"/>
        <rFont val="Calibri (Textkörper)"/>
      </rPr>
      <t>CourseCode</t>
    </r>
    <r>
      <rPr>
        <sz val="10"/>
        <rFont val="Calibri"/>
        <family val="2"/>
        <scheme val="minor"/>
      </rPr>
      <t>_MC_098</t>
    </r>
    <r>
      <rPr>
        <sz val="12"/>
        <color theme="1"/>
        <rFont val="Calibri"/>
        <family val="2"/>
        <scheme val="minor"/>
      </rPr>
      <t/>
    </r>
  </si>
  <si>
    <r>
      <rPr>
        <sz val="10"/>
        <color rgb="FFFF0000"/>
        <rFont val="Calibri (Textkörper)"/>
      </rPr>
      <t>CourseCode</t>
    </r>
    <r>
      <rPr>
        <sz val="10"/>
        <rFont val="Calibri"/>
        <family val="2"/>
        <scheme val="minor"/>
      </rPr>
      <t>_MC_099</t>
    </r>
    <r>
      <rPr>
        <sz val="12"/>
        <color theme="1"/>
        <rFont val="Calibri"/>
        <family val="2"/>
        <scheme val="minor"/>
      </rPr>
      <t/>
    </r>
  </si>
  <si>
    <r>
      <rPr>
        <sz val="10"/>
        <color rgb="FFFF0000"/>
        <rFont val="Calibri (Textkörper)"/>
      </rPr>
      <t>CourseCode</t>
    </r>
    <r>
      <rPr>
        <sz val="10"/>
        <rFont val="Calibri"/>
        <family val="2"/>
        <scheme val="minor"/>
      </rPr>
      <t>_MC_100</t>
    </r>
    <r>
      <rPr>
        <sz val="12"/>
        <color theme="1"/>
        <rFont val="Calibri"/>
        <family val="2"/>
        <scheme val="minor"/>
      </rPr>
      <t/>
    </r>
  </si>
  <si>
    <r>
      <rPr>
        <sz val="10"/>
        <color rgb="FFFF0000"/>
        <rFont val="Calibri (Textkörper)"/>
      </rPr>
      <t>CourseCode</t>
    </r>
    <r>
      <rPr>
        <sz val="10"/>
        <rFont val="Calibri"/>
        <family val="2"/>
        <scheme val="minor"/>
      </rPr>
      <t>_MC_101</t>
    </r>
    <r>
      <rPr>
        <sz val="12"/>
        <color theme="1"/>
        <rFont val="Calibri"/>
        <family val="2"/>
        <scheme val="minor"/>
      </rPr>
      <t/>
    </r>
  </si>
  <si>
    <r>
      <rPr>
        <sz val="10"/>
        <color rgb="FFFF0000"/>
        <rFont val="Calibri (Textkörper)"/>
      </rPr>
      <t>CourseCode</t>
    </r>
    <r>
      <rPr>
        <sz val="10"/>
        <rFont val="Calibri"/>
        <family val="2"/>
        <scheme val="minor"/>
      </rPr>
      <t>_MC_102</t>
    </r>
    <r>
      <rPr>
        <sz val="12"/>
        <color theme="1"/>
        <rFont val="Calibri"/>
        <family val="2"/>
        <scheme val="minor"/>
      </rPr>
      <t/>
    </r>
  </si>
  <si>
    <r>
      <rPr>
        <sz val="10"/>
        <color rgb="FFFF0000"/>
        <rFont val="Calibri (Textkörper)"/>
      </rPr>
      <t>CourseCode</t>
    </r>
    <r>
      <rPr>
        <sz val="10"/>
        <rFont val="Calibri"/>
        <family val="2"/>
        <scheme val="minor"/>
      </rPr>
      <t>_MC_103</t>
    </r>
    <r>
      <rPr>
        <sz val="12"/>
        <color theme="1"/>
        <rFont val="Calibri"/>
        <family val="2"/>
        <scheme val="minor"/>
      </rPr>
      <t/>
    </r>
  </si>
  <si>
    <r>
      <rPr>
        <sz val="10"/>
        <color rgb="FFFF0000"/>
        <rFont val="Calibri (Textkörper)"/>
      </rPr>
      <t>CourseCode</t>
    </r>
    <r>
      <rPr>
        <sz val="10"/>
        <rFont val="Calibri"/>
        <family val="2"/>
        <scheme val="minor"/>
      </rPr>
      <t>_MC_104</t>
    </r>
    <r>
      <rPr>
        <sz val="12"/>
        <color theme="1"/>
        <rFont val="Calibri"/>
        <family val="2"/>
        <scheme val="minor"/>
      </rPr>
      <t/>
    </r>
  </si>
  <si>
    <r>
      <rPr>
        <sz val="10"/>
        <color rgb="FFFF0000"/>
        <rFont val="Calibri (Textkörper)"/>
      </rPr>
      <t>CourseCode</t>
    </r>
    <r>
      <rPr>
        <sz val="10"/>
        <rFont val="Calibri"/>
        <family val="2"/>
        <scheme val="minor"/>
      </rPr>
      <t>_MC_105</t>
    </r>
    <r>
      <rPr>
        <sz val="12"/>
        <color theme="1"/>
        <rFont val="Calibri"/>
        <family val="2"/>
        <scheme val="minor"/>
      </rPr>
      <t/>
    </r>
  </si>
  <si>
    <r>
      <rPr>
        <sz val="10"/>
        <color rgb="FFFF0000"/>
        <rFont val="Calibri (Textkörper)"/>
      </rPr>
      <t>CourseCode</t>
    </r>
    <r>
      <rPr>
        <sz val="10"/>
        <rFont val="Calibri"/>
        <family val="2"/>
        <scheme val="minor"/>
      </rPr>
      <t>_MC_106</t>
    </r>
    <r>
      <rPr>
        <sz val="12"/>
        <color theme="1"/>
        <rFont val="Calibri"/>
        <family val="2"/>
        <scheme val="minor"/>
      </rPr>
      <t/>
    </r>
  </si>
  <si>
    <r>
      <rPr>
        <sz val="10"/>
        <color rgb="FFFF0000"/>
        <rFont val="Calibri (Textkörper)"/>
      </rPr>
      <t>CourseCode</t>
    </r>
    <r>
      <rPr>
        <sz val="10"/>
        <rFont val="Calibri"/>
        <family val="2"/>
        <scheme val="minor"/>
      </rPr>
      <t>_MC_107</t>
    </r>
    <r>
      <rPr>
        <sz val="12"/>
        <color theme="1"/>
        <rFont val="Calibri"/>
        <family val="2"/>
        <scheme val="minor"/>
      </rPr>
      <t/>
    </r>
  </si>
  <si>
    <r>
      <rPr>
        <sz val="10"/>
        <color rgb="FFFF0000"/>
        <rFont val="Calibri (Textkörper)"/>
      </rPr>
      <t>CourseCode</t>
    </r>
    <r>
      <rPr>
        <sz val="10"/>
        <rFont val="Calibri"/>
        <family val="2"/>
        <scheme val="minor"/>
      </rPr>
      <t>_MC_108</t>
    </r>
    <r>
      <rPr>
        <sz val="12"/>
        <color theme="1"/>
        <rFont val="Calibri"/>
        <family val="2"/>
        <scheme val="minor"/>
      </rPr>
      <t/>
    </r>
  </si>
  <si>
    <r>
      <rPr>
        <sz val="10"/>
        <color rgb="FFFF0000"/>
        <rFont val="Calibri (Textkörper)"/>
      </rPr>
      <t>CourseCode</t>
    </r>
    <r>
      <rPr>
        <sz val="10"/>
        <rFont val="Calibri"/>
        <family val="2"/>
        <scheme val="minor"/>
      </rPr>
      <t>_MC_109</t>
    </r>
    <r>
      <rPr>
        <sz val="12"/>
        <color theme="1"/>
        <rFont val="Calibri"/>
        <family val="2"/>
        <scheme val="minor"/>
      </rPr>
      <t/>
    </r>
  </si>
  <si>
    <r>
      <rPr>
        <sz val="10"/>
        <color rgb="FFFF0000"/>
        <rFont val="Calibri (Textkörper)"/>
      </rPr>
      <t>CourseCode</t>
    </r>
    <r>
      <rPr>
        <sz val="10"/>
        <rFont val="Calibri"/>
        <family val="2"/>
        <scheme val="minor"/>
      </rPr>
      <t>_MC_110</t>
    </r>
    <r>
      <rPr>
        <sz val="12"/>
        <color theme="1"/>
        <rFont val="Calibri"/>
        <family val="2"/>
        <scheme val="minor"/>
      </rPr>
      <t/>
    </r>
  </si>
  <si>
    <r>
      <rPr>
        <sz val="10"/>
        <color rgb="FFFF0000"/>
        <rFont val="Calibri (Textkörper)"/>
      </rPr>
      <t>CourseCode</t>
    </r>
    <r>
      <rPr>
        <sz val="10"/>
        <rFont val="Calibri"/>
        <family val="2"/>
        <scheme val="minor"/>
      </rPr>
      <t>_MC_111</t>
    </r>
    <r>
      <rPr>
        <sz val="12"/>
        <color theme="1"/>
        <rFont val="Calibri"/>
        <family val="2"/>
        <scheme val="minor"/>
      </rPr>
      <t/>
    </r>
  </si>
  <si>
    <r>
      <rPr>
        <sz val="10"/>
        <color rgb="FFFF0000"/>
        <rFont val="Calibri (Textkörper)"/>
      </rPr>
      <t>CourseCode</t>
    </r>
    <r>
      <rPr>
        <sz val="10"/>
        <rFont val="Calibri"/>
        <family val="2"/>
        <scheme val="minor"/>
      </rPr>
      <t>_MC_112</t>
    </r>
    <r>
      <rPr>
        <sz val="12"/>
        <color theme="1"/>
        <rFont val="Calibri"/>
        <family val="2"/>
        <scheme val="minor"/>
      </rPr>
      <t/>
    </r>
  </si>
  <si>
    <r>
      <rPr>
        <sz val="10"/>
        <color rgb="FFFF0000"/>
        <rFont val="Calibri (Textkörper)"/>
      </rPr>
      <t>CourseCode</t>
    </r>
    <r>
      <rPr>
        <sz val="10"/>
        <rFont val="Calibri"/>
        <family val="2"/>
        <scheme val="minor"/>
      </rPr>
      <t>_MC_113</t>
    </r>
    <r>
      <rPr>
        <sz val="12"/>
        <color theme="1"/>
        <rFont val="Calibri"/>
        <family val="2"/>
        <scheme val="minor"/>
      </rPr>
      <t/>
    </r>
  </si>
  <si>
    <r>
      <rPr>
        <sz val="10"/>
        <color rgb="FFFF0000"/>
        <rFont val="Calibri (Textkörper)"/>
      </rPr>
      <t>CourseCode</t>
    </r>
    <r>
      <rPr>
        <sz val="10"/>
        <rFont val="Calibri"/>
        <family val="2"/>
        <scheme val="minor"/>
      </rPr>
      <t>_MC_114</t>
    </r>
    <r>
      <rPr>
        <sz val="12"/>
        <color theme="1"/>
        <rFont val="Calibri"/>
        <family val="2"/>
        <scheme val="minor"/>
      </rPr>
      <t/>
    </r>
  </si>
  <si>
    <r>
      <rPr>
        <sz val="10"/>
        <color rgb="FFFF0000"/>
        <rFont val="Calibri (Textkörper)"/>
      </rPr>
      <t>CourseCode</t>
    </r>
    <r>
      <rPr>
        <sz val="10"/>
        <rFont val="Calibri"/>
        <family val="2"/>
        <scheme val="minor"/>
      </rPr>
      <t>_MC_115</t>
    </r>
    <r>
      <rPr>
        <sz val="12"/>
        <color theme="1"/>
        <rFont val="Calibri"/>
        <family val="2"/>
        <scheme val="minor"/>
      </rPr>
      <t/>
    </r>
  </si>
  <si>
    <r>
      <rPr>
        <sz val="10"/>
        <color rgb="FFFF0000"/>
        <rFont val="Calibri (Textkörper)"/>
      </rPr>
      <t>CourseCode</t>
    </r>
    <r>
      <rPr>
        <sz val="10"/>
        <rFont val="Calibri"/>
        <family val="2"/>
        <scheme val="minor"/>
      </rPr>
      <t>_MC_116</t>
    </r>
    <r>
      <rPr>
        <sz val="12"/>
        <color theme="1"/>
        <rFont val="Calibri"/>
        <family val="2"/>
        <scheme val="minor"/>
      </rPr>
      <t/>
    </r>
  </si>
  <si>
    <r>
      <rPr>
        <sz val="10"/>
        <color rgb="FFFF0000"/>
        <rFont val="Calibri (Textkörper)"/>
      </rPr>
      <t>CourseCode</t>
    </r>
    <r>
      <rPr>
        <sz val="10"/>
        <rFont val="Calibri"/>
        <family val="2"/>
        <scheme val="minor"/>
      </rPr>
      <t>_MC_117</t>
    </r>
    <r>
      <rPr>
        <sz val="12"/>
        <color theme="1"/>
        <rFont val="Calibri"/>
        <family val="2"/>
        <scheme val="minor"/>
      </rPr>
      <t/>
    </r>
  </si>
  <si>
    <r>
      <rPr>
        <sz val="10"/>
        <color rgb="FFFF0000"/>
        <rFont val="Calibri (Textkörper)"/>
      </rPr>
      <t>CourseCode</t>
    </r>
    <r>
      <rPr>
        <sz val="10"/>
        <rFont val="Calibri"/>
        <family val="2"/>
        <scheme val="minor"/>
      </rPr>
      <t>_MC_118</t>
    </r>
    <r>
      <rPr>
        <sz val="12"/>
        <color theme="1"/>
        <rFont val="Calibri"/>
        <family val="2"/>
        <scheme val="minor"/>
      </rPr>
      <t/>
    </r>
  </si>
  <si>
    <r>
      <rPr>
        <sz val="10"/>
        <color rgb="FFFF0000"/>
        <rFont val="Calibri (Textkörper)"/>
      </rPr>
      <t>CourseCode</t>
    </r>
    <r>
      <rPr>
        <sz val="10"/>
        <rFont val="Calibri"/>
        <family val="2"/>
        <scheme val="minor"/>
      </rPr>
      <t>_MC_119</t>
    </r>
    <r>
      <rPr>
        <sz val="12"/>
        <color theme="1"/>
        <rFont val="Calibri"/>
        <family val="2"/>
        <scheme val="minor"/>
      </rPr>
      <t/>
    </r>
  </si>
  <si>
    <r>
      <rPr>
        <sz val="10"/>
        <color rgb="FFFF0000"/>
        <rFont val="Calibri (Textkörper)"/>
      </rPr>
      <t>CourseCode</t>
    </r>
    <r>
      <rPr>
        <sz val="10"/>
        <rFont val="Calibri"/>
        <family val="2"/>
        <scheme val="minor"/>
      </rPr>
      <t>_MC_120</t>
    </r>
    <r>
      <rPr>
        <sz val="12"/>
        <color theme="1"/>
        <rFont val="Calibri"/>
        <family val="2"/>
        <scheme val="minor"/>
      </rPr>
      <t/>
    </r>
  </si>
  <si>
    <r>
      <rPr>
        <sz val="10"/>
        <color rgb="FFFF0000"/>
        <rFont val="Calibri (Textkörper)"/>
      </rPr>
      <t>CourseCode</t>
    </r>
    <r>
      <rPr>
        <sz val="10"/>
        <rFont val="Calibri"/>
        <family val="2"/>
        <scheme val="minor"/>
      </rPr>
      <t>_MC_121</t>
    </r>
    <r>
      <rPr>
        <sz val="12"/>
        <color theme="1"/>
        <rFont val="Calibri"/>
        <family val="2"/>
        <scheme val="minor"/>
      </rPr>
      <t/>
    </r>
  </si>
  <si>
    <r>
      <rPr>
        <sz val="10"/>
        <color rgb="FFFF0000"/>
        <rFont val="Calibri (Textkörper)"/>
      </rPr>
      <t>CourseCode</t>
    </r>
    <r>
      <rPr>
        <sz val="10"/>
        <rFont val="Calibri"/>
        <family val="2"/>
        <scheme val="minor"/>
      </rPr>
      <t>_MC_122</t>
    </r>
    <r>
      <rPr>
        <sz val="12"/>
        <color theme="1"/>
        <rFont val="Calibri"/>
        <family val="2"/>
        <scheme val="minor"/>
      </rPr>
      <t/>
    </r>
  </si>
  <si>
    <r>
      <rPr>
        <sz val="10"/>
        <color rgb="FFFF0000"/>
        <rFont val="Calibri (Textkörper)"/>
      </rPr>
      <t>CourseCode</t>
    </r>
    <r>
      <rPr>
        <sz val="10"/>
        <rFont val="Calibri"/>
        <family val="2"/>
        <scheme val="minor"/>
      </rPr>
      <t>_MC_123</t>
    </r>
    <r>
      <rPr>
        <sz val="12"/>
        <color theme="1"/>
        <rFont val="Calibri"/>
        <family val="2"/>
        <scheme val="minor"/>
      </rPr>
      <t/>
    </r>
  </si>
  <si>
    <r>
      <rPr>
        <sz val="10"/>
        <color rgb="FFFF0000"/>
        <rFont val="Calibri (Textkörper)"/>
      </rPr>
      <t>CourseCode</t>
    </r>
    <r>
      <rPr>
        <sz val="10"/>
        <rFont val="Calibri"/>
        <family val="2"/>
        <scheme val="minor"/>
      </rPr>
      <t>_MC_124</t>
    </r>
    <r>
      <rPr>
        <sz val="12"/>
        <color theme="1"/>
        <rFont val="Calibri"/>
        <family val="2"/>
        <scheme val="minor"/>
      </rPr>
      <t/>
    </r>
  </si>
  <si>
    <r>
      <rPr>
        <sz val="10"/>
        <color rgb="FFFF0000"/>
        <rFont val="Calibri (Textkörper)"/>
      </rPr>
      <t>CourseCode</t>
    </r>
    <r>
      <rPr>
        <sz val="10"/>
        <rFont val="Calibri"/>
        <family val="2"/>
        <scheme val="minor"/>
      </rPr>
      <t>_MC_125</t>
    </r>
    <r>
      <rPr>
        <sz val="12"/>
        <color theme="1"/>
        <rFont val="Calibri"/>
        <family val="2"/>
        <scheme val="minor"/>
      </rPr>
      <t/>
    </r>
  </si>
  <si>
    <r>
      <rPr>
        <sz val="10"/>
        <color rgb="FFFF0000"/>
        <rFont val="Calibri (Textkörper)"/>
      </rPr>
      <t>CourseCode</t>
    </r>
    <r>
      <rPr>
        <sz val="10"/>
        <rFont val="Calibri"/>
        <family val="2"/>
        <scheme val="minor"/>
      </rPr>
      <t>_MC_126</t>
    </r>
    <r>
      <rPr>
        <sz val="12"/>
        <color theme="1"/>
        <rFont val="Calibri"/>
        <family val="2"/>
        <scheme val="minor"/>
      </rPr>
      <t/>
    </r>
  </si>
  <si>
    <r>
      <rPr>
        <sz val="10"/>
        <color rgb="FFFF0000"/>
        <rFont val="Calibri (Textkörper)"/>
      </rPr>
      <t>CourseCode</t>
    </r>
    <r>
      <rPr>
        <sz val="10"/>
        <rFont val="Calibri"/>
        <family val="2"/>
        <scheme val="minor"/>
      </rPr>
      <t>_MC_127</t>
    </r>
    <r>
      <rPr>
        <sz val="12"/>
        <color theme="1"/>
        <rFont val="Calibri"/>
        <family val="2"/>
        <scheme val="minor"/>
      </rPr>
      <t/>
    </r>
  </si>
  <si>
    <r>
      <rPr>
        <sz val="10"/>
        <color rgb="FFFF0000"/>
        <rFont val="Calibri (Textkörper)"/>
      </rPr>
      <t>CourseCode</t>
    </r>
    <r>
      <rPr>
        <sz val="10"/>
        <rFont val="Calibri"/>
        <family val="2"/>
        <scheme val="minor"/>
      </rPr>
      <t>_MC_128</t>
    </r>
    <r>
      <rPr>
        <sz val="12"/>
        <color theme="1"/>
        <rFont val="Calibri"/>
        <family val="2"/>
        <scheme val="minor"/>
      </rPr>
      <t/>
    </r>
  </si>
  <si>
    <r>
      <rPr>
        <sz val="10"/>
        <color rgb="FFFF0000"/>
        <rFont val="Calibri (Textkörper)"/>
      </rPr>
      <t>CourseCode</t>
    </r>
    <r>
      <rPr>
        <sz val="10"/>
        <rFont val="Calibri"/>
        <family val="2"/>
        <scheme val="minor"/>
      </rPr>
      <t>_MC_129</t>
    </r>
    <r>
      <rPr>
        <sz val="12"/>
        <color theme="1"/>
        <rFont val="Calibri"/>
        <family val="2"/>
        <scheme val="minor"/>
      </rPr>
      <t/>
    </r>
  </si>
  <si>
    <r>
      <rPr>
        <sz val="10"/>
        <color rgb="FFFF0000"/>
        <rFont val="Calibri (Textkörper)"/>
      </rPr>
      <t>CourseCode</t>
    </r>
    <r>
      <rPr>
        <sz val="10"/>
        <rFont val="Calibri"/>
        <family val="2"/>
        <scheme val="minor"/>
      </rPr>
      <t>_MC_130</t>
    </r>
    <r>
      <rPr>
        <sz val="12"/>
        <color theme="1"/>
        <rFont val="Calibri"/>
        <family val="2"/>
        <scheme val="minor"/>
      </rPr>
      <t/>
    </r>
  </si>
  <si>
    <r>
      <rPr>
        <sz val="10"/>
        <color rgb="FFFF0000"/>
        <rFont val="Calibri (Textkörper)"/>
      </rPr>
      <t>CourseCode</t>
    </r>
    <r>
      <rPr>
        <sz val="10"/>
        <rFont val="Calibri"/>
        <family val="2"/>
        <scheme val="minor"/>
      </rPr>
      <t>_MC_131</t>
    </r>
    <r>
      <rPr>
        <sz val="12"/>
        <color theme="1"/>
        <rFont val="Calibri"/>
        <family val="2"/>
        <scheme val="minor"/>
      </rPr>
      <t/>
    </r>
  </si>
  <si>
    <r>
      <rPr>
        <sz val="10"/>
        <color rgb="FFFF0000"/>
        <rFont val="Calibri (Textkörper)"/>
      </rPr>
      <t>CourseCode</t>
    </r>
    <r>
      <rPr>
        <sz val="10"/>
        <rFont val="Calibri"/>
        <family val="2"/>
        <scheme val="minor"/>
      </rPr>
      <t>_MC_132</t>
    </r>
    <r>
      <rPr>
        <sz val="12"/>
        <color theme="1"/>
        <rFont val="Calibri"/>
        <family val="2"/>
        <scheme val="minor"/>
      </rPr>
      <t/>
    </r>
  </si>
  <si>
    <r>
      <rPr>
        <sz val="10"/>
        <color rgb="FFFF0000"/>
        <rFont val="Calibri (Textkörper)"/>
      </rPr>
      <t>CourseCode</t>
    </r>
    <r>
      <rPr>
        <sz val="10"/>
        <rFont val="Calibri"/>
        <family val="2"/>
        <scheme val="minor"/>
      </rPr>
      <t>_MC_133</t>
    </r>
    <r>
      <rPr>
        <sz val="12"/>
        <color theme="1"/>
        <rFont val="Calibri"/>
        <family val="2"/>
        <scheme val="minor"/>
      </rPr>
      <t/>
    </r>
  </si>
  <si>
    <r>
      <rPr>
        <sz val="10"/>
        <color rgb="FFFF0000"/>
        <rFont val="Calibri (Textkörper)"/>
      </rPr>
      <t>CourseCode</t>
    </r>
    <r>
      <rPr>
        <sz val="10"/>
        <rFont val="Calibri"/>
        <family val="2"/>
        <scheme val="minor"/>
      </rPr>
      <t>_MC_134</t>
    </r>
    <r>
      <rPr>
        <sz val="12"/>
        <color theme="1"/>
        <rFont val="Calibri"/>
        <family val="2"/>
        <scheme val="minor"/>
      </rPr>
      <t/>
    </r>
  </si>
  <si>
    <r>
      <rPr>
        <sz val="10"/>
        <color rgb="FFFF0000"/>
        <rFont val="Calibri (Textkörper)"/>
      </rPr>
      <t>CourseCode</t>
    </r>
    <r>
      <rPr>
        <sz val="10"/>
        <rFont val="Calibri"/>
        <family val="2"/>
        <scheme val="minor"/>
      </rPr>
      <t>_MC_135</t>
    </r>
    <r>
      <rPr>
        <sz val="12"/>
        <color theme="1"/>
        <rFont val="Calibri"/>
        <family val="2"/>
        <scheme val="minor"/>
      </rPr>
      <t/>
    </r>
  </si>
  <si>
    <r>
      <rPr>
        <sz val="10"/>
        <color rgb="FFFF0000"/>
        <rFont val="Calibri (Textkörper)"/>
      </rPr>
      <t>CourseCode</t>
    </r>
    <r>
      <rPr>
        <sz val="10"/>
        <rFont val="Calibri"/>
        <family val="2"/>
        <scheme val="minor"/>
      </rPr>
      <t>_MC_136</t>
    </r>
    <r>
      <rPr>
        <sz val="12"/>
        <color theme="1"/>
        <rFont val="Calibri"/>
        <family val="2"/>
        <scheme val="minor"/>
      </rPr>
      <t/>
    </r>
  </si>
  <si>
    <r>
      <rPr>
        <sz val="10"/>
        <color rgb="FFFF0000"/>
        <rFont val="Calibri (Textkörper)"/>
      </rPr>
      <t>CourseCode</t>
    </r>
    <r>
      <rPr>
        <sz val="10"/>
        <rFont val="Calibri"/>
        <family val="2"/>
        <scheme val="minor"/>
      </rPr>
      <t>_MC_137</t>
    </r>
    <r>
      <rPr>
        <sz val="12"/>
        <color theme="1"/>
        <rFont val="Calibri"/>
        <family val="2"/>
        <scheme val="minor"/>
      </rPr>
      <t/>
    </r>
  </si>
  <si>
    <r>
      <rPr>
        <sz val="10"/>
        <color rgb="FFFF0000"/>
        <rFont val="Calibri (Textkörper)"/>
      </rPr>
      <t>CourseCode</t>
    </r>
    <r>
      <rPr>
        <sz val="10"/>
        <rFont val="Calibri"/>
        <family val="2"/>
        <scheme val="minor"/>
      </rPr>
      <t>_MC_138</t>
    </r>
    <r>
      <rPr>
        <sz val="12"/>
        <color theme="1"/>
        <rFont val="Calibri"/>
        <family val="2"/>
        <scheme val="minor"/>
      </rPr>
      <t/>
    </r>
  </si>
  <si>
    <r>
      <rPr>
        <sz val="10"/>
        <color rgb="FFFF0000"/>
        <rFont val="Calibri (Textkörper)"/>
      </rPr>
      <t>CourseCode</t>
    </r>
    <r>
      <rPr>
        <sz val="10"/>
        <rFont val="Calibri"/>
        <family val="2"/>
        <scheme val="minor"/>
      </rPr>
      <t>_MC_139</t>
    </r>
    <r>
      <rPr>
        <sz val="12"/>
        <color theme="1"/>
        <rFont val="Calibri"/>
        <family val="2"/>
        <scheme val="minor"/>
      </rPr>
      <t/>
    </r>
  </si>
  <si>
    <r>
      <rPr>
        <sz val="10"/>
        <color rgb="FFFF0000"/>
        <rFont val="Calibri (Textkörper)"/>
      </rPr>
      <t>CourseCode</t>
    </r>
    <r>
      <rPr>
        <sz val="10"/>
        <rFont val="Calibri"/>
        <family val="2"/>
        <scheme val="minor"/>
      </rPr>
      <t>_MC_140</t>
    </r>
    <r>
      <rPr>
        <sz val="12"/>
        <color theme="1"/>
        <rFont val="Calibri"/>
        <family val="2"/>
        <scheme val="minor"/>
      </rPr>
      <t/>
    </r>
  </si>
  <si>
    <r>
      <rPr>
        <sz val="10"/>
        <color rgb="FFFF0000"/>
        <rFont val="Calibri (Textkörper)"/>
      </rPr>
      <t>CourseCode</t>
    </r>
    <r>
      <rPr>
        <sz val="10"/>
        <rFont val="Calibri"/>
        <family val="2"/>
        <scheme val="minor"/>
      </rPr>
      <t>_MC_141</t>
    </r>
    <r>
      <rPr>
        <sz val="12"/>
        <color theme="1"/>
        <rFont val="Calibri"/>
        <family val="2"/>
        <scheme val="minor"/>
      </rPr>
      <t/>
    </r>
  </si>
  <si>
    <r>
      <rPr>
        <sz val="10"/>
        <color rgb="FFFF0000"/>
        <rFont val="Calibri (Textkörper)"/>
      </rPr>
      <t>CourseCode</t>
    </r>
    <r>
      <rPr>
        <sz val="10"/>
        <rFont val="Calibri"/>
        <family val="2"/>
        <scheme val="minor"/>
      </rPr>
      <t>_MC_142</t>
    </r>
    <r>
      <rPr>
        <sz val="12"/>
        <color theme="1"/>
        <rFont val="Calibri"/>
        <family val="2"/>
        <scheme val="minor"/>
      </rPr>
      <t/>
    </r>
  </si>
  <si>
    <r>
      <rPr>
        <sz val="10"/>
        <color rgb="FFFF0000"/>
        <rFont val="Calibri (Textkörper)"/>
      </rPr>
      <t>CourseCode</t>
    </r>
    <r>
      <rPr>
        <sz val="10"/>
        <rFont val="Calibri"/>
        <family val="2"/>
        <scheme val="minor"/>
      </rPr>
      <t>_MC_143</t>
    </r>
    <r>
      <rPr>
        <sz val="12"/>
        <color theme="1"/>
        <rFont val="Calibri"/>
        <family val="2"/>
        <scheme val="minor"/>
      </rPr>
      <t/>
    </r>
  </si>
  <si>
    <r>
      <rPr>
        <sz val="10"/>
        <color rgb="FFFF0000"/>
        <rFont val="Calibri (Textkörper)"/>
      </rPr>
      <t>CourseCode</t>
    </r>
    <r>
      <rPr>
        <sz val="10"/>
        <rFont val="Calibri"/>
        <family val="2"/>
        <scheme val="minor"/>
      </rPr>
      <t>_MC_144</t>
    </r>
    <r>
      <rPr>
        <sz val="12"/>
        <color theme="1"/>
        <rFont val="Calibri"/>
        <family val="2"/>
        <scheme val="minor"/>
      </rPr>
      <t/>
    </r>
  </si>
  <si>
    <r>
      <rPr>
        <sz val="10"/>
        <color rgb="FFFF0000"/>
        <rFont val="Calibri (Textkörper)"/>
      </rPr>
      <t>CourseCode</t>
    </r>
    <r>
      <rPr>
        <sz val="10"/>
        <rFont val="Calibri"/>
        <family val="2"/>
        <scheme val="minor"/>
      </rPr>
      <t>_MC_145</t>
    </r>
    <r>
      <rPr>
        <sz val="12"/>
        <color theme="1"/>
        <rFont val="Calibri"/>
        <family val="2"/>
        <scheme val="minor"/>
      </rPr>
      <t/>
    </r>
  </si>
  <si>
    <r>
      <rPr>
        <sz val="10"/>
        <color rgb="FFFF0000"/>
        <rFont val="Calibri (Textkörper)"/>
      </rPr>
      <t>CourseCode</t>
    </r>
    <r>
      <rPr>
        <sz val="10"/>
        <rFont val="Calibri"/>
        <family val="2"/>
        <scheme val="minor"/>
      </rPr>
      <t>_MC_146</t>
    </r>
    <r>
      <rPr>
        <sz val="12"/>
        <color theme="1"/>
        <rFont val="Calibri"/>
        <family val="2"/>
        <scheme val="minor"/>
      </rPr>
      <t/>
    </r>
  </si>
  <si>
    <r>
      <rPr>
        <sz val="10"/>
        <color rgb="FFFF0000"/>
        <rFont val="Calibri (Textkörper)"/>
      </rPr>
      <t>CourseCode</t>
    </r>
    <r>
      <rPr>
        <sz val="10"/>
        <rFont val="Calibri"/>
        <family val="2"/>
        <scheme val="minor"/>
      </rPr>
      <t>_MC_147</t>
    </r>
    <r>
      <rPr>
        <sz val="12"/>
        <color theme="1"/>
        <rFont val="Calibri"/>
        <family val="2"/>
        <scheme val="minor"/>
      </rPr>
      <t/>
    </r>
  </si>
  <si>
    <r>
      <rPr>
        <sz val="10"/>
        <color rgb="FFFF0000"/>
        <rFont val="Calibri (Textkörper)"/>
      </rPr>
      <t>CourseCode</t>
    </r>
    <r>
      <rPr>
        <sz val="10"/>
        <rFont val="Calibri"/>
        <family val="2"/>
        <scheme val="minor"/>
      </rPr>
      <t>_MC_148</t>
    </r>
    <r>
      <rPr>
        <sz val="12"/>
        <color theme="1"/>
        <rFont val="Calibri"/>
        <family val="2"/>
        <scheme val="minor"/>
      </rPr>
      <t/>
    </r>
  </si>
  <si>
    <r>
      <rPr>
        <sz val="10"/>
        <color rgb="FFFF0000"/>
        <rFont val="Calibri (Textkörper)"/>
      </rPr>
      <t>CourseCode</t>
    </r>
    <r>
      <rPr>
        <sz val="10"/>
        <rFont val="Calibri"/>
        <family val="2"/>
        <scheme val="minor"/>
      </rPr>
      <t>_MC_149</t>
    </r>
    <r>
      <rPr>
        <sz val="12"/>
        <color theme="1"/>
        <rFont val="Calibri"/>
        <family val="2"/>
        <scheme val="minor"/>
      </rPr>
      <t/>
    </r>
  </si>
  <si>
    <r>
      <rPr>
        <sz val="10"/>
        <color rgb="FFFF0000"/>
        <rFont val="Calibri (Textkörper)"/>
      </rPr>
      <t>CourseCode</t>
    </r>
    <r>
      <rPr>
        <sz val="10"/>
        <rFont val="Calibri"/>
        <family val="2"/>
        <scheme val="minor"/>
      </rPr>
      <t>_MC_150</t>
    </r>
    <r>
      <rPr>
        <sz val="12"/>
        <color theme="1"/>
        <rFont val="Calibri"/>
        <family val="2"/>
        <scheme val="minor"/>
      </rPr>
      <t/>
    </r>
  </si>
  <si>
    <r>
      <rPr>
        <sz val="10"/>
        <color rgb="FFFF0000"/>
        <rFont val="Calibri (Textkörper)"/>
      </rPr>
      <t>CourseCode</t>
    </r>
    <r>
      <rPr>
        <sz val="10"/>
        <rFont val="Calibri"/>
        <family val="2"/>
        <scheme val="minor"/>
      </rPr>
      <t>_MC_151</t>
    </r>
    <r>
      <rPr>
        <sz val="12"/>
        <color theme="1"/>
        <rFont val="Calibri"/>
        <family val="2"/>
        <scheme val="minor"/>
      </rPr>
      <t/>
    </r>
  </si>
  <si>
    <r>
      <rPr>
        <sz val="10"/>
        <color rgb="FFFF0000"/>
        <rFont val="Calibri (Textkörper)"/>
      </rPr>
      <t>CourseCode</t>
    </r>
    <r>
      <rPr>
        <sz val="10"/>
        <rFont val="Calibri"/>
        <family val="2"/>
        <scheme val="minor"/>
      </rPr>
      <t>_MC_152</t>
    </r>
    <r>
      <rPr>
        <sz val="12"/>
        <color theme="1"/>
        <rFont val="Calibri"/>
        <family val="2"/>
        <scheme val="minor"/>
      </rPr>
      <t/>
    </r>
  </si>
  <si>
    <r>
      <rPr>
        <sz val="10"/>
        <color rgb="FFFF0000"/>
        <rFont val="Calibri (Textkörper)"/>
      </rPr>
      <t>CourseCode</t>
    </r>
    <r>
      <rPr>
        <sz val="10"/>
        <rFont val="Calibri"/>
        <family val="2"/>
        <scheme val="minor"/>
      </rPr>
      <t>_MC_153</t>
    </r>
    <r>
      <rPr>
        <sz val="12"/>
        <color theme="1"/>
        <rFont val="Calibri"/>
        <family val="2"/>
        <scheme val="minor"/>
      </rPr>
      <t/>
    </r>
  </si>
  <si>
    <r>
      <rPr>
        <sz val="10"/>
        <color rgb="FFFF0000"/>
        <rFont val="Calibri (Textkörper)"/>
      </rPr>
      <t>CourseCode</t>
    </r>
    <r>
      <rPr>
        <sz val="10"/>
        <rFont val="Calibri"/>
        <family val="2"/>
        <scheme val="minor"/>
      </rPr>
      <t>_MC_154</t>
    </r>
    <r>
      <rPr>
        <sz val="12"/>
        <color theme="1"/>
        <rFont val="Calibri"/>
        <family val="2"/>
        <scheme val="minor"/>
      </rPr>
      <t/>
    </r>
  </si>
  <si>
    <r>
      <rPr>
        <sz val="10"/>
        <color rgb="FFFF0000"/>
        <rFont val="Calibri (Textkörper)"/>
      </rPr>
      <t>CourseCode</t>
    </r>
    <r>
      <rPr>
        <sz val="10"/>
        <rFont val="Calibri"/>
        <family val="2"/>
        <scheme val="minor"/>
      </rPr>
      <t>_MC_155</t>
    </r>
    <r>
      <rPr>
        <sz val="12"/>
        <color theme="1"/>
        <rFont val="Calibri"/>
        <family val="2"/>
        <scheme val="minor"/>
      </rPr>
      <t/>
    </r>
  </si>
  <si>
    <r>
      <rPr>
        <sz val="10"/>
        <color rgb="FFFF0000"/>
        <rFont val="Calibri (Textkörper)"/>
      </rPr>
      <t>CourseCode</t>
    </r>
    <r>
      <rPr>
        <sz val="10"/>
        <rFont val="Calibri"/>
        <family val="2"/>
        <scheme val="minor"/>
      </rPr>
      <t>_MC_156</t>
    </r>
    <r>
      <rPr>
        <sz val="12"/>
        <color theme="1"/>
        <rFont val="Calibri"/>
        <family val="2"/>
        <scheme val="minor"/>
      </rPr>
      <t/>
    </r>
  </si>
  <si>
    <r>
      <rPr>
        <sz val="10"/>
        <color rgb="FFFF0000"/>
        <rFont val="Calibri (Textkörper)"/>
      </rPr>
      <t>CourseCode</t>
    </r>
    <r>
      <rPr>
        <sz val="10"/>
        <rFont val="Calibri"/>
        <family val="2"/>
        <scheme val="minor"/>
      </rPr>
      <t>_MC_157</t>
    </r>
    <r>
      <rPr>
        <sz val="12"/>
        <color theme="1"/>
        <rFont val="Calibri"/>
        <family val="2"/>
        <scheme val="minor"/>
      </rPr>
      <t/>
    </r>
  </si>
  <si>
    <r>
      <rPr>
        <sz val="10"/>
        <color rgb="FFFF0000"/>
        <rFont val="Calibri (Textkörper)"/>
      </rPr>
      <t>CourseCode</t>
    </r>
    <r>
      <rPr>
        <sz val="10"/>
        <rFont val="Calibri"/>
        <family val="2"/>
        <scheme val="minor"/>
      </rPr>
      <t>_MC_158</t>
    </r>
    <r>
      <rPr>
        <sz val="12"/>
        <color theme="1"/>
        <rFont val="Calibri"/>
        <family val="2"/>
        <scheme val="minor"/>
      </rPr>
      <t/>
    </r>
  </si>
  <si>
    <r>
      <rPr>
        <sz val="10"/>
        <color rgb="FFFF0000"/>
        <rFont val="Calibri (Textkörper)"/>
      </rPr>
      <t>CourseCode</t>
    </r>
    <r>
      <rPr>
        <sz val="10"/>
        <rFont val="Calibri"/>
        <family val="2"/>
        <scheme val="minor"/>
      </rPr>
      <t>_MC_159</t>
    </r>
    <r>
      <rPr>
        <sz val="12"/>
        <color theme="1"/>
        <rFont val="Calibri"/>
        <family val="2"/>
        <scheme val="minor"/>
      </rPr>
      <t/>
    </r>
  </si>
  <si>
    <r>
      <rPr>
        <sz val="10"/>
        <color rgb="FFFF0000"/>
        <rFont val="Calibri (Textkörper)"/>
      </rPr>
      <t>CourseCode</t>
    </r>
    <r>
      <rPr>
        <sz val="10"/>
        <rFont val="Calibri"/>
        <family val="2"/>
        <scheme val="minor"/>
      </rPr>
      <t>_MC_160</t>
    </r>
    <r>
      <rPr>
        <sz val="12"/>
        <color theme="1"/>
        <rFont val="Calibri"/>
        <family val="2"/>
        <scheme val="minor"/>
      </rPr>
      <t/>
    </r>
  </si>
  <si>
    <r>
      <rPr>
        <sz val="10"/>
        <color rgb="FFFF0000"/>
        <rFont val="Calibri (Textkörper)"/>
      </rPr>
      <t>CourseCode</t>
    </r>
    <r>
      <rPr>
        <sz val="10"/>
        <rFont val="Calibri"/>
        <family val="2"/>
        <scheme val="minor"/>
      </rPr>
      <t>_MC_161</t>
    </r>
    <r>
      <rPr>
        <sz val="12"/>
        <color theme="1"/>
        <rFont val="Calibri"/>
        <family val="2"/>
        <scheme val="minor"/>
      </rPr>
      <t/>
    </r>
  </si>
  <si>
    <r>
      <rPr>
        <sz val="10"/>
        <color rgb="FFFF0000"/>
        <rFont val="Calibri (Textkörper)"/>
      </rPr>
      <t>CourseCode</t>
    </r>
    <r>
      <rPr>
        <sz val="10"/>
        <rFont val="Calibri"/>
        <family val="2"/>
        <scheme val="minor"/>
      </rPr>
      <t>_MC_162</t>
    </r>
    <r>
      <rPr>
        <sz val="12"/>
        <color theme="1"/>
        <rFont val="Calibri"/>
        <family val="2"/>
        <scheme val="minor"/>
      </rPr>
      <t/>
    </r>
  </si>
  <si>
    <r>
      <rPr>
        <sz val="10"/>
        <color rgb="FFFF0000"/>
        <rFont val="Calibri (Textkörper)"/>
      </rPr>
      <t>CourseCode</t>
    </r>
    <r>
      <rPr>
        <sz val="10"/>
        <rFont val="Calibri"/>
        <family val="2"/>
        <scheme val="minor"/>
      </rPr>
      <t>_MC_163</t>
    </r>
    <r>
      <rPr>
        <sz val="12"/>
        <color theme="1"/>
        <rFont val="Calibri"/>
        <family val="2"/>
        <scheme val="minor"/>
      </rPr>
      <t/>
    </r>
  </si>
  <si>
    <r>
      <rPr>
        <sz val="10"/>
        <color rgb="FFFF0000"/>
        <rFont val="Calibri (Textkörper)"/>
      </rPr>
      <t>CourseCode</t>
    </r>
    <r>
      <rPr>
        <sz val="10"/>
        <rFont val="Calibri"/>
        <family val="2"/>
        <scheme val="minor"/>
      </rPr>
      <t>_MC_164</t>
    </r>
    <r>
      <rPr>
        <sz val="12"/>
        <color theme="1"/>
        <rFont val="Calibri"/>
        <family val="2"/>
        <scheme val="minor"/>
      </rPr>
      <t/>
    </r>
  </si>
  <si>
    <r>
      <rPr>
        <sz val="10"/>
        <color rgb="FFFF0000"/>
        <rFont val="Calibri (Textkörper)"/>
      </rPr>
      <t>CourseCode</t>
    </r>
    <r>
      <rPr>
        <sz val="10"/>
        <rFont val="Calibri"/>
        <family val="2"/>
        <scheme val="minor"/>
      </rPr>
      <t>_MC_165</t>
    </r>
    <r>
      <rPr>
        <sz val="12"/>
        <color theme="1"/>
        <rFont val="Calibri"/>
        <family val="2"/>
        <scheme val="minor"/>
      </rPr>
      <t/>
    </r>
  </si>
  <si>
    <r>
      <rPr>
        <sz val="10"/>
        <color rgb="FFFF0000"/>
        <rFont val="Calibri (Textkörper)"/>
      </rPr>
      <t>CourseCode</t>
    </r>
    <r>
      <rPr>
        <sz val="10"/>
        <rFont val="Calibri"/>
        <family val="2"/>
        <scheme val="minor"/>
      </rPr>
      <t>_MC_166</t>
    </r>
    <r>
      <rPr>
        <sz val="12"/>
        <color theme="1"/>
        <rFont val="Calibri"/>
        <family val="2"/>
        <scheme val="minor"/>
      </rPr>
      <t/>
    </r>
  </si>
  <si>
    <r>
      <rPr>
        <sz val="10"/>
        <color rgb="FFFF0000"/>
        <rFont val="Calibri (Textkörper)"/>
      </rPr>
      <t>CourseCode</t>
    </r>
    <r>
      <rPr>
        <sz val="10"/>
        <rFont val="Calibri"/>
        <family val="2"/>
        <scheme val="minor"/>
      </rPr>
      <t>_MC_167</t>
    </r>
    <r>
      <rPr>
        <sz val="12"/>
        <color theme="1"/>
        <rFont val="Calibri"/>
        <family val="2"/>
        <scheme val="minor"/>
      </rPr>
      <t/>
    </r>
  </si>
  <si>
    <r>
      <rPr>
        <sz val="10"/>
        <color rgb="FFFF0000"/>
        <rFont val="Calibri (Textkörper)"/>
      </rPr>
      <t>CourseCode</t>
    </r>
    <r>
      <rPr>
        <sz val="10"/>
        <rFont val="Calibri"/>
        <family val="2"/>
        <scheme val="minor"/>
      </rPr>
      <t>_MC_168</t>
    </r>
    <r>
      <rPr>
        <sz val="12"/>
        <color theme="1"/>
        <rFont val="Calibri"/>
        <family val="2"/>
        <scheme val="minor"/>
      </rPr>
      <t/>
    </r>
  </si>
  <si>
    <r>
      <rPr>
        <sz val="10"/>
        <color rgb="FFFF0000"/>
        <rFont val="Calibri (Textkörper)"/>
      </rPr>
      <t>CourseCode</t>
    </r>
    <r>
      <rPr>
        <sz val="10"/>
        <rFont val="Calibri"/>
        <family val="2"/>
        <scheme val="minor"/>
      </rPr>
      <t>_MC_169</t>
    </r>
    <r>
      <rPr>
        <sz val="12"/>
        <color theme="1"/>
        <rFont val="Calibri"/>
        <family val="2"/>
        <scheme val="minor"/>
      </rPr>
      <t/>
    </r>
  </si>
  <si>
    <r>
      <rPr>
        <sz val="10"/>
        <color rgb="FFFF0000"/>
        <rFont val="Calibri (Textkörper)"/>
      </rPr>
      <t>CourseCode</t>
    </r>
    <r>
      <rPr>
        <sz val="10"/>
        <rFont val="Calibri"/>
        <family val="2"/>
        <scheme val="minor"/>
      </rPr>
      <t>_MC_170</t>
    </r>
    <r>
      <rPr>
        <sz val="12"/>
        <color theme="1"/>
        <rFont val="Calibri"/>
        <family val="2"/>
        <scheme val="minor"/>
      </rPr>
      <t/>
    </r>
  </si>
  <si>
    <r>
      <rPr>
        <sz val="10"/>
        <color rgb="FFFF0000"/>
        <rFont val="Calibri (Textkörper)"/>
      </rPr>
      <t>CourseCode</t>
    </r>
    <r>
      <rPr>
        <sz val="10"/>
        <rFont val="Calibri"/>
        <family val="2"/>
        <scheme val="minor"/>
      </rPr>
      <t>_MC_171</t>
    </r>
    <r>
      <rPr>
        <sz val="12"/>
        <color theme="1"/>
        <rFont val="Calibri"/>
        <family val="2"/>
        <scheme val="minor"/>
      </rPr>
      <t/>
    </r>
  </si>
  <si>
    <r>
      <rPr>
        <sz val="10"/>
        <color rgb="FFFF0000"/>
        <rFont val="Calibri (Textkörper)"/>
      </rPr>
      <t>CourseCode</t>
    </r>
    <r>
      <rPr>
        <sz val="10"/>
        <rFont val="Calibri"/>
        <family val="2"/>
        <scheme val="minor"/>
      </rPr>
      <t>_MC_172</t>
    </r>
    <r>
      <rPr>
        <sz val="12"/>
        <color theme="1"/>
        <rFont val="Calibri"/>
        <family val="2"/>
        <scheme val="minor"/>
      </rPr>
      <t/>
    </r>
  </si>
  <si>
    <r>
      <rPr>
        <sz val="10"/>
        <color rgb="FFFF0000"/>
        <rFont val="Calibri (Textkörper)"/>
      </rPr>
      <t>CourseCode</t>
    </r>
    <r>
      <rPr>
        <sz val="10"/>
        <rFont val="Calibri"/>
        <family val="2"/>
        <scheme val="minor"/>
      </rPr>
      <t>_MC_173</t>
    </r>
    <r>
      <rPr>
        <sz val="12"/>
        <color theme="1"/>
        <rFont val="Calibri"/>
        <family val="2"/>
        <scheme val="minor"/>
      </rPr>
      <t/>
    </r>
  </si>
  <si>
    <r>
      <rPr>
        <sz val="10"/>
        <color rgb="FFFF0000"/>
        <rFont val="Calibri (Textkörper)"/>
      </rPr>
      <t>CourseCode</t>
    </r>
    <r>
      <rPr>
        <sz val="10"/>
        <rFont val="Calibri"/>
        <family val="2"/>
        <scheme val="minor"/>
      </rPr>
      <t>_MC_174</t>
    </r>
    <r>
      <rPr>
        <sz val="12"/>
        <color theme="1"/>
        <rFont val="Calibri"/>
        <family val="2"/>
        <scheme val="minor"/>
      </rPr>
      <t/>
    </r>
  </si>
  <si>
    <r>
      <rPr>
        <sz val="10"/>
        <color rgb="FFFF0000"/>
        <rFont val="Calibri (Textkörper)"/>
      </rPr>
      <t>CourseCode</t>
    </r>
    <r>
      <rPr>
        <sz val="10"/>
        <rFont val="Calibri"/>
        <family val="2"/>
        <scheme val="minor"/>
      </rPr>
      <t>_MC_175</t>
    </r>
    <r>
      <rPr>
        <sz val="12"/>
        <color theme="1"/>
        <rFont val="Calibri"/>
        <family val="2"/>
        <scheme val="minor"/>
      </rPr>
      <t/>
    </r>
  </si>
  <si>
    <r>
      <rPr>
        <sz val="10"/>
        <color rgb="FFFF0000"/>
        <rFont val="Calibri (Textkörper)"/>
      </rPr>
      <t>CourseCode</t>
    </r>
    <r>
      <rPr>
        <sz val="10"/>
        <rFont val="Calibri"/>
        <family val="2"/>
        <scheme val="minor"/>
      </rPr>
      <t>_MC_176</t>
    </r>
    <r>
      <rPr>
        <sz val="12"/>
        <color theme="1"/>
        <rFont val="Calibri"/>
        <family val="2"/>
        <scheme val="minor"/>
      </rPr>
      <t/>
    </r>
  </si>
  <si>
    <r>
      <rPr>
        <sz val="10"/>
        <color rgb="FFFF0000"/>
        <rFont val="Calibri (Textkörper)"/>
      </rPr>
      <t>CourseCode</t>
    </r>
    <r>
      <rPr>
        <sz val="10"/>
        <rFont val="Calibri"/>
        <family val="2"/>
        <scheme val="minor"/>
      </rPr>
      <t>_MC_177</t>
    </r>
    <r>
      <rPr>
        <sz val="12"/>
        <color theme="1"/>
        <rFont val="Calibri"/>
        <family val="2"/>
        <scheme val="minor"/>
      </rPr>
      <t/>
    </r>
  </si>
  <si>
    <r>
      <rPr>
        <sz val="10"/>
        <color rgb="FFFF0000"/>
        <rFont val="Calibri (Textkörper)"/>
      </rPr>
      <t>CourseCode</t>
    </r>
    <r>
      <rPr>
        <sz val="10"/>
        <rFont val="Calibri"/>
        <family val="2"/>
        <scheme val="minor"/>
      </rPr>
      <t>_MC_178</t>
    </r>
    <r>
      <rPr>
        <sz val="12"/>
        <color theme="1"/>
        <rFont val="Calibri"/>
        <family val="2"/>
        <scheme val="minor"/>
      </rPr>
      <t/>
    </r>
  </si>
  <si>
    <r>
      <rPr>
        <sz val="10"/>
        <color rgb="FFFF0000"/>
        <rFont val="Calibri (Textkörper)"/>
      </rPr>
      <t>CourseCode</t>
    </r>
    <r>
      <rPr>
        <sz val="10"/>
        <rFont val="Calibri"/>
        <family val="2"/>
        <scheme val="minor"/>
      </rPr>
      <t>_MC_179</t>
    </r>
    <r>
      <rPr>
        <sz val="12"/>
        <color theme="1"/>
        <rFont val="Calibri"/>
        <family val="2"/>
        <scheme val="minor"/>
      </rPr>
      <t/>
    </r>
  </si>
  <si>
    <r>
      <rPr>
        <sz val="10"/>
        <color rgb="FFFF0000"/>
        <rFont val="Calibri (Textkörper)"/>
      </rPr>
      <t>CourseCode</t>
    </r>
    <r>
      <rPr>
        <sz val="10"/>
        <rFont val="Calibri"/>
        <family val="2"/>
        <scheme val="minor"/>
      </rPr>
      <t>_MC_180</t>
    </r>
    <r>
      <rPr>
        <sz val="12"/>
        <color theme="1"/>
        <rFont val="Calibri"/>
        <family val="2"/>
        <scheme val="minor"/>
      </rPr>
      <t/>
    </r>
  </si>
  <si>
    <r>
      <rPr>
        <sz val="10"/>
        <color rgb="FFFF0000"/>
        <rFont val="Calibri (Textkörper)"/>
      </rPr>
      <t>CourseCode</t>
    </r>
    <r>
      <rPr>
        <sz val="10"/>
        <rFont val="Calibri"/>
        <family val="2"/>
        <scheme val="minor"/>
      </rPr>
      <t>_MC_181</t>
    </r>
    <r>
      <rPr>
        <sz val="12"/>
        <color theme="1"/>
        <rFont val="Calibri"/>
        <family val="2"/>
        <scheme val="minor"/>
      </rPr>
      <t/>
    </r>
  </si>
  <si>
    <r>
      <rPr>
        <sz val="10"/>
        <color rgb="FFFF0000"/>
        <rFont val="Calibri (Textkörper)"/>
      </rPr>
      <t>CourseCode</t>
    </r>
    <r>
      <rPr>
        <sz val="10"/>
        <rFont val="Calibri"/>
        <family val="2"/>
        <scheme val="minor"/>
      </rPr>
      <t>_MC_182</t>
    </r>
    <r>
      <rPr>
        <sz val="12"/>
        <color theme="1"/>
        <rFont val="Calibri"/>
        <family val="2"/>
        <scheme val="minor"/>
      </rPr>
      <t/>
    </r>
  </si>
  <si>
    <r>
      <rPr>
        <sz val="10"/>
        <color rgb="FFFF0000"/>
        <rFont val="Calibri (Textkörper)"/>
      </rPr>
      <t>CourseCode</t>
    </r>
    <r>
      <rPr>
        <sz val="10"/>
        <rFont val="Calibri"/>
        <family val="2"/>
        <scheme val="minor"/>
      </rPr>
      <t>_MC_183</t>
    </r>
    <r>
      <rPr>
        <sz val="12"/>
        <color theme="1"/>
        <rFont val="Calibri"/>
        <family val="2"/>
        <scheme val="minor"/>
      </rPr>
      <t/>
    </r>
  </si>
  <si>
    <r>
      <rPr>
        <sz val="10"/>
        <color rgb="FFFF0000"/>
        <rFont val="Calibri (Textkörper)"/>
      </rPr>
      <t>CourseCode</t>
    </r>
    <r>
      <rPr>
        <sz val="10"/>
        <rFont val="Calibri"/>
        <family val="2"/>
        <scheme val="minor"/>
      </rPr>
      <t>_MC_184</t>
    </r>
    <r>
      <rPr>
        <sz val="12"/>
        <color theme="1"/>
        <rFont val="Calibri"/>
        <family val="2"/>
        <scheme val="minor"/>
      </rPr>
      <t/>
    </r>
  </si>
  <si>
    <r>
      <rPr>
        <sz val="10"/>
        <color rgb="FFFF0000"/>
        <rFont val="Calibri (Textkörper)"/>
      </rPr>
      <t>CourseCode</t>
    </r>
    <r>
      <rPr>
        <sz val="10"/>
        <rFont val="Calibri"/>
        <family val="2"/>
        <scheme val="minor"/>
      </rPr>
      <t>_MC_185</t>
    </r>
    <r>
      <rPr>
        <sz val="12"/>
        <color theme="1"/>
        <rFont val="Calibri"/>
        <family val="2"/>
        <scheme val="minor"/>
      </rPr>
      <t/>
    </r>
  </si>
  <si>
    <r>
      <rPr>
        <sz val="10"/>
        <color rgb="FFFF0000"/>
        <rFont val="Calibri (Textkörper)"/>
      </rPr>
      <t>CourseCode</t>
    </r>
    <r>
      <rPr>
        <sz val="10"/>
        <rFont val="Calibri"/>
        <family val="2"/>
        <scheme val="minor"/>
      </rPr>
      <t>_MC_186</t>
    </r>
    <r>
      <rPr>
        <sz val="12"/>
        <color theme="1"/>
        <rFont val="Calibri"/>
        <family val="2"/>
        <scheme val="minor"/>
      </rPr>
      <t/>
    </r>
  </si>
  <si>
    <r>
      <rPr>
        <sz val="10"/>
        <color rgb="FFFF0000"/>
        <rFont val="Calibri (Textkörper)"/>
      </rPr>
      <t>CourseCode</t>
    </r>
    <r>
      <rPr>
        <sz val="10"/>
        <rFont val="Calibri"/>
        <family val="2"/>
        <scheme val="minor"/>
      </rPr>
      <t>_MC_187</t>
    </r>
    <r>
      <rPr>
        <sz val="12"/>
        <color theme="1"/>
        <rFont val="Calibri"/>
        <family val="2"/>
        <scheme val="minor"/>
      </rPr>
      <t/>
    </r>
  </si>
  <si>
    <r>
      <rPr>
        <sz val="10"/>
        <color rgb="FFFF0000"/>
        <rFont val="Calibri (Textkörper)"/>
      </rPr>
      <t>CourseCode</t>
    </r>
    <r>
      <rPr>
        <sz val="10"/>
        <rFont val="Calibri"/>
        <family val="2"/>
        <scheme val="minor"/>
      </rPr>
      <t>_MC_188</t>
    </r>
    <r>
      <rPr>
        <sz val="12"/>
        <color theme="1"/>
        <rFont val="Calibri"/>
        <family val="2"/>
        <scheme val="minor"/>
      </rPr>
      <t/>
    </r>
  </si>
  <si>
    <r>
      <rPr>
        <sz val="10"/>
        <color rgb="FFFF0000"/>
        <rFont val="Calibri (Textkörper)"/>
      </rPr>
      <t>CourseCode</t>
    </r>
    <r>
      <rPr>
        <sz val="10"/>
        <rFont val="Calibri"/>
        <family val="2"/>
        <scheme val="minor"/>
      </rPr>
      <t>_MC_189</t>
    </r>
    <r>
      <rPr>
        <sz val="12"/>
        <color theme="1"/>
        <rFont val="Calibri"/>
        <family val="2"/>
        <scheme val="minor"/>
      </rPr>
      <t/>
    </r>
  </si>
  <si>
    <r>
      <rPr>
        <sz val="10"/>
        <color rgb="FFFF0000"/>
        <rFont val="Calibri (Textkörper)"/>
      </rPr>
      <t>CourseCode</t>
    </r>
    <r>
      <rPr>
        <sz val="10"/>
        <rFont val="Calibri"/>
        <family val="2"/>
        <scheme val="minor"/>
      </rPr>
      <t>_MC_190</t>
    </r>
    <r>
      <rPr>
        <sz val="12"/>
        <color theme="1"/>
        <rFont val="Calibri"/>
        <family val="2"/>
        <scheme val="minor"/>
      </rPr>
      <t/>
    </r>
  </si>
  <si>
    <r>
      <rPr>
        <sz val="10"/>
        <color rgb="FFFF0000"/>
        <rFont val="Calibri (Textkörper)"/>
      </rPr>
      <t>CourseCode</t>
    </r>
    <r>
      <rPr>
        <sz val="10"/>
        <rFont val="Calibri"/>
        <family val="2"/>
        <scheme val="minor"/>
      </rPr>
      <t>_MC_191</t>
    </r>
    <r>
      <rPr>
        <sz val="12"/>
        <color theme="1"/>
        <rFont val="Calibri"/>
        <family val="2"/>
        <scheme val="minor"/>
      </rPr>
      <t/>
    </r>
  </si>
  <si>
    <r>
      <rPr>
        <sz val="10"/>
        <color rgb="FFFF0000"/>
        <rFont val="Calibri (Textkörper)"/>
      </rPr>
      <t>CourseCode</t>
    </r>
    <r>
      <rPr>
        <sz val="10"/>
        <rFont val="Calibri"/>
        <family val="2"/>
        <scheme val="minor"/>
      </rPr>
      <t>_MC_192</t>
    </r>
    <r>
      <rPr>
        <sz val="12"/>
        <color theme="1"/>
        <rFont val="Calibri"/>
        <family val="2"/>
        <scheme val="minor"/>
      </rPr>
      <t/>
    </r>
  </si>
  <si>
    <r>
      <rPr>
        <sz val="10"/>
        <color rgb="FFFF0000"/>
        <rFont val="Calibri (Textkörper)"/>
      </rPr>
      <t>CourseCode</t>
    </r>
    <r>
      <rPr>
        <sz val="10"/>
        <rFont val="Calibri"/>
        <family val="2"/>
        <scheme val="minor"/>
      </rPr>
      <t>_MC_193</t>
    </r>
    <r>
      <rPr>
        <sz val="12"/>
        <color theme="1"/>
        <rFont val="Calibri"/>
        <family val="2"/>
        <scheme val="minor"/>
      </rPr>
      <t/>
    </r>
  </si>
  <si>
    <r>
      <rPr>
        <sz val="10"/>
        <color rgb="FFFF0000"/>
        <rFont val="Calibri (Textkörper)"/>
      </rPr>
      <t>CourseCode</t>
    </r>
    <r>
      <rPr>
        <sz val="10"/>
        <rFont val="Calibri"/>
        <family val="2"/>
        <scheme val="minor"/>
      </rPr>
      <t>_MC_194</t>
    </r>
    <r>
      <rPr>
        <sz val="12"/>
        <color theme="1"/>
        <rFont val="Calibri"/>
        <family val="2"/>
        <scheme val="minor"/>
      </rPr>
      <t/>
    </r>
  </si>
  <si>
    <r>
      <rPr>
        <sz val="10"/>
        <color rgb="FFFF0000"/>
        <rFont val="Calibri (Textkörper)"/>
      </rPr>
      <t>CourseCode</t>
    </r>
    <r>
      <rPr>
        <sz val="10"/>
        <rFont val="Calibri"/>
        <family val="2"/>
        <scheme val="minor"/>
      </rPr>
      <t>_MC_195</t>
    </r>
    <r>
      <rPr>
        <sz val="12"/>
        <color theme="1"/>
        <rFont val="Calibri"/>
        <family val="2"/>
        <scheme val="minor"/>
      </rPr>
      <t/>
    </r>
  </si>
  <si>
    <r>
      <rPr>
        <sz val="10"/>
        <color rgb="FFFF0000"/>
        <rFont val="Calibri (Textkörper)"/>
      </rPr>
      <t>CourseCode</t>
    </r>
    <r>
      <rPr>
        <sz val="10"/>
        <rFont val="Calibri"/>
        <family val="2"/>
        <scheme val="minor"/>
      </rPr>
      <t>_MC_196</t>
    </r>
    <r>
      <rPr>
        <sz val="12"/>
        <color theme="1"/>
        <rFont val="Calibri"/>
        <family val="2"/>
        <scheme val="minor"/>
      </rPr>
      <t/>
    </r>
  </si>
  <si>
    <r>
      <rPr>
        <sz val="10"/>
        <color rgb="FFFF0000"/>
        <rFont val="Calibri (Textkörper)"/>
      </rPr>
      <t>CourseCode</t>
    </r>
    <r>
      <rPr>
        <sz val="10"/>
        <rFont val="Calibri"/>
        <family val="2"/>
        <scheme val="minor"/>
      </rPr>
      <t>_MC_197</t>
    </r>
    <r>
      <rPr>
        <sz val="12"/>
        <color theme="1"/>
        <rFont val="Calibri"/>
        <family val="2"/>
        <scheme val="minor"/>
      </rPr>
      <t/>
    </r>
  </si>
  <si>
    <r>
      <rPr>
        <sz val="10"/>
        <color rgb="FFFF0000"/>
        <rFont val="Calibri (Textkörper)"/>
      </rPr>
      <t>CourseCode</t>
    </r>
    <r>
      <rPr>
        <sz val="10"/>
        <rFont val="Calibri"/>
        <family val="2"/>
        <scheme val="minor"/>
      </rPr>
      <t>_MC_198</t>
    </r>
    <r>
      <rPr>
        <sz val="12"/>
        <color theme="1"/>
        <rFont val="Calibri"/>
        <family val="2"/>
        <scheme val="minor"/>
      </rPr>
      <t/>
    </r>
  </si>
  <si>
    <r>
      <rPr>
        <sz val="10"/>
        <color rgb="FFFF0000"/>
        <rFont val="Calibri (Textkörper)"/>
      </rPr>
      <t>CourseCode</t>
    </r>
    <r>
      <rPr>
        <sz val="10"/>
        <rFont val="Calibri"/>
        <family val="2"/>
        <scheme val="minor"/>
      </rPr>
      <t>_MC_199</t>
    </r>
    <r>
      <rPr>
        <sz val="12"/>
        <color theme="1"/>
        <rFont val="Calibri"/>
        <family val="2"/>
        <scheme val="minor"/>
      </rPr>
      <t/>
    </r>
  </si>
  <si>
    <r>
      <rPr>
        <sz val="10"/>
        <color rgb="FFFF0000"/>
        <rFont val="Calibri (Textkörper)"/>
      </rPr>
      <t>CourseCode</t>
    </r>
    <r>
      <rPr>
        <sz val="10"/>
        <rFont val="Calibri"/>
        <family val="2"/>
        <scheme val="minor"/>
      </rPr>
      <t>_MC_200</t>
    </r>
    <r>
      <rPr>
        <sz val="12"/>
        <color theme="1"/>
        <rFont val="Calibri"/>
        <family val="2"/>
        <scheme val="minor"/>
      </rPr>
      <t/>
    </r>
  </si>
  <si>
    <r>
      <rPr>
        <sz val="10"/>
        <color rgb="FFFF0000"/>
        <rFont val="Calibri (Textkörper)"/>
      </rPr>
      <t>CourseCode</t>
    </r>
    <r>
      <rPr>
        <sz val="10"/>
        <rFont val="Calibri"/>
        <family val="2"/>
        <scheme val="minor"/>
      </rPr>
      <t>_MC_201</t>
    </r>
    <r>
      <rPr>
        <sz val="12"/>
        <color theme="1"/>
        <rFont val="Calibri"/>
        <family val="2"/>
        <scheme val="minor"/>
      </rPr>
      <t/>
    </r>
  </si>
  <si>
    <r>
      <rPr>
        <sz val="10"/>
        <color rgb="FFFF0000"/>
        <rFont val="Calibri (Textkörper)"/>
      </rPr>
      <t>CourseCode</t>
    </r>
    <r>
      <rPr>
        <sz val="10"/>
        <rFont val="Calibri"/>
        <family val="2"/>
        <scheme val="minor"/>
      </rPr>
      <t>_MC_202</t>
    </r>
    <r>
      <rPr>
        <sz val="12"/>
        <color theme="1"/>
        <rFont val="Calibri"/>
        <family val="2"/>
        <scheme val="minor"/>
      </rPr>
      <t/>
    </r>
  </si>
  <si>
    <r>
      <rPr>
        <sz val="10"/>
        <color rgb="FFFF0000"/>
        <rFont val="Calibri (Textkörper)"/>
      </rPr>
      <t>CourseCode</t>
    </r>
    <r>
      <rPr>
        <sz val="10"/>
        <rFont val="Calibri"/>
        <family val="2"/>
        <scheme val="minor"/>
      </rPr>
      <t>_MC_203</t>
    </r>
    <r>
      <rPr>
        <sz val="12"/>
        <color theme="1"/>
        <rFont val="Calibri"/>
        <family val="2"/>
        <scheme val="minor"/>
      </rPr>
      <t/>
    </r>
  </si>
  <si>
    <r>
      <rPr>
        <sz val="10"/>
        <color rgb="FFFF0000"/>
        <rFont val="Calibri (Textkörper)"/>
      </rPr>
      <t>CourseCode</t>
    </r>
    <r>
      <rPr>
        <sz val="10"/>
        <rFont val="Calibri"/>
        <family val="2"/>
        <scheme val="minor"/>
      </rPr>
      <t>_MC_204</t>
    </r>
    <r>
      <rPr>
        <sz val="12"/>
        <color theme="1"/>
        <rFont val="Calibri"/>
        <family val="2"/>
        <scheme val="minor"/>
      </rPr>
      <t/>
    </r>
  </si>
  <si>
    <r>
      <rPr>
        <sz val="10"/>
        <color rgb="FFFF0000"/>
        <rFont val="Calibri (Textkörper)"/>
      </rPr>
      <t>CourseCode</t>
    </r>
    <r>
      <rPr>
        <sz val="10"/>
        <rFont val="Calibri"/>
        <family val="2"/>
        <scheme val="minor"/>
      </rPr>
      <t>_MC_205</t>
    </r>
    <r>
      <rPr>
        <sz val="12"/>
        <color theme="1"/>
        <rFont val="Calibri"/>
        <family val="2"/>
        <scheme val="minor"/>
      </rPr>
      <t/>
    </r>
  </si>
  <si>
    <r>
      <rPr>
        <sz val="10"/>
        <color rgb="FFFF0000"/>
        <rFont val="Calibri (Textkörper)"/>
      </rPr>
      <t>CourseCode</t>
    </r>
    <r>
      <rPr>
        <sz val="10"/>
        <rFont val="Calibri"/>
        <family val="2"/>
        <scheme val="minor"/>
      </rPr>
      <t>_MC_206</t>
    </r>
    <r>
      <rPr>
        <sz val="12"/>
        <color theme="1"/>
        <rFont val="Calibri"/>
        <family val="2"/>
        <scheme val="minor"/>
      </rPr>
      <t/>
    </r>
  </si>
  <si>
    <r>
      <rPr>
        <sz val="10"/>
        <color rgb="FFFF0000"/>
        <rFont val="Calibri (Textkörper)"/>
      </rPr>
      <t>CourseCode</t>
    </r>
    <r>
      <rPr>
        <sz val="10"/>
        <rFont val="Calibri"/>
        <family val="2"/>
        <scheme val="minor"/>
      </rPr>
      <t>_MC_207</t>
    </r>
    <r>
      <rPr>
        <sz val="12"/>
        <color theme="1"/>
        <rFont val="Calibri"/>
        <family val="2"/>
        <scheme val="minor"/>
      </rPr>
      <t/>
    </r>
  </si>
  <si>
    <r>
      <rPr>
        <sz val="10"/>
        <color rgb="FFFF0000"/>
        <rFont val="Calibri (Textkörper)"/>
      </rPr>
      <t>CourseCode</t>
    </r>
    <r>
      <rPr>
        <sz val="10"/>
        <rFont val="Calibri"/>
        <family val="2"/>
        <scheme val="minor"/>
      </rPr>
      <t>_MC_208</t>
    </r>
    <r>
      <rPr>
        <sz val="12"/>
        <color theme="1"/>
        <rFont val="Calibri"/>
        <family val="2"/>
        <scheme val="minor"/>
      </rPr>
      <t/>
    </r>
  </si>
  <si>
    <r>
      <rPr>
        <sz val="10"/>
        <color rgb="FFFF0000"/>
        <rFont val="Calibri (Textkörper)"/>
      </rPr>
      <t>CourseCode</t>
    </r>
    <r>
      <rPr>
        <sz val="10"/>
        <rFont val="Calibri"/>
        <family val="2"/>
        <scheme val="minor"/>
      </rPr>
      <t>_MC_209</t>
    </r>
    <r>
      <rPr>
        <sz val="12"/>
        <color theme="1"/>
        <rFont val="Calibri"/>
        <family val="2"/>
        <scheme val="minor"/>
      </rPr>
      <t/>
    </r>
  </si>
  <si>
    <r>
      <rPr>
        <sz val="10"/>
        <color rgb="FFFF0000"/>
        <rFont val="Calibri (Textkörper)"/>
      </rPr>
      <t>CourseCode</t>
    </r>
    <r>
      <rPr>
        <sz val="10"/>
        <rFont val="Calibri"/>
        <family val="2"/>
        <scheme val="minor"/>
      </rPr>
      <t>_MC_210</t>
    </r>
    <r>
      <rPr>
        <sz val="12"/>
        <color theme="1"/>
        <rFont val="Calibri"/>
        <family val="2"/>
        <scheme val="minor"/>
      </rPr>
      <t/>
    </r>
  </si>
  <si>
    <r>
      <rPr>
        <sz val="10"/>
        <color rgb="FFFF0000"/>
        <rFont val="Calibri (Textkörper)"/>
      </rPr>
      <t>CourseCode</t>
    </r>
    <r>
      <rPr>
        <sz val="10"/>
        <rFont val="Calibri"/>
        <family val="2"/>
        <scheme val="minor"/>
      </rPr>
      <t>_MC_211</t>
    </r>
    <r>
      <rPr>
        <sz val="12"/>
        <color theme="1"/>
        <rFont val="Calibri"/>
        <family val="2"/>
        <scheme val="minor"/>
      </rPr>
      <t/>
    </r>
  </si>
  <si>
    <r>
      <rPr>
        <sz val="10"/>
        <color rgb="FFFF0000"/>
        <rFont val="Calibri (Textkörper)"/>
      </rPr>
      <t>CourseCode</t>
    </r>
    <r>
      <rPr>
        <sz val="10"/>
        <rFont val="Calibri"/>
        <family val="2"/>
        <scheme val="minor"/>
      </rPr>
      <t>_MC_212</t>
    </r>
    <r>
      <rPr>
        <sz val="12"/>
        <color theme="1"/>
        <rFont val="Calibri"/>
        <family val="2"/>
        <scheme val="minor"/>
      </rPr>
      <t/>
    </r>
  </si>
  <si>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</si>
  <si>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</si>
  <si>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</si>
  <si>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</si>
  <si>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t>
  </si>
  <si>
    <t>Comment Reviewer</t>
  </si>
  <si>
    <t>Comments on scoring from author</t>
  </si>
  <si>
    <r>
      <rPr>
        <sz val="10"/>
        <color rgb="FFFF0000"/>
        <rFont val="Calibri (Textkörper)"/>
      </rPr>
      <t>Coursecode</t>
    </r>
    <r>
      <rPr>
        <sz val="10"/>
        <rFont val="Calibri"/>
        <family val="2"/>
        <scheme val="minor"/>
      </rPr>
      <t>_offen_001</t>
    </r>
  </si>
  <si>
    <t>List three examples of uses of artifical intelligence in healthcare that are metioned in the coursebook.</t>
  </si>
  <si>
    <r>
      <rPr>
        <b/>
        <sz val="10"/>
        <rFont val="Calibri"/>
        <family val="2"/>
        <scheme val="minor"/>
      </rPr>
      <t>(2 points per any of these examples up to 6 points total):</t>
    </r>
    <r>
      <rPr>
        <sz val="10"/>
        <rFont val="Calibri"/>
        <family val="2"/>
        <scheme val="minor"/>
      </rPr>
      <t xml:space="preserve"> pharmaceuticals, chatbots, Genomics, operations/supply chains, research of complex diseases, disease prediction, social AI such as contact tracing, and the use of robots for surgeries and patient care, and a robotic dog</t>
    </r>
  </si>
  <si>
    <r>
      <rPr>
        <sz val="10"/>
        <color rgb="FFFF0000"/>
        <rFont val="Calibri (Textkörper)"/>
      </rPr>
      <t>Coursecode</t>
    </r>
    <r>
      <rPr>
        <sz val="10"/>
        <rFont val="Calibri"/>
        <family val="2"/>
        <scheme val="minor"/>
      </rPr>
      <t>_offen_002</t>
    </r>
    <r>
      <rPr>
        <sz val="12"/>
        <color theme="1"/>
        <rFont val="Calibri"/>
        <family val="2"/>
        <scheme val="minor"/>
      </rPr>
      <t/>
    </r>
  </si>
  <si>
    <t>Describe how language may negatively affect health equity.</t>
  </si>
  <si>
    <r>
      <t>If healthcare resources, online information, patient education, and forms are only available in one language, there are populations who will ont be able to use or benefit from them.(</t>
    </r>
    <r>
      <rPr>
        <b/>
        <sz val="10"/>
        <rFont val="Calibri"/>
        <family val="2"/>
        <scheme val="minor"/>
      </rPr>
      <t>3 points)</t>
    </r>
    <r>
      <rPr>
        <sz val="10"/>
        <rFont val="Calibri"/>
        <family val="2"/>
        <scheme val="minor"/>
      </rPr>
      <t xml:space="preserve"> Further, if healthcare providers only speak one language, patients may not be able to provide the necessary information for proper diagnosis and treatment. In addition, they may not be able to understand and follow the doctor’s instructions.</t>
    </r>
    <r>
      <rPr>
        <b/>
        <sz val="10"/>
        <rFont val="Calibri"/>
        <family val="2"/>
        <scheme val="minor"/>
      </rPr>
      <t xml:space="preserve"> (3 points)</t>
    </r>
  </si>
  <si>
    <t>Any mixture of the solution offered is worth 6 points</t>
  </si>
  <si>
    <r>
      <rPr>
        <sz val="10"/>
        <color rgb="FFFF0000"/>
        <rFont val="Calibri (Textkörper)"/>
      </rPr>
      <t>Coursecode</t>
    </r>
    <r>
      <rPr>
        <sz val="10"/>
        <rFont val="Calibri"/>
        <family val="2"/>
        <scheme val="minor"/>
      </rPr>
      <t>_offen_003</t>
    </r>
    <r>
      <rPr>
        <sz val="12"/>
        <color theme="1"/>
        <rFont val="Calibri"/>
        <family val="2"/>
        <scheme val="minor"/>
      </rPr>
      <t/>
    </r>
  </si>
  <si>
    <t>The text discusses different types of waiting times that can be measured. List two types.</t>
  </si>
  <si>
    <r>
      <t>Waiting time to first appointment., waiting time to see a specialist, waiting time from arrival in the office until seen by the doctor, waiting time to procedures and interventions</t>
    </r>
    <r>
      <rPr>
        <b/>
        <sz val="10"/>
        <color theme="1"/>
        <rFont val="Calibri"/>
        <family val="2"/>
        <scheme val="minor"/>
      </rPr>
      <t xml:space="preserve"> (3 points for any 2 examples, maximum 6 points)</t>
    </r>
  </si>
  <si>
    <r>
      <rPr>
        <sz val="10"/>
        <color rgb="FFFF0000"/>
        <rFont val="Calibri (Textkörper)"/>
      </rPr>
      <t>Coursecode</t>
    </r>
    <r>
      <rPr>
        <sz val="10"/>
        <rFont val="Calibri"/>
        <family val="2"/>
        <scheme val="minor"/>
      </rPr>
      <t>_offen_004</t>
    </r>
    <r>
      <rPr>
        <sz val="12"/>
        <color theme="1"/>
        <rFont val="Calibri"/>
        <family val="2"/>
        <scheme val="minor"/>
      </rPr>
      <t/>
    </r>
  </si>
  <si>
    <t>Discuss the difference between health equality and equity, and describe an equitable solution mentioned in the coursebook.</t>
  </si>
  <si>
    <r>
      <t xml:space="preserve">Health equality: Everyone gets the same treatment/same resources </t>
    </r>
    <r>
      <rPr>
        <b/>
        <sz val="10"/>
        <color theme="1"/>
        <rFont val="Calibri"/>
        <family val="2"/>
        <scheme val="minor"/>
      </rPr>
      <t>(2.5 points).</t>
    </r>
    <r>
      <rPr>
        <sz val="10"/>
        <color theme="1"/>
        <rFont val="Calibri"/>
        <family val="2"/>
        <scheme val="minor"/>
      </rPr>
      <t xml:space="preserve">  Health equity:  may require differing treatment and different resources.</t>
    </r>
    <r>
      <rPr>
        <b/>
        <sz val="10"/>
        <color theme="1"/>
        <rFont val="Calibri"/>
        <family val="2"/>
        <scheme val="minor"/>
      </rPr>
      <t xml:space="preserve">(2.5 points) </t>
    </r>
    <r>
      <rPr>
        <sz val="10"/>
        <color theme="1"/>
        <rFont val="Calibri"/>
        <family val="2"/>
        <scheme val="minor"/>
      </rPr>
      <t xml:space="preserve">Equal care assumes that all patients receive the same resources and treatment. However, equitable care often requires differential treatment and redistribution of resources. For example, healthcare insurance policy may dictate that all women are eligible to receive a no-cost annual pap-smear and mammogram. However, there may be populations that are far away from the women’s clinic who may not be able to find transporation, or afford transportation to the clinic. An equitable healthcare delivery solution is to provide a mobile screening van that visits those geographic areas at specified intervals.  Another option would be to provide transportation to bring these patient populations to the clinic. Other equitable solutions include providing electronic and written materials in more than one language, and the use of trained medical translators as needed during medical visits and hospital stays. </t>
    </r>
    <r>
      <rPr>
        <b/>
        <sz val="10"/>
        <color theme="1"/>
        <rFont val="Calibri"/>
        <family val="2"/>
        <scheme val="minor"/>
      </rPr>
      <t>(3 points for either of the above examples of equitable care).</t>
    </r>
  </si>
  <si>
    <r>
      <rPr>
        <sz val="10"/>
        <color rgb="FFFF0000"/>
        <rFont val="Calibri (Textkörper)"/>
      </rPr>
      <t>Coursecode</t>
    </r>
    <r>
      <rPr>
        <sz val="10"/>
        <rFont val="Calibri"/>
        <family val="2"/>
        <scheme val="minor"/>
      </rPr>
      <t>_offen_005</t>
    </r>
    <r>
      <rPr>
        <sz val="12"/>
        <color theme="1"/>
        <rFont val="Calibri"/>
        <family val="2"/>
        <scheme val="minor"/>
      </rPr>
      <t/>
    </r>
  </si>
  <si>
    <t>Name three climate events brought about by climate change and describe the negative effects of each event on human health, as discussed in the coursebook</t>
  </si>
  <si>
    <r>
      <rPr>
        <b/>
        <sz val="10"/>
        <color theme="1"/>
        <rFont val="Calibri"/>
        <family val="2"/>
        <scheme val="minor"/>
      </rPr>
      <t>Any of the following are worth 2.5, 2.5 and 3 points up to a total of 8 points</t>
    </r>
    <r>
      <rPr>
        <sz val="10"/>
        <color theme="1"/>
        <rFont val="Calibri"/>
        <family val="2"/>
        <scheme val="minor"/>
      </rPr>
      <t xml:space="preserve">                                                                                                                       Drought: malnutrition, food shortages, infectious disease, low birth weight
Warmer temperatures and changing rain patterns:  lengthened transmission season and increased geographical reach of malaria, dengue and chikungunya 
Heat extremes: populations over age 65 are growing. The elderly are particularly vulnerable to heat-related illness and death. Babies and young children are also more vulnerable to weather extremes. 
Flooding: drowning, infectious diseases, injuries, hypothermia. Flooding can also lead to displacement of people and food insecurity
Sea level rise:  affects coastal land, housing, infrastructure, and availability of clean and potable water, and mental health problems (fear, anxiety, depression, stress, anger)        </t>
    </r>
  </si>
  <si>
    <t>PB: Would a student get full-marks if they answered "malnutrition, hypothermia, and mental health problems" or do they need to go into more detail? If more detail is needed, perhaps the question could be rephrased to make this clearer, e.g.:
Question: Name three climate events brought about by climate change and describe the negative effects of each event on human health, as discussed in the coursebook.</t>
  </si>
  <si>
    <r>
      <rPr>
        <sz val="10"/>
        <color rgb="FFFF0000"/>
        <rFont val="Calibri (Textkörper)"/>
      </rPr>
      <t>Coursecode</t>
    </r>
    <r>
      <rPr>
        <sz val="10"/>
        <rFont val="Calibri"/>
        <family val="2"/>
        <scheme val="minor"/>
      </rPr>
      <t>_offen_006</t>
    </r>
    <r>
      <rPr>
        <sz val="12"/>
        <color theme="1"/>
        <rFont val="Calibri"/>
        <family val="2"/>
        <scheme val="minor"/>
      </rPr>
      <t/>
    </r>
  </si>
  <si>
    <t>Describe three challenges faced by displaced populations discussed in the coursebook.</t>
  </si>
  <si>
    <r>
      <t>People are forced to leave their homes to seek food, shelter, and sources of income. Displaced populations often face food shortages, lack of sanitary living conditions, and threats of violence. They may not have access to healthcare or have a minimal understanding of how to use the existing health resources. Furthermore, already stressed health systems may not have the capacity to serve these additional displaced populations.</t>
    </r>
    <r>
      <rPr>
        <b/>
        <sz val="10"/>
        <color theme="1"/>
        <rFont val="Calibri"/>
        <family val="2"/>
        <scheme val="minor"/>
      </rPr>
      <t xml:space="preserve">  (any combination of 3 of the many examples above worth 2.5, 2.5, 3)</t>
    </r>
  </si>
  <si>
    <r>
      <rPr>
        <sz val="10"/>
        <color rgb="FFFF0000"/>
        <rFont val="Calibri (Textkörper)"/>
      </rPr>
      <t>Coursecode</t>
    </r>
    <r>
      <rPr>
        <sz val="10"/>
        <rFont val="Calibri"/>
        <family val="2"/>
        <scheme val="minor"/>
      </rPr>
      <t>_offen_007</t>
    </r>
    <r>
      <rPr>
        <sz val="12"/>
        <color theme="1"/>
        <rFont val="Calibri"/>
        <family val="2"/>
        <scheme val="minor"/>
      </rPr>
      <t/>
    </r>
  </si>
  <si>
    <r>
      <t>List three dimensions of healthcare quality described in the coursebook and briefly (</t>
    </r>
    <r>
      <rPr>
        <i/>
        <sz val="10"/>
        <color theme="1"/>
        <rFont val="Calibri"/>
        <family val="2"/>
        <scheme val="minor"/>
      </rPr>
      <t>2-3 sentences</t>
    </r>
    <r>
      <rPr>
        <sz val="10"/>
        <color theme="1"/>
        <rFont val="Calibri"/>
        <family val="2"/>
        <scheme val="minor"/>
      </rPr>
      <t>) describe those dimensions.</t>
    </r>
  </si>
  <si>
    <r>
      <rPr>
        <u/>
        <sz val="10"/>
        <color theme="1"/>
        <rFont val="Calibri"/>
        <family val="2"/>
        <scheme val="minor"/>
      </rPr>
      <t>Dimensions</t>
    </r>
    <r>
      <rPr>
        <sz val="10"/>
        <color theme="1"/>
        <rFont val="Calibri"/>
        <family val="2"/>
        <scheme val="minor"/>
      </rPr>
      <t>: effective, safe, efficient, accessible, timely, equitable, integrated, people-centred, and ecofriendly</t>
    </r>
    <r>
      <rPr>
        <b/>
        <sz val="10"/>
        <color theme="1"/>
        <rFont val="Calibri"/>
        <family val="2"/>
        <scheme val="minor"/>
      </rPr>
      <t xml:space="preserve">.(1 point for any of these, up to 3 points total) .   </t>
    </r>
    <r>
      <rPr>
        <u/>
        <sz val="10"/>
        <color theme="1"/>
        <rFont val="Calibri"/>
        <family val="2"/>
        <scheme val="minor"/>
      </rPr>
      <t>Descriptions:</t>
    </r>
    <r>
      <rPr>
        <sz val="10"/>
        <color theme="1"/>
        <rFont val="Calibri"/>
        <family val="2"/>
        <scheme val="minor"/>
      </rPr>
      <t xml:space="preserve">   </t>
    </r>
    <r>
      <rPr>
        <u/>
        <sz val="10"/>
        <color theme="1"/>
        <rFont val="Calibri"/>
        <family val="2"/>
        <scheme val="minor"/>
      </rPr>
      <t>effective</t>
    </r>
    <r>
      <rPr>
        <sz val="10"/>
        <color theme="1"/>
        <rFont val="Calibri"/>
        <family val="2"/>
        <scheme val="minor"/>
      </rPr>
      <t xml:space="preserve">: providing evidence-base healthcare services to those who need them. An intervention that results in a meaningful and desired outcome.     </t>
    </r>
    <r>
      <rPr>
        <u/>
        <sz val="10"/>
        <color theme="1"/>
        <rFont val="Calibri"/>
        <family val="2"/>
        <scheme val="minor"/>
      </rPr>
      <t>Safe</t>
    </r>
    <r>
      <rPr>
        <sz val="10"/>
        <color theme="1"/>
        <rFont val="Calibri"/>
        <family val="2"/>
        <scheme val="minor"/>
      </rPr>
      <t xml:space="preserve">: avoids harm to people for whom the care is intended. minimize risks.  </t>
    </r>
    <r>
      <rPr>
        <u/>
        <sz val="10"/>
        <color theme="1"/>
        <rFont val="Calibri"/>
        <family val="2"/>
        <scheme val="minor"/>
      </rPr>
      <t>People centred care</t>
    </r>
    <r>
      <rPr>
        <sz val="10"/>
        <color theme="1"/>
        <rFont val="Calibri"/>
        <family val="2"/>
        <scheme val="minor"/>
      </rPr>
      <t xml:space="preserve">: approach to healthcare delivery that engages patients, families, caregivers and communities, incorporating their unique needs, experiences and preferences.  PCC goes beyond the idea of treating just the patients and embraces the belief that community, environment, and individual history all affect beliefs about health, healthcare delivery and health outcomes.  </t>
    </r>
    <r>
      <rPr>
        <u/>
        <sz val="10"/>
        <color theme="1"/>
        <rFont val="Calibri"/>
        <family val="2"/>
        <scheme val="minor"/>
      </rPr>
      <t>Timely</t>
    </r>
    <r>
      <rPr>
        <sz val="10"/>
        <color theme="1"/>
        <rFont val="Calibri"/>
        <family val="2"/>
        <scheme val="minor"/>
      </rPr>
      <t xml:space="preserve">:  the system’s capacity to provide care quickly after a need is recognized, and is characterized by reducing waiting times and sometimes harmful delays.  </t>
    </r>
    <r>
      <rPr>
        <u/>
        <sz val="10"/>
        <color theme="1"/>
        <rFont val="Calibri"/>
        <family val="2"/>
        <scheme val="minor"/>
      </rPr>
      <t>Equitable:</t>
    </r>
    <r>
      <rPr>
        <sz val="10"/>
        <color theme="1"/>
        <rFont val="Calibri"/>
        <family val="2"/>
        <scheme val="minor"/>
      </rPr>
      <t xml:space="preserve">   Providing care that does not vary in quality because of personal characteristics such as gender, ethnicity, geographic location, and socioeconomic status.” Equitable care is not the same as equal care. Equal care assumes that all patients receive the same resources and treatment. However, equitable care often requires differential treatment and redistribution of resources. </t>
    </r>
    <r>
      <rPr>
        <u/>
        <sz val="10"/>
        <color theme="1"/>
        <rFont val="Calibri"/>
        <family val="2"/>
        <scheme val="minor"/>
      </rPr>
      <t>integrated:</t>
    </r>
    <r>
      <rPr>
        <sz val="10"/>
        <color theme="1"/>
        <rFont val="Calibri"/>
        <family val="2"/>
        <scheme val="minor"/>
      </rPr>
      <t xml:space="preserve">  providing care that makes available the full range of health services throughout the life course. A clear and smooth flow between different healthcare services, coordinated care (sharing of data, lab results, tests etc).    </t>
    </r>
    <r>
      <rPr>
        <u/>
        <sz val="10"/>
        <color theme="1"/>
        <rFont val="Calibri"/>
        <family val="2"/>
        <scheme val="minor"/>
      </rPr>
      <t>Efficient</t>
    </r>
    <r>
      <rPr>
        <sz val="10"/>
        <color theme="1"/>
        <rFont val="Calibri"/>
        <family val="2"/>
        <scheme val="minor"/>
      </rPr>
      <t xml:space="preserve">:   doing things in the most economical way  and  maximizing the benefit of available resources and avoiding waste.    </t>
    </r>
    <r>
      <rPr>
        <u/>
        <sz val="10"/>
        <color theme="1"/>
        <rFont val="Calibri"/>
        <family val="2"/>
        <scheme val="minor"/>
      </rPr>
      <t>Ecofriendly:</t>
    </r>
    <r>
      <rPr>
        <sz val="10"/>
        <color theme="1"/>
        <rFont val="Calibri"/>
        <family val="2"/>
        <scheme val="minor"/>
      </rPr>
      <t xml:space="preserve">  Ecofriendly care includes goods and services, guidelines and policies that claim reduced, minimal, or no harm upon ecosystems or the environment </t>
    </r>
    <r>
      <rPr>
        <b/>
        <sz val="10"/>
        <color theme="1"/>
        <rFont val="Calibri"/>
        <family val="2"/>
        <scheme val="minor"/>
      </rPr>
      <t xml:space="preserve"> For the description of each:  2.5, 2.5 and 2 poinst for a total of 7 points). </t>
    </r>
  </si>
  <si>
    <r>
      <rPr>
        <sz val="10"/>
        <color rgb="FFFF0000"/>
        <rFont val="Calibri (Textkörper)"/>
      </rPr>
      <t>Coursecode</t>
    </r>
    <r>
      <rPr>
        <sz val="10"/>
        <rFont val="Calibri"/>
        <family val="2"/>
        <scheme val="minor"/>
      </rPr>
      <t>_offen_008</t>
    </r>
    <r>
      <rPr>
        <sz val="12"/>
        <color theme="1"/>
        <rFont val="Calibri"/>
        <family val="2"/>
        <scheme val="minor"/>
      </rPr>
      <t/>
    </r>
  </si>
  <si>
    <r>
      <t xml:space="preserve">List at least three reasons why there is a need for high-quality healthcare, and briefly explain each reason </t>
    </r>
    <r>
      <rPr>
        <i/>
        <sz val="10"/>
        <color theme="1"/>
        <rFont val="Calibri"/>
        <family val="2"/>
        <scheme val="minor"/>
      </rPr>
      <t xml:space="preserve">(as discussed in the coursebook). </t>
    </r>
  </si>
  <si>
    <r>
      <t xml:space="preserve">3 Reasons:  population growth and ageing, climate change, workforce shortages, economics/healthcare costs, and new technologies .  </t>
    </r>
    <r>
      <rPr>
        <b/>
        <sz val="10"/>
        <color theme="1"/>
        <rFont val="Calibri"/>
        <family val="2"/>
        <scheme val="minor"/>
      </rPr>
      <t xml:space="preserve">(1 point for each of these up to 3 points total).     </t>
    </r>
    <r>
      <rPr>
        <u/>
        <sz val="10"/>
        <color theme="1"/>
        <rFont val="Calibri"/>
        <family val="2"/>
        <scheme val="minor"/>
      </rPr>
      <t xml:space="preserve">Briefly explain:  </t>
    </r>
    <r>
      <rPr>
        <b/>
        <sz val="10"/>
        <color theme="1"/>
        <rFont val="Calibri"/>
        <family val="2"/>
        <scheme val="minor"/>
      </rPr>
      <t xml:space="preserve">                                                                                                               </t>
    </r>
    <r>
      <rPr>
        <sz val="10"/>
        <color theme="1"/>
        <rFont val="Calibri"/>
        <family val="2"/>
        <scheme val="minor"/>
      </rPr>
      <t xml:space="preserve">•	Ageing populations: An increased aged population requires planning on a systemic scale, as more individuals will require access to social protection systems, which includes healthcare systems capable of providing safe, quality healthcare in a timely manner
•	Climate changes: Climate change affects the most fundamental sources of health – clean air, safe drinking water, sufficient food, and secure shelter. Causes many water-borne infections.
•	Workforce shortages: The World Health predicts a “shortfall of 18 million health workers by 2030, mostly in low- and lower-middle income countries.” They further warn that “countries at all levels of socioeconomic development face, to varying degrees, difficulties in the education, employment, deployment, retention, and performance of their workforce.” Healthcare workers are retiring. With these global shortages comes the need to explore new strategies for augmenting the labor pool. Such strategies could include increasing medical school and nursing admissions, rethinking the educational paradigm for future healthcare providers, and task shifting.
•	Economics/healthcare costs: Healthcare costs are closely related to quality of care. When costs are high, the amount of healthcare workers that can be hired is affected. Poor healthcare staff to patient ratios lead to lapses in safety, lessened communication with patients and their caregivers, and longer waiting times for essential lab procedures, tests and imaging. Spending also affects support services. Inadequate staffing can cause problems with correct and timely food delivery, slower laundry services, and backlogs in hospital maintenance. Some of these delays result in increased risks, which could in the end cost the organization both time and money in insurance and legal fees.  Some countries patients can barely afford to pay for basic healthcare, in other countries government funded healthcare costs are increasing and unsustainable.
•	New technologies: the pace of regulation and law to control related risks to health, safety and privacy lag behind the introduction of these technologies into the market.                    </t>
    </r>
    <r>
      <rPr>
        <b/>
        <sz val="10"/>
        <color theme="1"/>
        <rFont val="Calibri"/>
        <family val="2"/>
        <scheme val="minor"/>
      </rPr>
      <t xml:space="preserve">For scoring explanations: 2.5, 2.5 and 2 points for each description for a total of 7 points).  </t>
    </r>
  </si>
  <si>
    <r>
      <rPr>
        <sz val="10"/>
        <color rgb="FFFF0000"/>
        <rFont val="Calibri (Textkörper)"/>
      </rPr>
      <t>Coursecode</t>
    </r>
    <r>
      <rPr>
        <sz val="10"/>
        <rFont val="Calibri"/>
        <family val="2"/>
        <scheme val="minor"/>
      </rPr>
      <t>_offen_009</t>
    </r>
    <r>
      <rPr>
        <sz val="12"/>
        <color theme="1"/>
        <rFont val="Calibri"/>
        <family val="2"/>
        <scheme val="minor"/>
      </rPr>
      <t/>
    </r>
  </si>
  <si>
    <t xml:space="preserve">Explain the concept of people-centred care and give an example. </t>
  </si>
  <si>
    <r>
      <t xml:space="preserve">People-centred (PCC) care is approach to healthcare delivery that engages patients, families, caregivers and communities, incorporating their unique needs, experiences and preferences </t>
    </r>
    <r>
      <rPr>
        <b/>
        <sz val="10"/>
        <color theme="1"/>
        <rFont val="Calibri"/>
        <family val="2"/>
        <scheme val="minor"/>
      </rPr>
      <t>(3 points)</t>
    </r>
    <r>
      <rPr>
        <sz val="10"/>
        <color theme="1"/>
        <rFont val="Calibri"/>
        <family val="2"/>
        <scheme val="minor"/>
      </rPr>
      <t xml:space="preserve"> PCC goes beyond the idea of treating just the patients and embraces the belief that community, environment, and individual history all affect beliefs about health, healthcare delivery and health outcomes. PCC requires a shift of thinking from “what do I do for or to the patient” to “how can the patient and I collaborate to improve their health, or “what can the patient achieve with help of caregivers and community”?  This approach respects the patient’s abilities and rights to make individual, informed decisions. One way to focus on the person is to evaluate patient experience. Another dimension of people-centered care is showing compassion. While this may be a concept interpreted in various ways, in general it is a manner of providing care that seeks to understand another’s pain or suffering involving an authentic desire to help. This can be achieved through treating patients with dignity and respect, listening to patients and caregivers, and fostering an environment of kindness among patients, families and caregivers</t>
    </r>
    <r>
      <rPr>
        <b/>
        <sz val="10"/>
        <color theme="1"/>
        <rFont val="Calibri"/>
        <family val="2"/>
        <scheme val="minor"/>
      </rPr>
      <t xml:space="preserve"> (3 points</t>
    </r>
    <r>
      <rPr>
        <b/>
        <i/>
        <sz val="10"/>
        <color theme="1"/>
        <rFont val="Calibri"/>
        <family val="2"/>
        <scheme val="minor"/>
      </rPr>
      <t>)                                                                                                                                                                                                                   There are many examples of people-centred care that the student may give. A reasonable answer is worth 4 points</t>
    </r>
    <r>
      <rPr>
        <b/>
        <sz val="10"/>
        <color theme="1"/>
        <rFont val="Calibri"/>
        <family val="2"/>
        <scheme val="minor"/>
      </rPr>
      <t xml:space="preserve">  </t>
    </r>
    <r>
      <rPr>
        <sz val="10"/>
        <color theme="1"/>
        <rFont val="Calibri"/>
        <family val="2"/>
        <scheme val="minor"/>
      </rPr>
      <t>Examples include but are not limited to: focus groups, including the patient's family and cargivers in care, considering the patient's special needs, history, culture, preferences. Parterning with the patient to determine which treatment option is best for the patient. Listening to the patient and showing compassion, asking the patient what is important to them.</t>
    </r>
  </si>
  <si>
    <r>
      <rPr>
        <sz val="10"/>
        <color rgb="FFFF0000"/>
        <rFont val="Calibri (Textkörper)"/>
      </rPr>
      <t>Coursecode</t>
    </r>
    <r>
      <rPr>
        <sz val="10"/>
        <rFont val="Calibri"/>
        <family val="2"/>
        <scheme val="minor"/>
      </rPr>
      <t>_offen_010</t>
    </r>
    <r>
      <rPr>
        <sz val="12"/>
        <color theme="1"/>
        <rFont val="Calibri"/>
        <family val="2"/>
        <scheme val="minor"/>
      </rPr>
      <t/>
    </r>
  </si>
  <si>
    <t>Explain what is meant by a "nonconformance".</t>
  </si>
  <si>
    <r>
      <t xml:space="preserve">non-fulfilment of a requirement </t>
    </r>
    <r>
      <rPr>
        <b/>
        <sz val="10"/>
        <color theme="1"/>
        <rFont val="Calibri"/>
        <family val="2"/>
        <scheme val="minor"/>
      </rPr>
      <t>(3 points)</t>
    </r>
    <r>
      <rPr>
        <sz val="10"/>
        <color theme="1"/>
        <rFont val="Calibri"/>
        <family val="2"/>
        <scheme val="minor"/>
      </rPr>
      <t xml:space="preserve"> , lapse in a process </t>
    </r>
    <r>
      <rPr>
        <b/>
        <sz val="10"/>
        <color theme="1"/>
        <rFont val="Calibri"/>
        <family val="2"/>
        <scheme val="minor"/>
      </rPr>
      <t>(3 points)</t>
    </r>
    <r>
      <rPr>
        <sz val="10"/>
        <color theme="1"/>
        <rFont val="Calibri"/>
        <family val="2"/>
        <scheme val="minor"/>
      </rPr>
      <t xml:space="preserve"> , nonadherence to requirements </t>
    </r>
    <r>
      <rPr>
        <b/>
        <sz val="10"/>
        <color theme="1"/>
        <rFont val="Calibri"/>
        <family val="2"/>
        <scheme val="minor"/>
      </rPr>
      <t>(3 points)</t>
    </r>
    <r>
      <rPr>
        <sz val="10"/>
        <color theme="1"/>
        <rFont val="Calibri"/>
        <family val="2"/>
        <scheme val="minor"/>
      </rPr>
      <t xml:space="preserve">, not doing something as defined </t>
    </r>
    <r>
      <rPr>
        <b/>
        <sz val="10"/>
        <color theme="1"/>
        <rFont val="Calibri"/>
        <family val="2"/>
        <scheme val="minor"/>
      </rPr>
      <t>(3 points</t>
    </r>
    <r>
      <rPr>
        <sz val="10"/>
        <color theme="1"/>
        <rFont val="Calibri"/>
        <family val="2"/>
        <scheme val="minor"/>
      </rPr>
      <t xml:space="preserve">) , an employee does not follow procedures </t>
    </r>
    <r>
      <rPr>
        <b/>
        <sz val="10"/>
        <color theme="1"/>
        <rFont val="Calibri"/>
        <family val="2"/>
        <scheme val="minor"/>
      </rPr>
      <t>(3 points)</t>
    </r>
    <r>
      <rPr>
        <sz val="10"/>
        <color theme="1"/>
        <rFont val="Calibri"/>
        <family val="2"/>
        <scheme val="minor"/>
      </rPr>
      <t xml:space="preserve">, </t>
    </r>
    <r>
      <rPr>
        <b/>
        <sz val="10"/>
        <color theme="1"/>
        <rFont val="Calibri"/>
        <family val="2"/>
        <scheme val="minor"/>
      </rPr>
      <t xml:space="preserve"> up to a total of 6 points</t>
    </r>
  </si>
  <si>
    <r>
      <rPr>
        <sz val="10"/>
        <color rgb="FFFF0000"/>
        <rFont val="Calibri (Textkörper)"/>
      </rPr>
      <t>Coursecode</t>
    </r>
    <r>
      <rPr>
        <sz val="10"/>
        <rFont val="Calibri"/>
        <family val="2"/>
        <scheme val="minor"/>
      </rPr>
      <t>_offen_011</t>
    </r>
    <r>
      <rPr>
        <sz val="12"/>
        <color theme="1"/>
        <rFont val="Calibri"/>
        <family val="2"/>
        <scheme val="minor"/>
      </rPr>
      <t/>
    </r>
  </si>
  <si>
    <t>What is root cause analysis?  Give one example of a technique for root cause analysis mentioned in the coursebook.</t>
  </si>
  <si>
    <r>
      <t xml:space="preserve">Process of identifying all root causes that have or may have resulted in an undesirable condition, situation, nonconformity or failure </t>
    </r>
    <r>
      <rPr>
        <b/>
        <sz val="10"/>
        <color theme="1"/>
        <rFont val="Calibri"/>
        <family val="2"/>
        <scheme val="minor"/>
      </rPr>
      <t>(3 points)</t>
    </r>
    <r>
      <rPr>
        <sz val="10"/>
        <color theme="1"/>
        <rFont val="Calibri"/>
        <family val="2"/>
        <scheme val="minor"/>
      </rPr>
      <t xml:space="preserve"> Example of techniques mentioned in the text: Fishbone diagram, brainstorming, 5 Whys, Pareto Chart, Failure modes and effects analysis (FMEAs), Herringbone Diagram, Cause-effect Diagram, Ishikawa Diagram </t>
    </r>
    <r>
      <rPr>
        <b/>
        <sz val="10"/>
        <color theme="1"/>
        <rFont val="Calibri"/>
        <family val="2"/>
        <scheme val="minor"/>
      </rPr>
      <t>(3 points for any one of these)</t>
    </r>
  </si>
  <si>
    <r>
      <rPr>
        <sz val="10"/>
        <color rgb="FFFF0000"/>
        <rFont val="Calibri (Textkörper)"/>
      </rPr>
      <t>Coursecode</t>
    </r>
    <r>
      <rPr>
        <sz val="10"/>
        <rFont val="Calibri"/>
        <family val="2"/>
        <scheme val="minor"/>
      </rPr>
      <t>_offen_012</t>
    </r>
    <r>
      <rPr>
        <sz val="12"/>
        <color theme="1"/>
        <rFont val="Calibri"/>
        <family val="2"/>
        <scheme val="minor"/>
      </rPr>
      <t/>
    </r>
  </si>
  <si>
    <r>
      <t xml:space="preserve">Describe the United Nations sustainable development goals (SDGs) </t>
    </r>
    <r>
      <rPr>
        <b/>
        <sz val="10"/>
        <color theme="1"/>
        <rFont val="Calibri"/>
        <family val="2"/>
        <scheme val="minor"/>
      </rPr>
      <t xml:space="preserve">and </t>
    </r>
    <r>
      <rPr>
        <sz val="10"/>
        <color theme="1"/>
        <rFont val="Calibri"/>
        <family val="2"/>
        <scheme val="minor"/>
      </rPr>
      <t xml:space="preserve">which one addresses good health and wellbeing.  (provide a </t>
    </r>
    <r>
      <rPr>
        <i/>
        <sz val="10"/>
        <color theme="1"/>
        <rFont val="Calibri"/>
        <family val="2"/>
        <scheme val="minor"/>
      </rPr>
      <t>brief drescription of what they are, their purpose, origin)</t>
    </r>
    <r>
      <rPr>
        <sz val="10"/>
        <color theme="1"/>
        <rFont val="Calibri"/>
        <family val="2"/>
        <scheme val="minor"/>
      </rPr>
      <t>.</t>
    </r>
  </si>
  <si>
    <r>
      <t xml:space="preserve">In 2015, all members of the United Nations agreed upon a set of sustainable development goals (SDGs) to “meet the urgent environmental, political and economic challenges facing our world”  There are 17 SDGs, 169 targets and 247 indicators. </t>
    </r>
    <r>
      <rPr>
        <b/>
        <sz val="10"/>
        <color theme="1"/>
        <rFont val="Calibri"/>
        <family val="2"/>
        <scheme val="minor"/>
      </rPr>
      <t>(3 points)</t>
    </r>
    <r>
      <rPr>
        <sz val="10"/>
        <color theme="1"/>
        <rFont val="Calibri"/>
        <family val="2"/>
        <scheme val="minor"/>
      </rPr>
      <t xml:space="preserve"> SDG 3 addresses good health and wellbeing </t>
    </r>
    <r>
      <rPr>
        <b/>
        <sz val="10"/>
        <color theme="1"/>
        <rFont val="Calibri"/>
        <family val="2"/>
        <scheme val="minor"/>
      </rPr>
      <t>(3 points)</t>
    </r>
  </si>
  <si>
    <r>
      <rPr>
        <sz val="10"/>
        <color rgb="FFFF0000"/>
        <rFont val="Calibri (Textkörper)"/>
      </rPr>
      <t>Coursecode</t>
    </r>
    <r>
      <rPr>
        <sz val="10"/>
        <rFont val="Calibri"/>
        <family val="2"/>
        <scheme val="minor"/>
      </rPr>
      <t>_offen_013</t>
    </r>
    <r>
      <rPr>
        <sz val="12"/>
        <color theme="1"/>
        <rFont val="Calibri"/>
        <family val="2"/>
        <scheme val="minor"/>
      </rPr>
      <t/>
    </r>
  </si>
  <si>
    <t>What is an adverse drug reaction (ADR) and list one type of medication that more frequently causeses ADRs that is mentioned in the coursebook.</t>
  </si>
  <si>
    <r>
      <t xml:space="preserve">A noxious and unintended response to a medication, bad side effect of medication, negative response to medication.  May also be called an adverse drug event (ADE). ADRs can cause significant morbidity, mortality, and financial costs. similar definition </t>
    </r>
    <r>
      <rPr>
        <b/>
        <sz val="10"/>
        <color theme="1"/>
        <rFont val="Calibri"/>
        <family val="2"/>
        <scheme val="minor"/>
      </rPr>
      <t>(3 points)</t>
    </r>
    <r>
      <rPr>
        <sz val="10"/>
        <color theme="1"/>
        <rFont val="Calibri"/>
        <family val="2"/>
        <scheme val="minor"/>
      </rPr>
      <t xml:space="preserve">  Medications that more frequently cause ADRs are blood thinners, diabetes medications, and prescription opioids. </t>
    </r>
    <r>
      <rPr>
        <b/>
        <sz val="10"/>
        <color theme="1"/>
        <rFont val="Calibri"/>
        <family val="2"/>
        <scheme val="minor"/>
      </rPr>
      <t>(any one of these is worth 5 points)</t>
    </r>
  </si>
  <si>
    <r>
      <rPr>
        <sz val="10"/>
        <color rgb="FFFF0000"/>
        <rFont val="Calibri (Textkörper)"/>
      </rPr>
      <t>Coursecode</t>
    </r>
    <r>
      <rPr>
        <sz val="10"/>
        <rFont val="Calibri"/>
        <family val="2"/>
        <scheme val="minor"/>
      </rPr>
      <t>_offen_014</t>
    </r>
    <r>
      <rPr>
        <sz val="12"/>
        <color theme="1"/>
        <rFont val="Calibri"/>
        <family val="2"/>
        <scheme val="minor"/>
      </rPr>
      <t/>
    </r>
  </si>
  <si>
    <t>What is a lagging indicator and provide one example.</t>
  </si>
  <si>
    <r>
      <t xml:space="preserve">Lagging indicators: measurements that give you data about what has </t>
    </r>
    <r>
      <rPr>
        <i/>
        <sz val="10"/>
        <color theme="1"/>
        <rFont val="Calibri"/>
        <family val="2"/>
        <scheme val="minor"/>
      </rPr>
      <t>already happened.</t>
    </r>
    <r>
      <rPr>
        <sz val="10"/>
        <color theme="1"/>
        <rFont val="Calibri"/>
        <family val="2"/>
        <scheme val="minor"/>
      </rPr>
      <t xml:space="preserve">  </t>
    </r>
    <r>
      <rPr>
        <b/>
        <sz val="10"/>
        <color theme="1"/>
        <rFont val="Calibri"/>
        <family val="2"/>
        <scheme val="minor"/>
      </rPr>
      <t>(any similar definition 4 points)</t>
    </r>
    <r>
      <rPr>
        <sz val="10"/>
        <color theme="1"/>
        <rFont val="Calibri"/>
        <family val="2"/>
        <scheme val="minor"/>
      </rPr>
      <t>Examples include rates of illness, hospital acquired infection rates, fall rates, needlesticks rates, the number of employees who left the job within the past six months, and the number of telehealth appointments in a month</t>
    </r>
    <r>
      <rPr>
        <b/>
        <sz val="10"/>
        <color theme="1"/>
        <rFont val="Calibri"/>
        <family val="2"/>
        <scheme val="minor"/>
      </rPr>
      <t xml:space="preserve"> (any one of these or something very similar is worth 4 points)</t>
    </r>
  </si>
  <si>
    <r>
      <rPr>
        <sz val="10"/>
        <color rgb="FFFF0000"/>
        <rFont val="Calibri (Textkörper)"/>
      </rPr>
      <t>Coursecode</t>
    </r>
    <r>
      <rPr>
        <sz val="10"/>
        <rFont val="Calibri"/>
        <family val="2"/>
        <scheme val="minor"/>
      </rPr>
      <t>_offen_015</t>
    </r>
    <r>
      <rPr>
        <sz val="12"/>
        <color theme="1"/>
        <rFont val="Calibri"/>
        <family val="2"/>
        <scheme val="minor"/>
      </rPr>
      <t/>
    </r>
  </si>
  <si>
    <t>Th coursebook defines what a "process" is and gives examples of processes in the healthcare setting. Provide two examples of a "process" as discussed in the coursebook.</t>
  </si>
  <si>
    <r>
      <t xml:space="preserve">Some examples of processes in healthcare organizations include: admission and discharge process, sterilizing of equipment process, process for storing and managing narcotic medications, process for differentiating look-alike, sound-alike drugs, referral process for an appointment with a clinical specialist, process for retrieving, verifying and administering blood products, and the customer complaint process </t>
    </r>
    <r>
      <rPr>
        <b/>
        <sz val="10"/>
        <color theme="1"/>
        <rFont val="Calibri"/>
        <family val="2"/>
        <scheme val="minor"/>
      </rPr>
      <t>( 4 points  per example up to 8 points for any of these examples or similar examples)</t>
    </r>
  </si>
  <si>
    <r>
      <rPr>
        <sz val="10"/>
        <color rgb="FFFF0000"/>
        <rFont val="Calibri (Textkörper)"/>
      </rPr>
      <t>Coursecode</t>
    </r>
    <r>
      <rPr>
        <sz val="10"/>
        <rFont val="Calibri"/>
        <family val="2"/>
        <scheme val="minor"/>
      </rPr>
      <t>_offen_016</t>
    </r>
    <r>
      <rPr>
        <sz val="12"/>
        <color theme="1"/>
        <rFont val="Calibri"/>
        <family val="2"/>
        <scheme val="minor"/>
      </rPr>
      <t/>
    </r>
  </si>
  <si>
    <t>Explain what is meant by "controlled" in regards to standard operating procedures.</t>
  </si>
  <si>
    <r>
      <t>The word control refers to strict version tracking and access control</t>
    </r>
    <r>
      <rPr>
        <b/>
        <sz val="10"/>
        <color theme="1"/>
        <rFont val="Calibri"/>
        <family val="2"/>
        <scheme val="minor"/>
      </rPr>
      <t xml:space="preserve"> (3 points)</t>
    </r>
    <r>
      <rPr>
        <sz val="10"/>
        <color theme="1"/>
        <rFont val="Calibri"/>
        <family val="2"/>
        <scheme val="minor"/>
      </rPr>
      <t xml:space="preserve">, review and approval by defined individuals </t>
    </r>
    <r>
      <rPr>
        <b/>
        <sz val="10"/>
        <color theme="1"/>
        <rFont val="Calibri"/>
        <family val="2"/>
        <scheme val="minor"/>
      </rPr>
      <t>(3 points)</t>
    </r>
    <r>
      <rPr>
        <sz val="10"/>
        <color theme="1"/>
        <rFont val="Calibri"/>
        <family val="2"/>
        <scheme val="minor"/>
      </rPr>
      <t>, and restricted ability to edit, delete, or print. Control is necessary when employees must be working to the same requirements at the same time.</t>
    </r>
    <r>
      <rPr>
        <b/>
        <sz val="10"/>
        <color theme="1"/>
        <rFont val="Calibri"/>
        <family val="2"/>
        <scheme val="minor"/>
      </rPr>
      <t>(3 points)</t>
    </r>
    <r>
      <rPr>
        <sz val="10"/>
        <color theme="1"/>
        <rFont val="Calibri"/>
        <family val="2"/>
        <scheme val="minor"/>
      </rPr>
      <t xml:space="preserve"> Control is even more important when regulations are updated, and processes are changed. </t>
    </r>
    <r>
      <rPr>
        <b/>
        <sz val="10"/>
        <color theme="1"/>
        <rFont val="Calibri"/>
        <family val="2"/>
        <scheme val="minor"/>
      </rPr>
      <t>(1 point).</t>
    </r>
  </si>
  <si>
    <r>
      <rPr>
        <sz val="10"/>
        <color rgb="FFFF0000"/>
        <rFont val="Calibri (Textkörper)"/>
      </rPr>
      <t>Coursecode</t>
    </r>
    <r>
      <rPr>
        <sz val="10"/>
        <rFont val="Calibri"/>
        <family val="2"/>
        <scheme val="minor"/>
      </rPr>
      <t>_offen_017</t>
    </r>
    <r>
      <rPr>
        <sz val="12"/>
        <color theme="1"/>
        <rFont val="Calibri"/>
        <family val="2"/>
        <scheme val="minor"/>
      </rPr>
      <t/>
    </r>
  </si>
  <si>
    <r>
      <t xml:space="preserve">What is a risk assessement? List four topic (or headings) usually covered in a risk assessment </t>
    </r>
    <r>
      <rPr>
        <i/>
        <sz val="10"/>
        <color theme="1"/>
        <rFont val="Calibri"/>
        <family val="2"/>
        <scheme val="minor"/>
      </rPr>
      <t>(as seen in the risk assessment table in the coursebook).</t>
    </r>
  </si>
  <si>
    <r>
      <t xml:space="preserve">Overall process of risk identification, risk analysis and risk evaluation </t>
    </r>
    <r>
      <rPr>
        <b/>
        <sz val="10"/>
        <color theme="1"/>
        <rFont val="Calibri"/>
        <family val="2"/>
        <scheme val="minor"/>
      </rPr>
      <t>(3 points)</t>
    </r>
    <r>
      <rPr>
        <sz val="10"/>
        <color theme="1"/>
        <rFont val="Calibri"/>
        <family val="2"/>
        <scheme val="minor"/>
      </rPr>
      <t xml:space="preserve"> Risk assessment is a fundamental part of any quality management system, and even more critical given th e possibility of harm or death in the healthcare environment. Risk assessments should be performed for every area and every function of the organization.Risk identification should further consider unforeseen climate events, employee strikes, violence, acts of terrorism, and pandemics.</t>
    </r>
    <r>
      <rPr>
        <b/>
        <sz val="10"/>
        <color theme="1"/>
        <rFont val="Calibri"/>
        <family val="2"/>
        <scheme val="minor"/>
      </rPr>
      <t>(3 points)</t>
    </r>
    <r>
      <rPr>
        <sz val="10"/>
        <color theme="1"/>
        <rFont val="Calibri"/>
        <family val="2"/>
        <scheme val="minor"/>
      </rPr>
      <t xml:space="preserve"> The format of a formal risk assessment may vary; however, most assessments include a description of the risk </t>
    </r>
    <r>
      <rPr>
        <b/>
        <sz val="10"/>
        <color theme="1"/>
        <rFont val="Calibri"/>
        <family val="2"/>
        <scheme val="minor"/>
      </rPr>
      <t>(1 point)</t>
    </r>
    <r>
      <rPr>
        <sz val="10"/>
        <color theme="1"/>
        <rFont val="Calibri"/>
        <family val="2"/>
        <scheme val="minor"/>
      </rPr>
      <t>, measure of likelihood (</t>
    </r>
    <r>
      <rPr>
        <b/>
        <sz val="10"/>
        <color theme="1"/>
        <rFont val="Calibri"/>
        <family val="2"/>
        <scheme val="minor"/>
      </rPr>
      <t>1 point</t>
    </r>
    <r>
      <rPr>
        <sz val="10"/>
        <color theme="1"/>
        <rFont val="Calibri"/>
        <family val="2"/>
        <scheme val="minor"/>
      </rPr>
      <t>), impact (</t>
    </r>
    <r>
      <rPr>
        <b/>
        <sz val="10"/>
        <color theme="1"/>
        <rFont val="Calibri"/>
        <family val="2"/>
        <scheme val="minor"/>
      </rPr>
      <t>1 point)</t>
    </r>
    <r>
      <rPr>
        <sz val="10"/>
        <color theme="1"/>
        <rFont val="Calibri"/>
        <family val="2"/>
        <scheme val="minor"/>
      </rPr>
      <t xml:space="preserve">, severity </t>
    </r>
    <r>
      <rPr>
        <b/>
        <sz val="10"/>
        <color theme="1"/>
        <rFont val="Calibri"/>
        <family val="2"/>
        <scheme val="minor"/>
      </rPr>
      <t>(1 point)</t>
    </r>
    <r>
      <rPr>
        <sz val="10"/>
        <color theme="1"/>
        <rFont val="Calibri"/>
        <family val="2"/>
        <scheme val="minor"/>
      </rPr>
      <t>, a description of controlling actions or mitigation strategies</t>
    </r>
    <r>
      <rPr>
        <b/>
        <sz val="10"/>
        <color theme="1"/>
        <rFont val="Calibri"/>
        <family val="2"/>
        <scheme val="minor"/>
      </rPr>
      <t xml:space="preserve"> (1 point)</t>
    </r>
    <r>
      <rPr>
        <sz val="10"/>
        <color theme="1"/>
        <rFont val="Calibri"/>
        <family val="2"/>
        <scheme val="minor"/>
      </rPr>
      <t>, and assigning of responsibilities</t>
    </r>
    <r>
      <rPr>
        <b/>
        <sz val="10"/>
        <color theme="1"/>
        <rFont val="Calibri"/>
        <family val="2"/>
        <scheme val="minor"/>
      </rPr>
      <t xml:space="preserve"> (1 point)  (up to a total of 4 points for any of the previously mentioned 1 point answers)</t>
    </r>
  </si>
  <si>
    <t>Student can list any of the below up to a total of 4 points.     The format of a formal risk  assessment may vary; however, most assessments include a description of the risk (1), measure of likelihood, impact, severity (1), a description of controlling actions or mitigation strategies (1), and assigning of responsibilities (1)</t>
  </si>
  <si>
    <r>
      <rPr>
        <sz val="10"/>
        <color rgb="FFFF0000"/>
        <rFont val="Calibri (Textkörper)"/>
      </rPr>
      <t>Coursecode</t>
    </r>
    <r>
      <rPr>
        <sz val="10"/>
        <rFont val="Calibri"/>
        <family val="2"/>
        <scheme val="minor"/>
      </rPr>
      <t>_offen_018</t>
    </r>
  </si>
  <si>
    <t xml:space="preserve">Give two examples of a near miss and explain why each example is a near miss. </t>
  </si>
  <si>
    <r>
      <rPr>
        <b/>
        <sz val="10"/>
        <color theme="1"/>
        <rFont val="Calibri"/>
        <family val="2"/>
        <scheme val="minor"/>
      </rPr>
      <t xml:space="preserve">Examples: </t>
    </r>
    <r>
      <rPr>
        <sz val="10"/>
        <color theme="1"/>
        <rFont val="Calibri"/>
        <family val="2"/>
        <scheme val="minor"/>
      </rPr>
      <t>Nurse Smith saw a clinical record and X-rays lying on a table outside a patient’s room. These records were visible to anyone walking through the unit. The doctor had laid them down and forgot to pick them up again when she left the patient’s room. Nurse Smith quickly stores the records in a secure place, which is compliant with mandated hospital requirements for protection of patient information. This was a near miss for a breach of privacy and data protection.                                                                                                                                                                     
In the operating theater the surgical team was cleaning up the operating field and the surgeon began to suture the patient’s abdomen. When the surgeon is halfway through the closing, she notices a small silver object in the patient that was priorly hidden by blood. A surgical clamp had been overlooked. The surgeon removes the clamp and sutures the patient without harm.  This is a potentially life-threatening near miss.  (</t>
    </r>
    <r>
      <rPr>
        <b/>
        <sz val="10"/>
        <color theme="1"/>
        <rFont val="Calibri"/>
        <family val="2"/>
        <scheme val="minor"/>
      </rPr>
      <t>2 points per example, 3 points per explanation)</t>
    </r>
  </si>
  <si>
    <t>PB: Students are already asked for the definition of near-miss in the multiple-choice question on row 19. Could this question be modified to avoid this overlap? E.g.:
Question: Give two examples of a near miss and explain why each example is a near miss. 
Possible scoring: 2 points per example, 3 points per explanation.</t>
  </si>
  <si>
    <t>There are many possible examples of near misses. If the answer aligns withthe definition of a near miss ( an unplanned event that occurs in the process of providing medical care that is detected and corrected before a patient is negatively affected) and is followed by a plausible and logical explanation, points can be awarded</t>
  </si>
  <si>
    <r>
      <rPr>
        <sz val="10"/>
        <color rgb="FFFF0000"/>
        <rFont val="Calibri (Textkörper)"/>
      </rPr>
      <t>Coursecode</t>
    </r>
    <r>
      <rPr>
        <sz val="10"/>
        <rFont val="Calibri"/>
        <family val="2"/>
        <scheme val="minor"/>
      </rPr>
      <t>_offen_019</t>
    </r>
    <r>
      <rPr>
        <sz val="12"/>
        <color theme="1"/>
        <rFont val="Calibri"/>
        <family val="2"/>
        <scheme val="minor"/>
      </rPr>
      <t/>
    </r>
  </si>
  <si>
    <t>What does PDCA standard for and what quality pioneer made it famous?</t>
  </si>
  <si>
    <r>
      <t>Plan</t>
    </r>
    <r>
      <rPr>
        <b/>
        <sz val="10"/>
        <color theme="1"/>
        <rFont val="Calibri"/>
        <family val="2"/>
        <scheme val="minor"/>
      </rPr>
      <t xml:space="preserve"> (1 point) </t>
    </r>
    <r>
      <rPr>
        <sz val="10"/>
        <color theme="1"/>
        <rFont val="Calibri"/>
        <family val="2"/>
        <scheme val="minor"/>
      </rPr>
      <t xml:space="preserve">Do </t>
    </r>
    <r>
      <rPr>
        <b/>
        <sz val="10"/>
        <color theme="1"/>
        <rFont val="Calibri"/>
        <family val="2"/>
        <scheme val="minor"/>
      </rPr>
      <t>(1 point)</t>
    </r>
    <r>
      <rPr>
        <sz val="10"/>
        <color theme="1"/>
        <rFont val="Calibri"/>
        <family val="2"/>
        <scheme val="minor"/>
      </rPr>
      <t xml:space="preserve"> Check (</t>
    </r>
    <r>
      <rPr>
        <b/>
        <sz val="10"/>
        <color theme="1"/>
        <rFont val="Calibri"/>
        <family val="2"/>
        <scheme val="minor"/>
      </rPr>
      <t>1 point</t>
    </r>
    <r>
      <rPr>
        <sz val="10"/>
        <color theme="1"/>
        <rFont val="Calibri"/>
        <family val="2"/>
        <scheme val="minor"/>
      </rPr>
      <t xml:space="preserve">) Act </t>
    </r>
    <r>
      <rPr>
        <b/>
        <sz val="10"/>
        <color theme="1"/>
        <rFont val="Calibri"/>
        <family val="2"/>
        <scheme val="minor"/>
      </rPr>
      <t>(1 point)</t>
    </r>
    <r>
      <rPr>
        <sz val="10"/>
        <color theme="1"/>
        <rFont val="Calibri"/>
        <family val="2"/>
        <scheme val="minor"/>
      </rPr>
      <t xml:space="preserve"> Deming </t>
    </r>
    <r>
      <rPr>
        <b/>
        <sz val="10"/>
        <color theme="1"/>
        <rFont val="Calibri"/>
        <family val="2"/>
        <scheme val="minor"/>
      </rPr>
      <t>(2 points)</t>
    </r>
  </si>
  <si>
    <r>
      <t xml:space="preserve">PB: Overlap with multiple-choice question (row 3). Please replace either this question or the multiple-choice question with another to avoid this overlap. </t>
    </r>
    <r>
      <rPr>
        <sz val="10"/>
        <color theme="1"/>
        <rFont val="Calibri"/>
        <family val="2"/>
        <scheme val="minor"/>
      </rPr>
      <t>REPLACED MC question</t>
    </r>
  </si>
  <si>
    <r>
      <rPr>
        <sz val="10"/>
        <color rgb="FFFF0000"/>
        <rFont val="Calibri (Textkörper)"/>
      </rPr>
      <t>Coursecode</t>
    </r>
    <r>
      <rPr>
        <sz val="10"/>
        <rFont val="Calibri"/>
        <family val="2"/>
        <scheme val="minor"/>
      </rPr>
      <t>_offen_020</t>
    </r>
    <r>
      <rPr>
        <sz val="12"/>
        <color theme="1"/>
        <rFont val="Calibri"/>
        <family val="2"/>
        <scheme val="minor"/>
      </rPr>
      <t/>
    </r>
  </si>
  <si>
    <t>Quality circles have been shown to have benefits. List three of them.</t>
  </si>
  <si>
    <r>
      <t xml:space="preserve">Increased team cohesion/teamork </t>
    </r>
    <r>
      <rPr>
        <b/>
        <sz val="10"/>
        <color theme="1"/>
        <rFont val="Calibri"/>
        <family val="2"/>
        <scheme val="minor"/>
      </rPr>
      <t>(2 points</t>
    </r>
    <r>
      <rPr>
        <sz val="10"/>
        <color theme="1"/>
        <rFont val="Calibri"/>
        <family val="2"/>
        <scheme val="minor"/>
      </rPr>
      <t>), shared vision and purpose (</t>
    </r>
    <r>
      <rPr>
        <b/>
        <sz val="10"/>
        <color theme="1"/>
        <rFont val="Calibri"/>
        <family val="2"/>
        <scheme val="minor"/>
      </rPr>
      <t>2 points)</t>
    </r>
    <r>
      <rPr>
        <sz val="10"/>
        <color theme="1"/>
        <rFont val="Calibri"/>
        <family val="2"/>
        <scheme val="minor"/>
      </rPr>
      <t xml:space="preserve">, increased communications </t>
    </r>
    <r>
      <rPr>
        <b/>
        <sz val="10"/>
        <color theme="1"/>
        <rFont val="Calibri"/>
        <family val="2"/>
        <scheme val="minor"/>
      </rPr>
      <t>(2 points</t>
    </r>
    <r>
      <rPr>
        <sz val="10"/>
        <color theme="1"/>
        <rFont val="Calibri"/>
        <family val="2"/>
        <scheme val="minor"/>
      </rPr>
      <t xml:space="preserve">), improved quality and productivity </t>
    </r>
    <r>
      <rPr>
        <b/>
        <sz val="10"/>
        <color theme="1"/>
        <rFont val="Calibri"/>
        <family val="2"/>
        <scheme val="minor"/>
      </rPr>
      <t>(2 points</t>
    </r>
    <r>
      <rPr>
        <sz val="10"/>
        <color theme="1"/>
        <rFont val="Calibri"/>
        <family val="2"/>
        <scheme val="minor"/>
      </rPr>
      <t>), knowledge sharing (</t>
    </r>
    <r>
      <rPr>
        <b/>
        <sz val="10"/>
        <color theme="1"/>
        <rFont val="Calibri"/>
        <family val="2"/>
        <scheme val="minor"/>
      </rPr>
      <t>2 points</t>
    </r>
    <r>
      <rPr>
        <sz val="10"/>
        <color theme="1"/>
        <rFont val="Calibri"/>
        <family val="2"/>
        <scheme val="minor"/>
      </rPr>
      <t xml:space="preserve">). </t>
    </r>
    <r>
      <rPr>
        <b/>
        <sz val="10"/>
        <color theme="1"/>
        <rFont val="Calibri"/>
        <family val="2"/>
        <scheme val="minor"/>
      </rPr>
      <t>Maximum 6 points total</t>
    </r>
  </si>
  <si>
    <r>
      <rPr>
        <sz val="10"/>
        <color rgb="FFFF0000"/>
        <rFont val="Calibri (Textkörper)"/>
      </rPr>
      <t>Coursecode</t>
    </r>
    <r>
      <rPr>
        <sz val="10"/>
        <rFont val="Calibri"/>
        <family val="2"/>
        <scheme val="minor"/>
      </rPr>
      <t>_offen_021</t>
    </r>
    <r>
      <rPr>
        <sz val="12"/>
        <color theme="1"/>
        <rFont val="Calibri"/>
        <family val="2"/>
        <scheme val="minor"/>
      </rPr>
      <t/>
    </r>
  </si>
  <si>
    <t>What does S,M,A,R,T stand for in the acronym SMART goals?</t>
  </si>
  <si>
    <r>
      <t>Specific,  Measurable,</t>
    </r>
    <r>
      <rPr>
        <b/>
        <sz val="10"/>
        <color theme="1"/>
        <rFont val="Calibri"/>
        <family val="2"/>
        <scheme val="minor"/>
      </rPr>
      <t xml:space="preserve">  </t>
    </r>
    <r>
      <rPr>
        <sz val="10"/>
        <color theme="1"/>
        <rFont val="Calibri"/>
        <family val="2"/>
        <scheme val="minor"/>
      </rPr>
      <t>Assignable or Attainable or Achievable,  Realistic or Reachable, Timely or timebound</t>
    </r>
    <r>
      <rPr>
        <b/>
        <sz val="10"/>
        <color theme="1"/>
        <rFont val="Calibri"/>
        <family val="2"/>
        <scheme val="minor"/>
      </rPr>
      <t xml:space="preserve"> (1 point for each correct partial answer, 6 points if all answers correctly given)</t>
    </r>
  </si>
  <si>
    <t>PB: 0.5 points are the only partial points allowed, so 0.5, 1.5, 2.5 points are fine, 0.25 are not. Perhaps the scoring system could be?</t>
  </si>
  <si>
    <r>
      <rPr>
        <sz val="10"/>
        <color rgb="FFFF0000"/>
        <rFont val="Calibri (Textkörper)"/>
      </rPr>
      <t>Coursecode</t>
    </r>
    <r>
      <rPr>
        <sz val="10"/>
        <rFont val="Calibri"/>
        <family val="2"/>
        <scheme val="minor"/>
      </rPr>
      <t>_offen_022</t>
    </r>
    <r>
      <rPr>
        <sz val="12"/>
        <color theme="1"/>
        <rFont val="Calibri"/>
        <family val="2"/>
        <scheme val="minor"/>
      </rPr>
      <t/>
    </r>
  </si>
  <si>
    <t>What is competetive benchmarking? Provide an example of competitive benchmarking in healthcare.</t>
  </si>
  <si>
    <r>
      <t xml:space="preserve">Definition (up to 3 points) </t>
    </r>
    <r>
      <rPr>
        <sz val="10"/>
        <color theme="1"/>
        <rFont val="Calibri"/>
        <family val="2"/>
        <scheme val="minor"/>
      </rPr>
      <t xml:space="preserve">Competitive benchmarking is a comparison with other same or similar healthcare facilities and their activities (e.g., comparison of rehabilitation clinics, comparison of dialysis clinics, comparison of outpatient occupational therapy providers).  It is important to compare facilities providing care in the same region with the same demographics. However, you can also compare facilities in other regions that are not so similar to obtain more data about best practices.    </t>
    </r>
    <r>
      <rPr>
        <b/>
        <sz val="10"/>
        <color theme="1"/>
        <rFont val="Calibri"/>
        <family val="2"/>
        <scheme val="minor"/>
      </rPr>
      <t>Written</t>
    </r>
    <r>
      <rPr>
        <sz val="10"/>
        <color theme="1"/>
        <rFont val="Calibri"/>
        <family val="2"/>
        <scheme val="minor"/>
      </rPr>
      <t xml:space="preserve"> </t>
    </r>
    <r>
      <rPr>
        <b/>
        <sz val="10"/>
        <color theme="1"/>
        <rFont val="Calibri"/>
        <family val="2"/>
        <scheme val="minor"/>
      </rPr>
      <t xml:space="preserve">example (up to 5 points) </t>
    </r>
    <r>
      <rPr>
        <sz val="10"/>
        <color theme="1"/>
        <rFont val="Calibri"/>
        <family val="2"/>
        <scheme val="minor"/>
      </rPr>
      <t>An example of competitive benchmarking is the comparison of appointment wait times between two similar hospitals in the same city.</t>
    </r>
    <r>
      <rPr>
        <b/>
        <sz val="10"/>
        <color theme="1"/>
        <rFont val="Calibri"/>
        <family val="2"/>
        <scheme val="minor"/>
      </rPr>
      <t xml:space="preserve"> (Students can choose any comparison as long as it is between 2 similar facilities, labs, hospitals, etc. that are in the same region/demographics)</t>
    </r>
  </si>
  <si>
    <r>
      <rPr>
        <sz val="10"/>
        <color rgb="FFFF0000"/>
        <rFont val="Calibri (Textkörper)"/>
      </rPr>
      <t>Coursecode</t>
    </r>
    <r>
      <rPr>
        <sz val="10"/>
        <rFont val="Calibri"/>
        <family val="2"/>
        <scheme val="minor"/>
      </rPr>
      <t>_offen_023</t>
    </r>
    <r>
      <rPr>
        <sz val="12"/>
        <color theme="1"/>
        <rFont val="Calibri"/>
        <family val="2"/>
        <scheme val="minor"/>
      </rPr>
      <t/>
    </r>
  </si>
  <si>
    <r>
      <t xml:space="preserve">Give two examples of a benchmark for an emergency department and two examples of a benchmark for an inpatient hospital </t>
    </r>
    <r>
      <rPr>
        <i/>
        <sz val="10"/>
        <color theme="1"/>
        <rFont val="Calibri"/>
        <family val="2"/>
        <scheme val="minor"/>
      </rPr>
      <t>(a total of four examples)</t>
    </r>
    <r>
      <rPr>
        <sz val="10"/>
        <color theme="1"/>
        <rFont val="Calibri"/>
        <family val="2"/>
        <scheme val="minor"/>
      </rPr>
      <t>.</t>
    </r>
  </si>
  <si>
    <r>
      <rPr>
        <b/>
        <sz val="10"/>
        <color theme="1"/>
        <rFont val="Calibri"/>
        <family val="2"/>
        <scheme val="minor"/>
      </rPr>
      <t>(2 points each up to 4 points): Emergency Department</t>
    </r>
    <r>
      <rPr>
        <sz val="10"/>
        <color theme="1"/>
        <rFont val="Calibri"/>
        <family val="2"/>
        <scheme val="minor"/>
      </rPr>
      <t xml:space="preserve">: Medium time from ED arrival to ED departure, Wait time from arrival to being seen by a nurse, wait time from arrival until being seen by a doctor, number of heart attack patients receiving X intervention within a defined time period, number of stroke patients receiving X intervention within a defined time period, time to CT scan or similar imaging.     </t>
    </r>
    <r>
      <rPr>
        <b/>
        <sz val="10"/>
        <color theme="1"/>
        <rFont val="Calibri"/>
        <family val="2"/>
        <scheme val="minor"/>
      </rPr>
      <t xml:space="preserve">(2 points each up to 4 points): Inpatient hospital: </t>
    </r>
    <r>
      <rPr>
        <sz val="10"/>
        <color theme="1"/>
        <rFont val="Calibri"/>
        <family val="2"/>
        <scheme val="minor"/>
      </rPr>
      <t>Overall hospital rating, Hospital adjusted expenses per inpatient day, Average patient length of stay. Deaths per 1,000 hospital admissions with pneumonia age 18 and over, Patient to nurse ratios, Patient drug cost per day, Readmission rates, Labor costs, Operating margin (financial), Hospital acquired potentially preventable venous thromboembolism</t>
    </r>
    <r>
      <rPr>
        <b/>
        <sz val="10"/>
        <color theme="1"/>
        <rFont val="Calibri"/>
        <family val="2"/>
        <scheme val="minor"/>
      </rPr>
      <t xml:space="preserve"> (there are many more possible inpatient examples)</t>
    </r>
  </si>
  <si>
    <r>
      <rPr>
        <sz val="10"/>
        <color rgb="FFFF0000"/>
        <rFont val="Calibri (Textkörper)"/>
      </rPr>
      <t>Coursecode</t>
    </r>
    <r>
      <rPr>
        <sz val="10"/>
        <rFont val="Calibri"/>
        <family val="2"/>
        <scheme val="minor"/>
      </rPr>
      <t>_offen_024</t>
    </r>
    <r>
      <rPr>
        <sz val="12"/>
        <color theme="1"/>
        <rFont val="Calibri"/>
        <family val="2"/>
        <scheme val="minor"/>
      </rPr>
      <t/>
    </r>
  </si>
  <si>
    <t>Identify and briefly explain at least three of the six steps in the benchmarking process.</t>
  </si>
  <si>
    <r>
      <t xml:space="preserve">1.	Selection: Identify the process, area or function you want to benchmark. </t>
    </r>
    <r>
      <rPr>
        <b/>
        <sz val="10"/>
        <color theme="1"/>
        <rFont val="Calibri"/>
        <family val="2"/>
        <scheme val="minor"/>
      </rPr>
      <t>(3  points)</t>
    </r>
    <r>
      <rPr>
        <sz val="10"/>
        <color theme="1"/>
        <rFont val="Calibri"/>
        <family val="2"/>
        <scheme val="minor"/>
      </rPr>
      <t xml:space="preserve">
2.	Measure: Identify the metrics you want to use to measure performance. </t>
    </r>
    <r>
      <rPr>
        <b/>
        <sz val="10"/>
        <color theme="1"/>
        <rFont val="Calibri"/>
        <family val="2"/>
        <scheme val="minor"/>
      </rPr>
      <t>(3 points)</t>
    </r>
    <r>
      <rPr>
        <sz val="10"/>
        <color theme="1"/>
        <rFont val="Calibri"/>
        <family val="2"/>
        <scheme val="minor"/>
      </rPr>
      <t xml:space="preserve">
3.	Comparison: Identify the organizations, facilities, functions or departments against which you want to benchmark. </t>
    </r>
    <r>
      <rPr>
        <b/>
        <sz val="10"/>
        <color theme="1"/>
        <rFont val="Calibri"/>
        <family val="2"/>
        <scheme val="minor"/>
      </rPr>
      <t>(3 points)</t>
    </r>
    <r>
      <rPr>
        <sz val="10"/>
        <color theme="1"/>
        <rFont val="Calibri"/>
        <family val="2"/>
        <scheme val="minor"/>
      </rPr>
      <t xml:space="preserve">
4.	Data: Collect data from the organizations, facilities functions or departments against which you want to benchmark.</t>
    </r>
    <r>
      <rPr>
        <b/>
        <sz val="10"/>
        <color theme="1"/>
        <rFont val="Calibri"/>
        <family val="2"/>
        <scheme val="minor"/>
      </rPr>
      <t>(3 points)</t>
    </r>
    <r>
      <rPr>
        <sz val="10"/>
        <color theme="1"/>
        <rFont val="Calibri"/>
        <family val="2"/>
        <scheme val="minor"/>
      </rPr>
      <t xml:space="preserve">
5.	Analyze:  Review the data and identify best practices.</t>
    </r>
    <r>
      <rPr>
        <b/>
        <sz val="10"/>
        <color theme="1"/>
        <rFont val="Calibri"/>
        <family val="2"/>
        <scheme val="minor"/>
      </rPr>
      <t>(3 points)</t>
    </r>
    <r>
      <rPr>
        <sz val="10"/>
        <color theme="1"/>
        <rFont val="Calibri"/>
        <family val="2"/>
        <scheme val="minor"/>
      </rPr>
      <t xml:space="preserve">
6.	Implement and improve: Incorporate or amend processes, procedures and policies based on the best practices observed </t>
    </r>
    <r>
      <rPr>
        <b/>
        <sz val="10"/>
        <color theme="1"/>
        <rFont val="Calibri"/>
        <family val="2"/>
        <scheme val="minor"/>
      </rPr>
      <t>(3 points</t>
    </r>
    <r>
      <rPr>
        <sz val="10"/>
        <color theme="1"/>
        <rFont val="Calibri"/>
        <family val="2"/>
        <scheme val="minor"/>
      </rPr>
      <t xml:space="preserve">)     </t>
    </r>
    <r>
      <rPr>
        <b/>
        <sz val="10"/>
        <color theme="1"/>
        <rFont val="Calibri"/>
        <family val="2"/>
        <scheme val="minor"/>
      </rPr>
      <t xml:space="preserve">                                (any three of the above for a maximum 8 points)</t>
    </r>
  </si>
  <si>
    <r>
      <rPr>
        <sz val="10"/>
        <color rgb="FFFF0000"/>
        <rFont val="Calibri (Textkörper)"/>
      </rPr>
      <t>Coursecode</t>
    </r>
    <r>
      <rPr>
        <sz val="10"/>
        <rFont val="Calibri"/>
        <family val="2"/>
        <scheme val="minor"/>
      </rPr>
      <t>_offen_025</t>
    </r>
    <r>
      <rPr>
        <sz val="12"/>
        <color theme="1"/>
        <rFont val="Calibri"/>
        <family val="2"/>
        <scheme val="minor"/>
      </rPr>
      <t/>
    </r>
  </si>
  <si>
    <t xml:space="preserve">Write a healthcare related SMART goal and explain how the goal satisfies each requirement of S,M,A,R, and T. </t>
  </si>
  <si>
    <r>
      <t>Students can write any healthcare related goal but must explain how it is specific, measurable, attainable/achievable, realistic/reachable and timely/timbound. (</t>
    </r>
    <r>
      <rPr>
        <b/>
        <sz val="10"/>
        <color theme="1"/>
        <rFont val="Calibri"/>
        <family val="2"/>
        <scheme val="minor"/>
      </rPr>
      <t>2 points</t>
    </r>
    <r>
      <rPr>
        <sz val="10"/>
        <color theme="1"/>
        <rFont val="Calibri"/>
        <family val="2"/>
        <scheme val="minor"/>
      </rPr>
      <t xml:space="preserve">) awarded per letter explained </t>
    </r>
    <r>
      <rPr>
        <b/>
        <sz val="10"/>
        <color theme="1"/>
        <rFont val="Calibri"/>
        <family val="2"/>
        <scheme val="minor"/>
      </rPr>
      <t>(S, M, A, R, T</t>
    </r>
    <r>
      <rPr>
        <sz val="10"/>
        <color theme="1"/>
        <rFont val="Calibri"/>
        <family val="2"/>
        <scheme val="minor"/>
      </rPr>
      <t>) which totals to</t>
    </r>
    <r>
      <rPr>
        <b/>
        <sz val="10"/>
        <color theme="1"/>
        <rFont val="Calibri"/>
        <family val="2"/>
        <scheme val="minor"/>
      </rPr>
      <t xml:space="preserve"> 10 possible points</t>
    </r>
  </si>
  <si>
    <r>
      <rPr>
        <sz val="10"/>
        <color rgb="FFFF0000"/>
        <rFont val="Calibri (Textkörper)"/>
      </rPr>
      <t>Coursecode</t>
    </r>
    <r>
      <rPr>
        <sz val="10"/>
        <rFont val="Calibri"/>
        <family val="2"/>
        <scheme val="minor"/>
      </rPr>
      <t>_offen_026</t>
    </r>
    <r>
      <rPr>
        <sz val="12"/>
        <color theme="1"/>
        <rFont val="Calibri"/>
        <family val="2"/>
        <scheme val="minor"/>
      </rPr>
      <t/>
    </r>
  </si>
  <si>
    <t xml:space="preserve">List at least five types of documentation in the quality documentation triangle. </t>
  </si>
  <si>
    <r>
      <t xml:space="preserve">Quality policy </t>
    </r>
    <r>
      <rPr>
        <b/>
        <sz val="10"/>
        <color theme="1"/>
        <rFont val="Calibri"/>
        <family val="2"/>
        <scheme val="minor"/>
      </rPr>
      <t>(2 points)</t>
    </r>
    <r>
      <rPr>
        <sz val="10"/>
        <color theme="1"/>
        <rFont val="Calibri"/>
        <family val="2"/>
        <scheme val="minor"/>
      </rPr>
      <t xml:space="preserve">, Quality manual </t>
    </r>
    <r>
      <rPr>
        <b/>
        <sz val="10"/>
        <color theme="1"/>
        <rFont val="Calibri"/>
        <family val="2"/>
        <scheme val="minor"/>
      </rPr>
      <t>(2 points</t>
    </r>
    <r>
      <rPr>
        <sz val="10"/>
        <color theme="1"/>
        <rFont val="Calibri"/>
        <family val="2"/>
        <scheme val="minor"/>
      </rPr>
      <t>), procedures (</t>
    </r>
    <r>
      <rPr>
        <b/>
        <sz val="10"/>
        <color theme="1"/>
        <rFont val="Calibri"/>
        <family val="2"/>
        <scheme val="minor"/>
      </rPr>
      <t>2 points</t>
    </r>
    <r>
      <rPr>
        <sz val="10"/>
        <color theme="1"/>
        <rFont val="Calibri"/>
        <family val="2"/>
        <scheme val="minor"/>
      </rPr>
      <t>), work instructions (</t>
    </r>
    <r>
      <rPr>
        <b/>
        <sz val="10"/>
        <color theme="1"/>
        <rFont val="Calibri"/>
        <family val="2"/>
        <scheme val="minor"/>
      </rPr>
      <t>2 points)</t>
    </r>
    <r>
      <rPr>
        <sz val="10"/>
        <color theme="1"/>
        <rFont val="Calibri"/>
        <family val="2"/>
        <scheme val="minor"/>
      </rPr>
      <t>, record</t>
    </r>
    <r>
      <rPr>
        <b/>
        <sz val="10"/>
        <color theme="1"/>
        <rFont val="Calibri"/>
        <family val="2"/>
        <scheme val="minor"/>
      </rPr>
      <t xml:space="preserve">s (2 points) </t>
    </r>
    <r>
      <rPr>
        <sz val="10"/>
        <color theme="1"/>
        <rFont val="Calibri"/>
        <family val="2"/>
        <scheme val="minor"/>
      </rPr>
      <t>and forms</t>
    </r>
    <r>
      <rPr>
        <b/>
        <sz val="10"/>
        <color theme="1"/>
        <rFont val="Calibri"/>
        <family val="2"/>
        <scheme val="minor"/>
      </rPr>
      <t xml:space="preserve"> (2 points)</t>
    </r>
    <r>
      <rPr>
        <sz val="10"/>
        <color theme="1"/>
        <rFont val="Calibri"/>
        <family val="2"/>
        <scheme val="minor"/>
      </rPr>
      <t xml:space="preserve">   </t>
    </r>
    <r>
      <rPr>
        <b/>
        <sz val="10"/>
        <color theme="1"/>
        <rFont val="Calibri"/>
        <family val="2"/>
        <scheme val="minor"/>
      </rPr>
      <t>10 points maximum</t>
    </r>
  </si>
  <si>
    <t>PB: Does the quality documentation triangle contain 5 types of documentatione exactly? If so, I would rephrase the question to make it clear how many answers the student should give, e.g.:
List the five types of documentation in the quality documentation triangle.</t>
  </si>
  <si>
    <t>There can be more than 5, so I changed to at least 5</t>
  </si>
  <si>
    <r>
      <rPr>
        <sz val="10"/>
        <color rgb="FFFF0000"/>
        <rFont val="Calibri (Textkörper)"/>
      </rPr>
      <t>Coursecode</t>
    </r>
    <r>
      <rPr>
        <sz val="10"/>
        <rFont val="Calibri"/>
        <family val="2"/>
        <scheme val="minor"/>
      </rPr>
      <t>_offen_027</t>
    </r>
    <r>
      <rPr>
        <sz val="12"/>
        <color theme="1"/>
        <rFont val="Calibri"/>
        <family val="2"/>
        <scheme val="minor"/>
      </rPr>
      <t/>
    </r>
  </si>
  <si>
    <t>Explain the meaning of complaint management. Explain how effective complaint management lead to continous improvement.</t>
  </si>
  <si>
    <r>
      <t xml:space="preserve">Customer complaint management involves documenting, receiving, investigating, reacting to and reporting on complaints that may be received through various channels </t>
    </r>
    <r>
      <rPr>
        <b/>
        <sz val="10"/>
        <color theme="1"/>
        <rFont val="Calibri"/>
        <family val="2"/>
        <scheme val="minor"/>
      </rPr>
      <t>(3 points)</t>
    </r>
    <r>
      <rPr>
        <sz val="10"/>
        <color theme="1"/>
        <rFont val="Calibri"/>
        <family val="2"/>
        <scheme val="minor"/>
      </rPr>
      <t>.         How does effective complaint management lead to continous improvement:  Complaints provide clues to potential problems and should be optimized.</t>
    </r>
    <r>
      <rPr>
        <b/>
        <sz val="10"/>
        <color theme="1"/>
        <rFont val="Calibri"/>
        <family val="2"/>
        <scheme val="minor"/>
      </rPr>
      <t>(3 points)</t>
    </r>
    <r>
      <rPr>
        <sz val="10"/>
        <color theme="1"/>
        <rFont val="Calibri"/>
        <family val="2"/>
        <scheme val="minor"/>
      </rPr>
      <t xml:space="preserve"> Complaints are a valuable source of information </t>
    </r>
    <r>
      <rPr>
        <b/>
        <sz val="10"/>
        <color theme="1"/>
        <rFont val="Calibri"/>
        <family val="2"/>
        <scheme val="minor"/>
      </rPr>
      <t>(3 points)</t>
    </r>
    <r>
      <rPr>
        <sz val="10"/>
        <color theme="1"/>
        <rFont val="Calibri"/>
        <family val="2"/>
        <scheme val="minor"/>
      </rPr>
      <t xml:space="preserve">. As with nonconformances, multiple small complaints about one topic can signal a major breakdown </t>
    </r>
    <r>
      <rPr>
        <b/>
        <sz val="10"/>
        <color theme="1"/>
        <rFont val="Calibri"/>
        <family val="2"/>
        <scheme val="minor"/>
      </rPr>
      <t>(3 points</t>
    </r>
    <r>
      <rPr>
        <sz val="10"/>
        <color theme="1"/>
        <rFont val="Calibri"/>
        <family val="2"/>
        <scheme val="minor"/>
      </rPr>
      <t xml:space="preserve">).This information is used to identify trends and opportunities for improvement. </t>
    </r>
    <r>
      <rPr>
        <b/>
        <sz val="10"/>
        <color theme="1"/>
        <rFont val="Calibri"/>
        <family val="2"/>
        <scheme val="minor"/>
      </rPr>
      <t>(3 points)</t>
    </r>
    <r>
      <rPr>
        <sz val="10"/>
        <color theme="1"/>
        <rFont val="Calibri"/>
        <family val="2"/>
        <scheme val="minor"/>
      </rPr>
      <t xml:space="preserve">  </t>
    </r>
    <r>
      <rPr>
        <b/>
        <sz val="10"/>
        <color theme="1"/>
        <rFont val="Calibri"/>
        <family val="2"/>
        <scheme val="minor"/>
      </rPr>
      <t>Maximum points 10 total</t>
    </r>
  </si>
  <si>
    <t>PB: 3 is the maximum number of points for a partial answer. Please restructure scoring so that no more than 3 points are given to any partial answer. 
Furthermore, the question asks the students to do two tasks, but the answer gives scores for 3 tasks. Please revise the question/answer structure so that expectations are clear to students and the examiner, especially due to the long length of the sample solutions.</t>
  </si>
  <si>
    <r>
      <rPr>
        <sz val="10"/>
        <color rgb="FFFF0000"/>
        <rFont val="Calibri (Textkörper)"/>
      </rPr>
      <t>Coursecode</t>
    </r>
    <r>
      <rPr>
        <sz val="10"/>
        <rFont val="Calibri"/>
        <family val="2"/>
        <scheme val="minor"/>
      </rPr>
      <t>_offen_028</t>
    </r>
    <r>
      <rPr>
        <sz val="12"/>
        <color theme="1"/>
        <rFont val="Calibri"/>
        <family val="2"/>
        <scheme val="minor"/>
      </rPr>
      <t/>
    </r>
  </si>
  <si>
    <t>Describe the TQM principle "fact-based decision making".</t>
  </si>
  <si>
    <r>
      <t xml:space="preserve">Organizations should collect and analyze data throughout their processes </t>
    </r>
    <r>
      <rPr>
        <b/>
        <sz val="10"/>
        <color theme="1"/>
        <rFont val="Calibri"/>
        <family val="2"/>
        <scheme val="minor"/>
      </rPr>
      <t xml:space="preserve">(3 points) </t>
    </r>
    <r>
      <rPr>
        <sz val="10"/>
        <color theme="1"/>
        <rFont val="Calibri"/>
        <family val="2"/>
        <scheme val="minor"/>
      </rPr>
      <t>and use that data to inform/make decisions and continuously improve</t>
    </r>
    <r>
      <rPr>
        <b/>
        <sz val="10"/>
        <color theme="1"/>
        <rFont val="Calibri"/>
        <family val="2"/>
        <scheme val="minor"/>
      </rPr>
      <t xml:space="preserve"> (3 points)</t>
    </r>
  </si>
  <si>
    <r>
      <rPr>
        <sz val="10"/>
        <color rgb="FFFF0000"/>
        <rFont val="Calibri (Textkörper)"/>
      </rPr>
      <t>Coursecode</t>
    </r>
    <r>
      <rPr>
        <sz val="10"/>
        <rFont val="Calibri"/>
        <family val="2"/>
        <scheme val="minor"/>
      </rPr>
      <t>_offen_029</t>
    </r>
    <r>
      <rPr>
        <sz val="12"/>
        <color theme="1"/>
        <rFont val="Calibri"/>
        <family val="2"/>
        <scheme val="minor"/>
      </rPr>
      <t/>
    </r>
  </si>
  <si>
    <r>
      <t>Apart from ISO 9001, ISO 7101 and EN 15224, name two other standards that are applicable to the healthcare sector that are mentioned in the coursebook. (</t>
    </r>
    <r>
      <rPr>
        <i/>
        <sz val="10"/>
        <color theme="1"/>
        <rFont val="Calibri"/>
        <family val="2"/>
        <scheme val="minor"/>
      </rPr>
      <t>you may list by the standard number, title, or description)</t>
    </r>
  </si>
  <si>
    <r>
      <t>ISO 14001 Environmental management systems, ISO 15189 Quality and competence in medical laboratories , ISO 13485 Medical devices</t>
    </r>
    <r>
      <rPr>
        <b/>
        <sz val="10"/>
        <color theme="1"/>
        <rFont val="Calibri"/>
        <family val="2"/>
        <scheme val="minor"/>
      </rPr>
      <t xml:space="preserve"> 3 points each (they can mention the standard number or by general title such as "medical devices"  up to 6 points total) </t>
    </r>
  </si>
  <si>
    <r>
      <rPr>
        <sz val="10"/>
        <color rgb="FFFF0000"/>
        <rFont val="Calibri (Textkörper)"/>
      </rPr>
      <t>Coursecode</t>
    </r>
    <r>
      <rPr>
        <sz val="10"/>
        <rFont val="Calibri"/>
        <family val="2"/>
        <scheme val="minor"/>
      </rPr>
      <t>_offen_030</t>
    </r>
    <r>
      <rPr>
        <sz val="12"/>
        <color theme="1"/>
        <rFont val="Calibri"/>
        <family val="2"/>
        <scheme val="minor"/>
      </rPr>
      <t/>
    </r>
  </si>
  <si>
    <t>Describe the TQM priniciple "total employee involvement" and give one example.</t>
  </si>
  <si>
    <r>
      <t xml:space="preserve">A culture of quality starts with top management and flows horizontally and vertically to all employees. This requires recognition that everyone plays a role in quality </t>
    </r>
    <r>
      <rPr>
        <b/>
        <sz val="10"/>
        <color theme="1"/>
        <rFont val="Calibri"/>
        <family val="2"/>
        <scheme val="minor"/>
      </rPr>
      <t>(3 points</t>
    </r>
    <r>
      <rPr>
        <sz val="10"/>
        <color theme="1"/>
        <rFont val="Calibri"/>
        <family val="2"/>
        <scheme val="minor"/>
      </rPr>
      <t xml:space="preserve">)        For example, the person in charge of general cleaning in a hospital has a vital role in the quality of services. A dirty room could lead to an increase in exposure to infectious pathogens that potentially affect patients, caregivers, and healthcare providers. A dirty floor that is slippery could cause an employee or patient accident. Finally, if the worker has a poor attitude, this can spread throughout the organizational culture. As you can see in this example, every employee affects quality. </t>
    </r>
    <r>
      <rPr>
        <b/>
        <sz val="10"/>
        <color theme="1"/>
        <rFont val="Calibri"/>
        <family val="2"/>
        <scheme val="minor"/>
      </rPr>
      <t>(3 points) Students can give any example that includes 1 or more functions/departments/level of employees and how their work affects quality.</t>
    </r>
  </si>
  <si>
    <r>
      <rPr>
        <sz val="10"/>
        <color rgb="FFFF0000"/>
        <rFont val="Calibri (Textkörper)"/>
      </rPr>
      <t>Coursecode</t>
    </r>
    <r>
      <rPr>
        <sz val="10"/>
        <rFont val="Calibri"/>
        <family val="2"/>
        <scheme val="minor"/>
      </rPr>
      <t>_offen_031</t>
    </r>
    <r>
      <rPr>
        <sz val="12"/>
        <color theme="1"/>
        <rFont val="Calibri"/>
        <family val="2"/>
        <scheme val="minor"/>
      </rPr>
      <t/>
    </r>
  </si>
  <si>
    <t>The coursebook mentions eight principles of total quality management. List at least four of them.</t>
  </si>
  <si>
    <r>
      <rPr>
        <b/>
        <sz val="10"/>
        <color theme="1"/>
        <rFont val="Calibri"/>
        <family val="2"/>
        <scheme val="minor"/>
      </rPr>
      <t>(2 points) points per answer up to 8 points total</t>
    </r>
    <r>
      <rPr>
        <sz val="10"/>
        <color theme="1"/>
        <rFont val="Calibri"/>
        <family val="2"/>
        <scheme val="minor"/>
      </rPr>
      <t>:  customer focused, continual improvement, total employee involvement, strategic and systematic approach, process-centered, integrated system, communications, fact-based decision making</t>
    </r>
  </si>
  <si>
    <r>
      <rPr>
        <sz val="10"/>
        <color rgb="FFFF0000"/>
        <rFont val="Calibri (Textkörper)"/>
      </rPr>
      <t>Coursecode</t>
    </r>
    <r>
      <rPr>
        <sz val="10"/>
        <rFont val="Calibri"/>
        <family val="2"/>
        <scheme val="minor"/>
      </rPr>
      <t>_offen_032</t>
    </r>
    <r>
      <rPr>
        <sz val="12"/>
        <color theme="1"/>
        <rFont val="Calibri"/>
        <family val="2"/>
        <scheme val="minor"/>
      </rPr>
      <t/>
    </r>
  </si>
  <si>
    <r>
      <t xml:space="preserve">Describe the difference between hard and soft TQM and give an example of each </t>
    </r>
    <r>
      <rPr>
        <i/>
        <sz val="10"/>
        <color theme="1"/>
        <rFont val="Calibri"/>
        <family val="2"/>
        <scheme val="minor"/>
      </rPr>
      <t>(one example of soft and one example of hard)</t>
    </r>
  </si>
  <si>
    <r>
      <t xml:space="preserve"> The soft principles are those that are “associated with management concepts and principles such as leadership, employee empowerment and culture,” and focus on the social and behavioral aspects of organizations.</t>
    </r>
    <r>
      <rPr>
        <b/>
        <sz val="10"/>
        <color theme="1"/>
        <rFont val="Calibri"/>
        <family val="2"/>
        <scheme val="minor"/>
      </rPr>
      <t>(2 points)</t>
    </r>
    <r>
      <rPr>
        <sz val="10"/>
        <color theme="1"/>
        <rFont val="Calibri"/>
        <family val="2"/>
        <scheme val="minor"/>
      </rPr>
      <t xml:space="preserve">  The hard principles are technical, analytical, monitoring and measurement, and related to process controls and quality improvement tools </t>
    </r>
    <r>
      <rPr>
        <b/>
        <sz val="10"/>
        <color theme="1"/>
        <rFont val="Calibri"/>
        <family val="2"/>
        <scheme val="minor"/>
      </rPr>
      <t>(2 points).</t>
    </r>
    <r>
      <rPr>
        <sz val="10"/>
        <color theme="1"/>
        <rFont val="Calibri"/>
        <family val="2"/>
        <scheme val="minor"/>
      </rPr>
      <t xml:space="preserve">   Examples of soft: management leadership, customer focus, training employees and multifunctional teamwork. </t>
    </r>
    <r>
      <rPr>
        <b/>
        <sz val="10"/>
        <color theme="1"/>
        <rFont val="Calibri"/>
        <family val="2"/>
        <scheme val="minor"/>
      </rPr>
      <t>(2 points)</t>
    </r>
    <r>
      <rPr>
        <sz val="10"/>
        <color theme="1"/>
        <rFont val="Calibri"/>
        <family val="2"/>
        <scheme val="minor"/>
      </rPr>
      <t xml:space="preserve"> for any of these.  Examples of hard: fact-based decision making and the use of techniques for monitoring, measuring and obtaining quality data. Examples include statistical process control, benchmarking, the use of failure mode and effects analysis (FMEA), cause and effect diagrams, run charts, just-in-time manufacturing, and preventive maintenance  </t>
    </r>
    <r>
      <rPr>
        <b/>
        <sz val="10"/>
        <color theme="1"/>
        <rFont val="Calibri"/>
        <family val="2"/>
        <scheme val="minor"/>
      </rPr>
      <t>(2 points for an the examples of these) up to a total of 8 points</t>
    </r>
  </si>
  <si>
    <r>
      <rPr>
        <sz val="10"/>
        <color rgb="FFFF0000"/>
        <rFont val="Calibri (Textkörper)"/>
      </rPr>
      <t>Coursecode</t>
    </r>
    <r>
      <rPr>
        <sz val="10"/>
        <rFont val="Calibri"/>
        <family val="2"/>
        <scheme val="minor"/>
      </rPr>
      <t>_offen_033</t>
    </r>
    <r>
      <rPr>
        <sz val="12"/>
        <color theme="1"/>
        <rFont val="Calibri"/>
        <family val="2"/>
        <scheme val="minor"/>
      </rPr>
      <t/>
    </r>
  </si>
  <si>
    <t xml:space="preserve">Define an ISO standard and a European Norm (EN) and explain the difference between the two. </t>
  </si>
  <si>
    <r>
      <t xml:space="preserve">ISO standards are international consensus standards and approved internationally through the ISO process. A European Norm (EN) is written and/or adopted by the national CEN (European Committee for Standardization) and CENELEC Members, and National Standardization Organizations in 34 countries. </t>
    </r>
    <r>
      <rPr>
        <b/>
        <sz val="10"/>
        <color theme="1"/>
        <rFont val="Calibri"/>
        <family val="2"/>
        <scheme val="minor"/>
      </rPr>
      <t xml:space="preserve"> (3 points per correct definition; 2 points for the comparison)</t>
    </r>
  </si>
  <si>
    <t>PB: 3 is the maximum number of points for a partial answer. Could this be restructured so that there are smaller partial answers? E.g.: 
Question: Define an ISO standard and a European Norm (EN) and explain the difference between the two. 
Answer: 3 points per correct definition; 2 points for the comparison.</t>
  </si>
  <si>
    <r>
      <rPr>
        <sz val="10"/>
        <color rgb="FFFF0000"/>
        <rFont val="Calibri (Textkörper)"/>
      </rPr>
      <t>Coursecode</t>
    </r>
    <r>
      <rPr>
        <sz val="10"/>
        <rFont val="Calibri"/>
        <family val="2"/>
        <scheme val="minor"/>
      </rPr>
      <t>_offen_034</t>
    </r>
    <r>
      <rPr>
        <sz val="12"/>
        <color theme="1"/>
        <rFont val="Calibri"/>
        <family val="2"/>
        <scheme val="minor"/>
      </rPr>
      <t/>
    </r>
  </si>
  <si>
    <r>
      <t xml:space="preserve">List five topics addressed in ISO 7101 Healthcare quality management systems standard </t>
    </r>
    <r>
      <rPr>
        <i/>
        <sz val="10"/>
        <color theme="1"/>
        <rFont val="Calibri"/>
        <family val="2"/>
        <scheme val="minor"/>
      </rPr>
      <t>(those that are in addition to those required by the harmonized structure).</t>
    </r>
  </si>
  <si>
    <r>
      <t xml:space="preserve">2 points each up to 10 points:                                                                                                                                                                               </t>
    </r>
    <r>
      <rPr>
        <sz val="10"/>
        <color theme="1"/>
        <rFont val="Calibri"/>
        <family val="2"/>
        <scheme val="minor"/>
      </rPr>
      <t xml:space="preserve"> •	Service user focus (patients, families, caregivers)
•	Access to care (including mention of Universal Healthcare)
•	Risk culture
•	Communication 
•	Healthcare facilities management and maintenance
•	Contingency planning for facilities and services
•	Environmental responsibility
•	Waste management
•	United Nations Sustainable Development Goals
•	Emerging technologies
•	Service design in healthcare
•	Healthcare quality indicators
•	People-centred care
•	Service user experience   
•	Compassionate care
•	Inclusivity and diversity 
•	Health literacy 
•	Co-production of care
•	Workforce wellbeing
•	Patient safety
•	Ethics</t>
    </r>
  </si>
  <si>
    <r>
      <rPr>
        <sz val="10"/>
        <color rgb="FFFF0000"/>
        <rFont val="Calibri (Textkörper)"/>
      </rPr>
      <t>Coursecode</t>
    </r>
    <r>
      <rPr>
        <sz val="10"/>
        <rFont val="Calibri"/>
        <family val="2"/>
        <scheme val="minor"/>
      </rPr>
      <t>_offen_035</t>
    </r>
    <r>
      <rPr>
        <sz val="12"/>
        <color theme="1"/>
        <rFont val="Calibri"/>
        <family val="2"/>
        <scheme val="minor"/>
      </rPr>
      <t/>
    </r>
  </si>
  <si>
    <t>Discuss the ISO 9001 concepts of customer focus, customer satisfaction and customer communication as mentioned in the coursebook.</t>
  </si>
  <si>
    <r>
      <rPr>
        <sz val="10"/>
        <color theme="1"/>
        <rFont val="Calibri"/>
        <family val="2"/>
        <scheme val="minor"/>
      </rPr>
      <t>“Customer focus” and requires that leadership be committed to focus on the customer. This requires ensuring that customer requirements are determined, understood and consistently met; and risks and opportunities that enhance customer satisfaction are determined and addressed</t>
    </r>
    <r>
      <rPr>
        <b/>
        <sz val="10"/>
        <color theme="1"/>
        <rFont val="Calibri"/>
        <family val="2"/>
        <scheme val="minor"/>
      </rPr>
      <t xml:space="preserve"> (3 points) </t>
    </r>
    <r>
      <rPr>
        <sz val="10"/>
        <color theme="1"/>
        <rFont val="Calibri"/>
        <family val="2"/>
        <scheme val="minor"/>
      </rPr>
      <t xml:space="preserve"> “Customer communication” and outlines requirements for how the system will be responsive to customers. This includes providing information to the customer about its services, handling questions, obtaining customer feedback and complaints. Section 8.5.5 further requires that the organization consider customer requirements and customer feedback </t>
    </r>
    <r>
      <rPr>
        <b/>
        <sz val="10"/>
        <color theme="1"/>
        <rFont val="Calibri"/>
        <family val="2"/>
        <scheme val="minor"/>
      </rPr>
      <t xml:space="preserve">(3 points) </t>
    </r>
    <r>
      <rPr>
        <sz val="10"/>
        <color theme="1"/>
        <rFont val="Calibri"/>
        <family val="2"/>
        <scheme val="minor"/>
      </rPr>
      <t>, “Customer satisfaction” requires that the organization “monitor customers’ perceptions of the degree to which their needs and expectations have been fulfilled” (</t>
    </r>
    <r>
      <rPr>
        <b/>
        <sz val="10"/>
        <color theme="1"/>
        <rFont val="Calibri"/>
        <family val="2"/>
        <scheme val="minor"/>
      </rPr>
      <t>3 points)</t>
    </r>
    <r>
      <rPr>
        <sz val="10"/>
        <color theme="1"/>
        <rFont val="Calibri"/>
        <family val="2"/>
        <scheme val="minor"/>
      </rPr>
      <t xml:space="preserve"> (</t>
    </r>
    <r>
      <rPr>
        <b/>
        <sz val="10"/>
        <color theme="1"/>
        <rFont val="Calibri"/>
        <family val="2"/>
        <scheme val="minor"/>
      </rPr>
      <t>3 points per correct partial answer, 10 points for 3 correct partial answers</t>
    </r>
  </si>
  <si>
    <t>PB: 3 is the maximum number of points for a partial answer. I can change the scoring to "3 points per correct partial answer, 10 points for three correct partial answers". Let me know if you would prefer something different.</t>
  </si>
  <si>
    <r>
      <rPr>
        <sz val="10"/>
        <color rgb="FFFF0000"/>
        <rFont val="Calibri (Textkörper)"/>
      </rPr>
      <t>Coursecode</t>
    </r>
    <r>
      <rPr>
        <sz val="10"/>
        <rFont val="Calibri"/>
        <family val="2"/>
        <scheme val="minor"/>
      </rPr>
      <t>_offen_036</t>
    </r>
    <r>
      <rPr>
        <sz val="12"/>
        <color theme="1"/>
        <rFont val="Calibri"/>
        <family val="2"/>
        <scheme val="minor"/>
      </rPr>
      <t/>
    </r>
  </si>
  <si>
    <t>The coursebook discusses various studies that showed benefits of ISO 9001 implementation in hospitals. List four benefits.</t>
  </si>
  <si>
    <r>
      <t xml:space="preserve">Increase in patient satisfaction </t>
    </r>
    <r>
      <rPr>
        <b/>
        <sz val="10"/>
        <color theme="1"/>
        <rFont val="Calibri"/>
        <family val="2"/>
        <scheme val="minor"/>
      </rPr>
      <t>(2.5 points)</t>
    </r>
    <r>
      <rPr>
        <sz val="10"/>
        <color theme="1"/>
        <rFont val="Calibri"/>
        <family val="2"/>
        <scheme val="minor"/>
      </rPr>
      <t xml:space="preserve">, cost containment </t>
    </r>
    <r>
      <rPr>
        <b/>
        <sz val="10"/>
        <color theme="1"/>
        <rFont val="Calibri"/>
        <family val="2"/>
        <scheme val="minor"/>
      </rPr>
      <t>(2.5 points),</t>
    </r>
    <r>
      <rPr>
        <sz val="10"/>
        <color theme="1"/>
        <rFont val="Calibri"/>
        <family val="2"/>
        <scheme val="minor"/>
      </rPr>
      <t xml:space="preserve"> and increased patient safety.</t>
    </r>
    <r>
      <rPr>
        <b/>
        <sz val="10"/>
        <color theme="1"/>
        <rFont val="Calibri"/>
        <family val="2"/>
        <scheme val="minor"/>
      </rPr>
      <t>(2.5 points)</t>
    </r>
    <r>
      <rPr>
        <sz val="10"/>
        <color theme="1"/>
        <rFont val="Calibri"/>
        <family val="2"/>
        <scheme val="minor"/>
      </rPr>
      <t xml:space="preserve">, increased focus on the patient </t>
    </r>
    <r>
      <rPr>
        <b/>
        <sz val="10"/>
        <color theme="1"/>
        <rFont val="Calibri"/>
        <family val="2"/>
        <scheme val="minor"/>
      </rPr>
      <t xml:space="preserve">(2.5 points), </t>
    </r>
    <r>
      <rPr>
        <sz val="10"/>
        <color theme="1"/>
        <rFont val="Calibri"/>
        <family val="2"/>
        <scheme val="minor"/>
      </rPr>
      <t>reduction in errors (</t>
    </r>
    <r>
      <rPr>
        <b/>
        <sz val="10"/>
        <color theme="1"/>
        <rFont val="Calibri"/>
        <family val="2"/>
        <scheme val="minor"/>
      </rPr>
      <t>2.5 points),</t>
    </r>
    <r>
      <rPr>
        <sz val="10"/>
        <color theme="1"/>
        <rFont val="Calibri"/>
        <family val="2"/>
        <scheme val="minor"/>
      </rPr>
      <t xml:space="preserve"> continuous improvement </t>
    </r>
    <r>
      <rPr>
        <b/>
        <sz val="10"/>
        <color theme="1"/>
        <rFont val="Calibri"/>
        <family val="2"/>
        <scheme val="minor"/>
      </rPr>
      <t>(2.5 points)</t>
    </r>
    <r>
      <rPr>
        <sz val="10"/>
        <color theme="1"/>
        <rFont val="Calibri"/>
        <family val="2"/>
        <scheme val="minor"/>
      </rPr>
      <t xml:space="preserve"> improved clinical leadership </t>
    </r>
    <r>
      <rPr>
        <b/>
        <sz val="10"/>
        <color theme="1"/>
        <rFont val="Calibri"/>
        <family val="2"/>
        <scheme val="minor"/>
      </rPr>
      <t>(2.5 points</t>
    </r>
    <r>
      <rPr>
        <sz val="10"/>
        <color theme="1"/>
        <rFont val="Calibri"/>
        <family val="2"/>
        <scheme val="minor"/>
      </rPr>
      <t>), excelling in dimensions of patients' rights</t>
    </r>
    <r>
      <rPr>
        <b/>
        <sz val="10"/>
        <color theme="1"/>
        <rFont val="Calibri"/>
        <family val="2"/>
        <scheme val="minor"/>
      </rPr>
      <t>(2.5 points)</t>
    </r>
    <r>
      <rPr>
        <sz val="10"/>
        <color theme="1"/>
        <rFont val="Calibri"/>
        <family val="2"/>
        <scheme val="minor"/>
      </rPr>
      <t xml:space="preserve">.   </t>
    </r>
    <r>
      <rPr>
        <b/>
        <sz val="10"/>
        <color theme="1"/>
        <rFont val="Calibri"/>
        <family val="2"/>
        <scheme val="minor"/>
      </rPr>
      <t>Up to 10 points total</t>
    </r>
  </si>
  <si>
    <r>
      <rPr>
        <sz val="10"/>
        <color rgb="FFFF0000"/>
        <rFont val="Calibri (Textkörper)"/>
      </rPr>
      <t>Coursecode</t>
    </r>
    <r>
      <rPr>
        <sz val="10"/>
        <rFont val="Calibri"/>
        <family val="2"/>
        <scheme val="minor"/>
      </rPr>
      <t>_offen_037</t>
    </r>
    <r>
      <rPr>
        <sz val="12"/>
        <color theme="1"/>
        <rFont val="Calibri"/>
        <family val="2"/>
        <scheme val="minor"/>
      </rPr>
      <t/>
    </r>
  </si>
  <si>
    <t>Why do virtual audits not always work to verify requirements of a standard? Give one example.</t>
  </si>
  <si>
    <r>
      <t xml:space="preserve">Certain audit activities performed onsite because there are not so easy to verify over a video call </t>
    </r>
    <r>
      <rPr>
        <b/>
        <sz val="10"/>
        <color theme="1"/>
        <rFont val="Calibri"/>
        <family val="2"/>
        <scheme val="minor"/>
      </rPr>
      <t>(3 points</t>
    </r>
    <r>
      <rPr>
        <sz val="10"/>
        <color theme="1"/>
        <rFont val="Calibri"/>
        <family val="2"/>
        <scheme val="minor"/>
      </rPr>
      <t xml:space="preserve">) such as adherence to sterile processing guidelines, storage of medications, treatment of biohazards, and employee behaviors such as handwashing.  </t>
    </r>
    <r>
      <rPr>
        <b/>
        <sz val="10"/>
        <color theme="1"/>
        <rFont val="Calibri"/>
        <family val="2"/>
        <scheme val="minor"/>
      </rPr>
      <t>(3 points) The student could also mention other activities within the healthcare setting that could not be observed well virtually.</t>
    </r>
  </si>
  <si>
    <r>
      <rPr>
        <sz val="10"/>
        <color rgb="FFFF0000"/>
        <rFont val="Calibri (Textkörper)"/>
      </rPr>
      <t>Coursecode</t>
    </r>
    <r>
      <rPr>
        <sz val="10"/>
        <rFont val="Calibri"/>
        <family val="2"/>
        <scheme val="minor"/>
      </rPr>
      <t>_offen_038</t>
    </r>
    <r>
      <rPr>
        <sz val="12"/>
        <color theme="1"/>
        <rFont val="Calibri"/>
        <family val="2"/>
        <scheme val="minor"/>
      </rPr>
      <t/>
    </r>
  </si>
  <si>
    <t>What is the difference between an internal and external audit?</t>
  </si>
  <si>
    <r>
      <t xml:space="preserve">Internal audits are sometimes called first party audits. An organization audits itself </t>
    </r>
    <r>
      <rPr>
        <b/>
        <sz val="10"/>
        <color theme="1"/>
        <rFont val="Calibri"/>
        <family val="2"/>
        <scheme val="minor"/>
      </rPr>
      <t>(3 points)</t>
    </r>
    <r>
      <rPr>
        <sz val="10"/>
        <color theme="1"/>
        <rFont val="Calibri"/>
        <family val="2"/>
        <scheme val="minor"/>
      </rPr>
      <t xml:space="preserve">
External audits are conducted by second- or third-party organizations to verify conformance to standards, requirements, regulations, policies, and procedures. This is an audit of an oragnization from an outside auditor (supplier, certification body, or accreditation agency). </t>
    </r>
    <r>
      <rPr>
        <b/>
        <sz val="10"/>
        <color theme="1"/>
        <rFont val="Calibri"/>
        <family val="2"/>
        <scheme val="minor"/>
      </rPr>
      <t>(3 points)</t>
    </r>
  </si>
  <si>
    <r>
      <rPr>
        <sz val="10"/>
        <color rgb="FFFF0000"/>
        <rFont val="Calibri (Textkörper)"/>
      </rPr>
      <t>Coursecode</t>
    </r>
    <r>
      <rPr>
        <sz val="10"/>
        <rFont val="Calibri"/>
        <family val="2"/>
        <scheme val="minor"/>
      </rPr>
      <t>_offen_039</t>
    </r>
    <r>
      <rPr>
        <sz val="12"/>
        <color theme="1"/>
        <rFont val="Calibri"/>
        <family val="2"/>
        <scheme val="minor"/>
      </rPr>
      <t/>
    </r>
  </si>
  <si>
    <t xml:space="preserve">Why might some patients also be considered customers or service users? Give one example of a healthcare context in which a patient might also be considered a customer or service user. </t>
  </si>
  <si>
    <r>
      <t>As healthcare options are expanding, with an ever-growing private health sector and a booming medical tourism industry, service users also have more choices.(</t>
    </r>
    <r>
      <rPr>
        <b/>
        <sz val="10"/>
        <color theme="1"/>
        <rFont val="Calibri"/>
        <family val="2"/>
        <scheme val="minor"/>
      </rPr>
      <t>3 points)</t>
    </r>
    <r>
      <rPr>
        <sz val="10"/>
        <color theme="1"/>
        <rFont val="Calibri"/>
        <family val="2"/>
        <scheme val="minor"/>
      </rPr>
      <t xml:space="preserve"> Here the word service user is used because patients are also becoming “customers” and “consumers.” In particular, with the emergence of boutique medicine and high-end clinics with very personalized and holistic care, “patient” may not always be the word used to describe the patient. Sometimes, even within the public sector, service users have choices as to which hospital or clinic they prefer to use. </t>
    </r>
    <r>
      <rPr>
        <b/>
        <sz val="10"/>
        <color theme="1"/>
        <rFont val="Calibri"/>
        <family val="2"/>
        <scheme val="minor"/>
      </rPr>
      <t>(3 points) any mentioning of medical tourism, choice, boutique medicine, holistic care centers, elective cosmetic/plastic surgery, etc.</t>
    </r>
  </si>
  <si>
    <t xml:space="preserve">PB: Examples also seem to be given in the sample solution. This should also be asked for in the question, e.g.:
Question: Why might some patients also be considered customers or service users? Give one example of a healthcare context in which a patient might also be considered a customer or service provider. </t>
  </si>
  <si>
    <r>
      <rPr>
        <sz val="10"/>
        <color rgb="FFFF0000"/>
        <rFont val="Calibri (Textkörper)"/>
      </rPr>
      <t>Coursecode</t>
    </r>
    <r>
      <rPr>
        <sz val="10"/>
        <rFont val="Calibri"/>
        <family val="2"/>
        <scheme val="minor"/>
      </rPr>
      <t>_offen_040</t>
    </r>
    <r>
      <rPr>
        <sz val="12"/>
        <color theme="1"/>
        <rFont val="Calibri"/>
        <family val="2"/>
        <scheme val="minor"/>
      </rPr>
      <t/>
    </r>
  </si>
  <si>
    <t>List four benefits of certification for a healthcare providing organization.</t>
  </si>
  <si>
    <r>
      <t xml:space="preserve">•	Evidence of compliance to legal and regulatory requirements
•	A competitive differentiator in a healthcare market that has a private provider industry
•	External audits in addition to the already scheduled internal audits (more audits per year yielding more data for improvement) 
•	Expert, external auditor feedback provides valuable information for process change and improvement
•	Some hospital insurance companies may give price reductions based on certification status, as this gives them confidence that risks are better managed
•	Employee pride and increased cohesion based on obtaining and maintaining certified status
•	Increased stakeholder confidence
•	Higher appeal for medical tourism
•	In some countries, government reimbursement per patient is higher in certified hospitals  </t>
    </r>
    <r>
      <rPr>
        <b/>
        <sz val="10"/>
        <color theme="1"/>
        <rFont val="Calibri"/>
        <family val="2"/>
        <scheme val="minor"/>
      </rPr>
      <t xml:space="preserve"> (2 points for any of these up to 8 points total)</t>
    </r>
  </si>
  <si>
    <r>
      <rPr>
        <sz val="10"/>
        <color rgb="FFFF0000"/>
        <rFont val="Calibri (Textkörper)"/>
      </rPr>
      <t>Coursecode</t>
    </r>
    <r>
      <rPr>
        <sz val="10"/>
        <rFont val="Calibri"/>
        <family val="2"/>
        <scheme val="minor"/>
      </rPr>
      <t>_offen_041</t>
    </r>
    <r>
      <rPr>
        <sz val="12"/>
        <color theme="1"/>
        <rFont val="Calibri"/>
        <family val="2"/>
        <scheme val="minor"/>
      </rPr>
      <t/>
    </r>
  </si>
  <si>
    <t>List four challenges or negative aspects of certification and/or choosing a certification body.</t>
  </si>
  <si>
    <r>
      <t xml:space="preserve">In some countries, anyone can decide to create a CB and grant certifications to organizations. Lack of regulation </t>
    </r>
    <r>
      <rPr>
        <b/>
        <sz val="10"/>
        <color theme="1"/>
        <rFont val="Calibri"/>
        <family val="2"/>
        <scheme val="minor"/>
      </rPr>
      <t>(2 points)</t>
    </r>
    <r>
      <rPr>
        <sz val="10"/>
        <color theme="1"/>
        <rFont val="Calibri"/>
        <family val="2"/>
        <scheme val="minor"/>
      </rPr>
      <t xml:space="preserve"> . A non-accredited CB could cause harm to the reputation of the certified organization (</t>
    </r>
    <r>
      <rPr>
        <b/>
        <sz val="10"/>
        <color theme="1"/>
        <rFont val="Calibri"/>
        <family val="2"/>
        <scheme val="minor"/>
      </rPr>
      <t>2 points</t>
    </r>
    <r>
      <rPr>
        <sz val="10"/>
        <color theme="1"/>
        <rFont val="Calibri"/>
        <family val="2"/>
        <scheme val="minor"/>
      </rPr>
      <t>) If the CB ceases to function, the certified organization may be left without recourse (</t>
    </r>
    <r>
      <rPr>
        <b/>
        <sz val="10"/>
        <color theme="1"/>
        <rFont val="Calibri"/>
        <family val="2"/>
        <scheme val="minor"/>
      </rPr>
      <t>2 points)</t>
    </r>
    <r>
      <rPr>
        <sz val="10"/>
        <color theme="1"/>
        <rFont val="Calibri"/>
        <family val="2"/>
        <scheme val="minor"/>
      </rPr>
      <t xml:space="preserve"> non-accredited CBs may not have safety measures in place to protect their certified customers in the event of unforeseen circumstances such as losing their accreditation or ceasing operations. </t>
    </r>
    <r>
      <rPr>
        <b/>
        <sz val="10"/>
        <color theme="1"/>
        <rFont val="Calibri"/>
        <family val="2"/>
        <scheme val="minor"/>
      </rPr>
      <t>(2 points)</t>
    </r>
    <r>
      <rPr>
        <sz val="10"/>
        <color theme="1"/>
        <rFont val="Calibri"/>
        <family val="2"/>
        <scheme val="minor"/>
      </rPr>
      <t xml:space="preserve"> Certification is expensive (</t>
    </r>
    <r>
      <rPr>
        <b/>
        <sz val="10"/>
        <color theme="1"/>
        <rFont val="Calibri"/>
        <family val="2"/>
        <scheme val="minor"/>
      </rPr>
      <t xml:space="preserve">2 points) </t>
    </r>
    <r>
      <rPr>
        <sz val="10"/>
        <color theme="1"/>
        <rFont val="Calibri"/>
        <family val="2"/>
        <scheme val="minor"/>
      </rPr>
      <t xml:space="preserve"> certification requires time (</t>
    </r>
    <r>
      <rPr>
        <b/>
        <sz val="10"/>
        <color theme="1"/>
        <rFont val="Calibri"/>
        <family val="2"/>
        <scheme val="minor"/>
      </rPr>
      <t>2 points)</t>
    </r>
    <r>
      <rPr>
        <sz val="10"/>
        <color theme="1"/>
        <rFont val="Calibri"/>
        <family val="2"/>
        <scheme val="minor"/>
      </rPr>
      <t xml:space="preserve"> certification requires resources </t>
    </r>
    <r>
      <rPr>
        <b/>
        <sz val="10"/>
        <color theme="1"/>
        <rFont val="Calibri"/>
        <family val="2"/>
        <scheme val="minor"/>
      </rPr>
      <t>(2 points</t>
    </r>
    <r>
      <rPr>
        <sz val="10"/>
        <color theme="1"/>
        <rFont val="Calibri"/>
        <family val="2"/>
        <scheme val="minor"/>
      </rPr>
      <t>) certification requires employee time and commitment (</t>
    </r>
    <r>
      <rPr>
        <b/>
        <sz val="10"/>
        <color theme="1"/>
        <rFont val="Calibri"/>
        <family val="2"/>
        <scheme val="minor"/>
      </rPr>
      <t>2 points)  up to 8 points total</t>
    </r>
  </si>
  <si>
    <r>
      <rPr>
        <sz val="10"/>
        <color rgb="FFFF0000"/>
        <rFont val="Calibri (Textkörper)"/>
      </rPr>
      <t>Coursecode</t>
    </r>
    <r>
      <rPr>
        <sz val="10"/>
        <rFont val="Calibri"/>
        <family val="2"/>
        <scheme val="minor"/>
      </rPr>
      <t>_offen_042</t>
    </r>
    <r>
      <rPr>
        <sz val="12"/>
        <color theme="1"/>
        <rFont val="Calibri"/>
        <family val="2"/>
        <scheme val="minor"/>
      </rPr>
      <t/>
    </r>
  </si>
  <si>
    <t>The certificate provides evidence of certification status. List four items specified on the certificate as mentioned in the coursebook.</t>
  </si>
  <si>
    <r>
      <t>•	Name of the certified/accredited organization
•	Address of the certified/accredited organization 
•	The name of the certifying or accrediting agency
•	The name of the standard or norm (and date if the standard has a date)
•	The scope of the certification/accreditation (does it apply to one hospital, one department, etc.)
•	The issue date and expiration date of the certificate
•	A unique identifier such as a number or number-letter combination.</t>
    </r>
    <r>
      <rPr>
        <b/>
        <sz val="10"/>
        <color theme="1"/>
        <rFont val="Calibri"/>
        <family val="2"/>
        <scheme val="minor"/>
      </rPr>
      <t xml:space="preserve">  (any of these is 2 points each up to 8 points total)</t>
    </r>
  </si>
  <si>
    <r>
      <rPr>
        <sz val="10"/>
        <color rgb="FFFF0000"/>
        <rFont val="Calibri (Textkörper)"/>
      </rPr>
      <t>Coursecode</t>
    </r>
    <r>
      <rPr>
        <sz val="10"/>
        <rFont val="Calibri"/>
        <family val="2"/>
        <scheme val="minor"/>
      </rPr>
      <t>_offen_043</t>
    </r>
    <r>
      <rPr>
        <sz val="12"/>
        <color theme="1"/>
        <rFont val="Calibri"/>
        <family val="2"/>
        <scheme val="minor"/>
      </rPr>
      <t/>
    </r>
  </si>
  <si>
    <t xml:space="preserve">The certification process is made up of multiple steps. A table in the coursebook titled "Certfication process"  outlined these steps. List five of the mentioned steps. </t>
  </si>
  <si>
    <r>
      <t xml:space="preserve">Complete the application, certification body reviews the application, application accepted or rejected by the certification body, Stage 1 or desk-top audit, certification audit, audit report, nonconformance and corrective action, certification decision,  granting of certification, issuance and use certificate, ongoing surveillance audits, logos and marks </t>
    </r>
    <r>
      <rPr>
        <b/>
        <sz val="10"/>
        <color theme="1"/>
        <rFont val="Calibri"/>
        <family val="2"/>
        <scheme val="minor"/>
      </rPr>
      <t>(2 points each up to 10 points)</t>
    </r>
  </si>
  <si>
    <r>
      <rPr>
        <sz val="10"/>
        <color rgb="FFFF0000"/>
        <rFont val="Calibri (Textkörper)"/>
      </rPr>
      <t>Coursecode</t>
    </r>
    <r>
      <rPr>
        <sz val="10"/>
        <rFont val="Calibri"/>
        <family val="2"/>
        <scheme val="minor"/>
      </rPr>
      <t>_offen_044</t>
    </r>
    <r>
      <rPr>
        <sz val="12"/>
        <color theme="1"/>
        <rFont val="Calibri"/>
        <family val="2"/>
        <scheme val="minor"/>
      </rPr>
      <t/>
    </r>
  </si>
  <si>
    <t>What is the Joint Commission? Describe at least three activites performed by the Joint Commission.</t>
  </si>
  <si>
    <r>
      <t xml:space="preserve">The Joint Commission is an </t>
    </r>
    <r>
      <rPr>
        <i/>
        <sz val="10"/>
        <color theme="1"/>
        <rFont val="Calibri"/>
        <family val="2"/>
        <scheme val="minor"/>
      </rPr>
      <t>organization focused on improving healthcare quality and patient safety</t>
    </r>
    <r>
      <rPr>
        <sz val="10"/>
        <color theme="1"/>
        <rFont val="Calibri"/>
        <family val="2"/>
        <scheme val="minor"/>
      </rPr>
      <t xml:space="preserve">. Formed in 1951, The Joint Commission has a long, established history, being one of the US’s </t>
    </r>
    <r>
      <rPr>
        <i/>
        <sz val="10"/>
        <color theme="1"/>
        <rFont val="Calibri"/>
        <family val="2"/>
        <scheme val="minor"/>
      </rPr>
      <t>oldest and largest standards creator and accreditation agencies in the healthcare sector.</t>
    </r>
    <r>
      <rPr>
        <sz val="10"/>
        <color theme="1"/>
        <rFont val="Calibri"/>
        <family val="2"/>
        <scheme val="minor"/>
      </rPr>
      <t xml:space="preserve"> The </t>
    </r>
    <r>
      <rPr>
        <i/>
        <sz val="10"/>
        <color theme="1"/>
        <rFont val="Calibri"/>
        <family val="2"/>
        <scheme val="minor"/>
      </rPr>
      <t>JCI is a private enterprise</t>
    </r>
    <r>
      <rPr>
        <sz val="10"/>
        <color theme="1"/>
        <rFont val="Calibri"/>
        <family val="2"/>
        <scheme val="minor"/>
      </rPr>
      <t>, not regulated by the government, nor is it granted authority by the government or regulatory agencies to grant certifications.  Its mission is “to c</t>
    </r>
    <r>
      <rPr>
        <i/>
        <sz val="10"/>
        <color theme="1"/>
        <rFont val="Calibri"/>
        <family val="2"/>
        <scheme val="minor"/>
      </rPr>
      <t>ontinuously improve the safety and quality of care in the international community through education, advisory services, and international accreditation and certification</t>
    </r>
    <r>
      <rPr>
        <sz val="10"/>
        <color theme="1"/>
        <rFont val="Calibri"/>
        <family val="2"/>
        <scheme val="minor"/>
      </rPr>
      <t>”. The JCI both creates standards and</t>
    </r>
    <r>
      <rPr>
        <i/>
        <sz val="10"/>
        <color theme="1"/>
        <rFont val="Calibri"/>
        <family val="2"/>
        <scheme val="minor"/>
      </rPr>
      <t xml:space="preserve"> offers accreditation and certification </t>
    </r>
    <r>
      <rPr>
        <sz val="10"/>
        <color theme="1"/>
        <rFont val="Calibri"/>
        <family val="2"/>
        <scheme val="minor"/>
      </rPr>
      <t xml:space="preserve">to those standards </t>
    </r>
    <r>
      <rPr>
        <b/>
        <sz val="10"/>
        <color theme="1"/>
        <rFont val="Calibri"/>
        <family val="2"/>
        <scheme val="minor"/>
      </rPr>
      <t>(3 points for any mixture of the above words in italics )</t>
    </r>
    <r>
      <rPr>
        <sz val="10"/>
        <color theme="1"/>
        <rFont val="Calibri"/>
        <family val="2"/>
        <scheme val="minor"/>
      </rPr>
      <t xml:space="preserve">                                                                                              Three activities performed by the JC: accreditation </t>
    </r>
    <r>
      <rPr>
        <b/>
        <sz val="10"/>
        <color theme="1"/>
        <rFont val="Calibri"/>
        <family val="2"/>
        <scheme val="minor"/>
      </rPr>
      <t>(3 points)</t>
    </r>
    <r>
      <rPr>
        <sz val="10"/>
        <color theme="1"/>
        <rFont val="Calibri"/>
        <family val="2"/>
        <scheme val="minor"/>
      </rPr>
      <t xml:space="preserve">  certification </t>
    </r>
    <r>
      <rPr>
        <b/>
        <sz val="10"/>
        <color theme="1"/>
        <rFont val="Calibri"/>
        <family val="2"/>
        <scheme val="minor"/>
      </rPr>
      <t>(3 points)</t>
    </r>
    <r>
      <rPr>
        <sz val="10"/>
        <color theme="1"/>
        <rFont val="Calibri"/>
        <family val="2"/>
        <scheme val="minor"/>
      </rPr>
      <t xml:space="preserve"> creation of standards (</t>
    </r>
    <r>
      <rPr>
        <b/>
        <sz val="10"/>
        <color theme="1"/>
        <rFont val="Calibri"/>
        <family val="2"/>
        <scheme val="minor"/>
      </rPr>
      <t>3</t>
    </r>
    <r>
      <rPr>
        <sz val="10"/>
        <color theme="1"/>
        <rFont val="Calibri"/>
        <family val="2"/>
        <scheme val="minor"/>
      </rPr>
      <t xml:space="preserve"> </t>
    </r>
    <r>
      <rPr>
        <b/>
        <sz val="10"/>
        <color theme="1"/>
        <rFont val="Calibri"/>
        <family val="2"/>
        <scheme val="minor"/>
      </rPr>
      <t>points)</t>
    </r>
    <r>
      <rPr>
        <sz val="10"/>
        <color theme="1"/>
        <rFont val="Calibri"/>
        <family val="2"/>
        <scheme val="minor"/>
      </rPr>
      <t xml:space="preserve"> education (</t>
    </r>
    <r>
      <rPr>
        <b/>
        <sz val="10"/>
        <color theme="1"/>
        <rFont val="Calibri"/>
        <family val="2"/>
        <scheme val="minor"/>
      </rPr>
      <t>3 points</t>
    </r>
    <r>
      <rPr>
        <sz val="10"/>
        <color theme="1"/>
        <rFont val="Calibri"/>
        <family val="2"/>
        <scheme val="minor"/>
      </rPr>
      <t xml:space="preserve">) advisory/consulting services </t>
    </r>
    <r>
      <rPr>
        <b/>
        <sz val="10"/>
        <color theme="1"/>
        <rFont val="Calibri"/>
        <family val="2"/>
        <scheme val="minor"/>
      </rPr>
      <t>(2 points) Complete question up to a total of 10 points</t>
    </r>
  </si>
  <si>
    <t>PB: Would the student need to state all of these points in the definition part of the sample solution to get the full 3 points? Please clarify this. If not, perhaps perhaps you could highlight key terms/phrases and a combination of 3 would get the full 3 points for the definition?</t>
  </si>
  <si>
    <r>
      <rPr>
        <sz val="10"/>
        <color rgb="FFFF0000"/>
        <rFont val="Calibri (Textkörper)"/>
      </rPr>
      <t>Coursecode</t>
    </r>
    <r>
      <rPr>
        <sz val="10"/>
        <rFont val="Calibri"/>
        <family val="2"/>
        <scheme val="minor"/>
      </rPr>
      <t>_offen_045</t>
    </r>
    <r>
      <rPr>
        <sz val="12"/>
        <color theme="1"/>
        <rFont val="Calibri"/>
        <family val="2"/>
        <scheme val="minor"/>
      </rPr>
      <t/>
    </r>
  </si>
  <si>
    <r>
      <t xml:space="preserve">What is the International Society for Quality in Health Care (ISQua)? Provide two examples of how ISQua contributes to the healthcare sector </t>
    </r>
    <r>
      <rPr>
        <i/>
        <sz val="10"/>
        <color theme="1"/>
        <rFont val="Calibri"/>
        <family val="2"/>
        <scheme val="minor"/>
      </rPr>
      <t>(ie. Examples of its offerings, services, programs)</t>
    </r>
  </si>
  <si>
    <r>
      <rPr>
        <sz val="10"/>
        <color theme="1"/>
        <rFont val="Calibri"/>
        <family val="2"/>
        <scheme val="minor"/>
      </rPr>
      <t xml:space="preserve">ISQua is a non-profit, member-based, international organization whose mission is “to inspire and drive improvement in health, and the safety and quality of healthcare worldwide” </t>
    </r>
    <r>
      <rPr>
        <b/>
        <sz val="10"/>
        <color theme="1"/>
        <rFont val="Calibri"/>
        <family val="2"/>
        <scheme val="minor"/>
      </rPr>
      <t>(2.5 points)</t>
    </r>
    <r>
      <rPr>
        <sz val="10"/>
        <color theme="1"/>
        <rFont val="Calibri"/>
        <family val="2"/>
        <scheme val="minor"/>
      </rPr>
      <t xml:space="preserve">  ISQua has a large networking and resource platform, and provides education and fellowships.</t>
    </r>
    <r>
      <rPr>
        <b/>
        <sz val="10"/>
        <color theme="1"/>
        <rFont val="Calibri"/>
        <family val="2"/>
        <scheme val="minor"/>
      </rPr>
      <t xml:space="preserve">(2.5 points) </t>
    </r>
    <r>
      <rPr>
        <sz val="10"/>
        <color theme="1"/>
        <rFont val="Calibri"/>
        <family val="2"/>
        <scheme val="minor"/>
      </rPr>
      <t>, ISQua plays an international role in the creation and dissemination of knowledge regarding high quality healthcare.</t>
    </r>
    <r>
      <rPr>
        <b/>
        <sz val="10"/>
        <color theme="1"/>
        <rFont val="Calibri"/>
        <family val="2"/>
        <scheme val="minor"/>
      </rPr>
      <t>(2.5 points</t>
    </r>
    <r>
      <rPr>
        <sz val="10"/>
        <color theme="1"/>
        <rFont val="Calibri"/>
        <family val="2"/>
        <scheme val="minor"/>
      </rPr>
      <t xml:space="preserve">) ISQua has a liaison relationship with the World Health Organization, and many of the WHO publications about quality and patient safety contain significant contributions from ISQua experts. </t>
    </r>
    <r>
      <rPr>
        <b/>
        <sz val="10"/>
        <color theme="1"/>
        <rFont val="Calibri"/>
        <family val="2"/>
        <scheme val="minor"/>
      </rPr>
      <t xml:space="preserve">(2.5 points) </t>
    </r>
    <r>
      <rPr>
        <sz val="10"/>
        <color theme="1"/>
        <rFont val="Calibri"/>
        <family val="2"/>
        <scheme val="minor"/>
      </rPr>
      <t>ISQua EEA, or External Evaluation Association “provides third-party external evaluation services to health and social care external evaluation organisations and standards-developing bodies around the globe” (</t>
    </r>
    <r>
      <rPr>
        <b/>
        <sz val="10"/>
        <color theme="1"/>
        <rFont val="Calibri"/>
        <family val="2"/>
        <scheme val="minor"/>
      </rPr>
      <t>2.5 points)</t>
    </r>
    <r>
      <rPr>
        <sz val="10"/>
        <color theme="1"/>
        <rFont val="Calibri"/>
        <family val="2"/>
        <scheme val="minor"/>
      </rPr>
      <t xml:space="preserve"> Its primary program is called the International Accreditation Program,</t>
    </r>
    <r>
      <rPr>
        <b/>
        <sz val="10"/>
        <color theme="1"/>
        <rFont val="Calibri"/>
        <family val="2"/>
        <scheme val="minor"/>
      </rPr>
      <t>(2.5 points</t>
    </r>
    <r>
      <rPr>
        <sz val="10"/>
        <color theme="1"/>
        <rFont val="Calibri"/>
        <family val="2"/>
        <scheme val="minor"/>
      </rPr>
      <t xml:space="preserve">), acts as an accreditation body </t>
    </r>
    <r>
      <rPr>
        <b/>
        <sz val="10"/>
        <color theme="1"/>
        <rFont val="Calibri"/>
        <family val="2"/>
        <scheme val="minor"/>
      </rPr>
      <t>(2.5 points) Any mix of the above up to 10 points total.</t>
    </r>
  </si>
  <si>
    <r>
      <rPr>
        <sz val="10"/>
        <color rgb="FFFF0000"/>
        <rFont val="Calibri (Textkörper)"/>
      </rPr>
      <t>Coursecode</t>
    </r>
    <r>
      <rPr>
        <sz val="10"/>
        <rFont val="Calibri"/>
        <family val="2"/>
        <scheme val="minor"/>
      </rPr>
      <t>_offen_046</t>
    </r>
    <r>
      <rPr>
        <sz val="12"/>
        <color theme="1"/>
        <rFont val="Calibri"/>
        <family val="2"/>
        <scheme val="minor"/>
      </rPr>
      <t/>
    </r>
  </si>
  <si>
    <t>What is an internal audit and what is another name for it?</t>
  </si>
  <si>
    <r>
      <t xml:space="preserve">An internal audit is an audit of your own organization, an audit of yourself. </t>
    </r>
    <r>
      <rPr>
        <b/>
        <sz val="10"/>
        <color theme="1"/>
        <rFont val="Calibri"/>
        <family val="2"/>
        <scheme val="minor"/>
      </rPr>
      <t>(3 points</t>
    </r>
    <r>
      <rPr>
        <sz val="10"/>
        <color theme="1"/>
        <rFont val="Calibri"/>
        <family val="2"/>
        <scheme val="minor"/>
      </rPr>
      <t>) also called a first-party audit (</t>
    </r>
    <r>
      <rPr>
        <b/>
        <sz val="10"/>
        <color theme="1"/>
        <rFont val="Calibri"/>
        <family val="2"/>
        <scheme val="minor"/>
      </rPr>
      <t>3 points</t>
    </r>
    <r>
      <rPr>
        <sz val="10"/>
        <color theme="1"/>
        <rFont val="Calibri"/>
        <family val="2"/>
        <scheme val="minor"/>
      </rPr>
      <t>)</t>
    </r>
  </si>
  <si>
    <t xml:space="preserve">Student can state any of the options provided in the solution </t>
  </si>
  <si>
    <r>
      <rPr>
        <sz val="10"/>
        <color rgb="FFFF0000"/>
        <rFont val="Calibri (Textkörper)"/>
      </rPr>
      <t>Coursecode</t>
    </r>
    <r>
      <rPr>
        <sz val="10"/>
        <rFont val="Calibri"/>
        <family val="2"/>
        <scheme val="minor"/>
      </rPr>
      <t>_offen_047</t>
    </r>
    <r>
      <rPr>
        <sz val="12"/>
        <color theme="1"/>
        <rFont val="Calibri"/>
        <family val="2"/>
        <scheme val="minor"/>
      </rPr>
      <t/>
    </r>
  </si>
  <si>
    <r>
      <t xml:space="preserve">What two meetings </t>
    </r>
    <r>
      <rPr>
        <i/>
        <sz val="10"/>
        <color theme="1"/>
        <rFont val="Calibri"/>
        <family val="2"/>
        <scheme val="minor"/>
      </rPr>
      <t>(specified in the workbook)</t>
    </r>
    <r>
      <rPr>
        <sz val="10"/>
        <color theme="1"/>
        <rFont val="Calibri"/>
        <family val="2"/>
        <scheme val="minor"/>
      </rPr>
      <t xml:space="preserve"> should be held during an internal audit?</t>
    </r>
  </si>
  <si>
    <r>
      <t xml:space="preserve">Opening meeting </t>
    </r>
    <r>
      <rPr>
        <b/>
        <sz val="10"/>
        <color theme="1"/>
        <rFont val="Calibri"/>
        <family val="2"/>
        <scheme val="minor"/>
      </rPr>
      <t>(3 points)</t>
    </r>
    <r>
      <rPr>
        <sz val="10"/>
        <color theme="1"/>
        <rFont val="Calibri"/>
        <family val="2"/>
        <scheme val="minor"/>
      </rPr>
      <t xml:space="preserve">  Closing meeting </t>
    </r>
    <r>
      <rPr>
        <b/>
        <sz val="10"/>
        <color theme="1"/>
        <rFont val="Calibri"/>
        <family val="2"/>
        <scheme val="minor"/>
      </rPr>
      <t>(3 points)</t>
    </r>
  </si>
  <si>
    <r>
      <rPr>
        <sz val="10"/>
        <color rgb="FFFF0000"/>
        <rFont val="Calibri (Textkörper)"/>
      </rPr>
      <t>Coursecode</t>
    </r>
    <r>
      <rPr>
        <sz val="10"/>
        <rFont val="Calibri"/>
        <family val="2"/>
        <scheme val="minor"/>
      </rPr>
      <t>_offen_048</t>
    </r>
    <r>
      <rPr>
        <sz val="12"/>
        <color theme="1"/>
        <rFont val="Calibri"/>
        <family val="2"/>
        <scheme val="minor"/>
      </rPr>
      <t/>
    </r>
  </si>
  <si>
    <t>Describe the management review meeting.</t>
  </si>
  <si>
    <r>
      <t xml:space="preserve">Management review is a term used to describe an official meeting with top management during which results from internal audits are discussed </t>
    </r>
    <r>
      <rPr>
        <b/>
        <sz val="10"/>
        <color theme="1"/>
        <rFont val="Calibri"/>
        <family val="2"/>
        <scheme val="minor"/>
      </rPr>
      <t>(2 points)</t>
    </r>
    <r>
      <rPr>
        <sz val="10"/>
        <color theme="1"/>
        <rFont val="Calibri"/>
        <family val="2"/>
        <scheme val="minor"/>
      </rPr>
      <t>The formality of this meeting depends on the culture of each organization .</t>
    </r>
    <r>
      <rPr>
        <b/>
        <sz val="10"/>
        <color theme="1"/>
        <rFont val="Calibri"/>
        <family val="2"/>
        <scheme val="minor"/>
      </rPr>
      <t>(2 points)</t>
    </r>
    <r>
      <rPr>
        <sz val="10"/>
        <color theme="1"/>
        <rFont val="Calibri"/>
        <family val="2"/>
        <scheme val="minor"/>
      </rPr>
      <t xml:space="preserve"> During this meeting a holistic view of the entire audit is presented, usually with a broader view of audit findings and opportunities for improvement. </t>
    </r>
    <r>
      <rPr>
        <b/>
        <sz val="10"/>
        <color theme="1"/>
        <rFont val="Calibri"/>
        <family val="2"/>
        <scheme val="minor"/>
      </rPr>
      <t>(2 points)</t>
    </r>
    <r>
      <rPr>
        <sz val="10"/>
        <color theme="1"/>
        <rFont val="Calibri"/>
        <family val="2"/>
        <scheme val="minor"/>
      </rPr>
      <t xml:space="preserve">. Meeting minutes should be taken and later provided to the meeting attendees </t>
    </r>
    <r>
      <rPr>
        <b/>
        <sz val="10"/>
        <color theme="1"/>
        <rFont val="Calibri"/>
        <family val="2"/>
        <scheme val="minor"/>
      </rPr>
      <t>(2 points)</t>
    </r>
    <r>
      <rPr>
        <sz val="10"/>
        <color theme="1"/>
        <rFont val="Calibri"/>
        <family val="2"/>
        <scheme val="minor"/>
      </rPr>
      <t>. Minutes should include any follow-up actions that need to be taken and designation of responsible parties</t>
    </r>
    <r>
      <rPr>
        <b/>
        <sz val="10"/>
        <color theme="1"/>
        <rFont val="Calibri"/>
        <family val="2"/>
        <scheme val="minor"/>
      </rPr>
      <t xml:space="preserve"> (2 points) </t>
    </r>
    <r>
      <rPr>
        <sz val="10"/>
        <color theme="1"/>
        <rFont val="Calibri"/>
        <family val="2"/>
        <scheme val="minor"/>
      </rPr>
      <t xml:space="preserve"> </t>
    </r>
    <r>
      <rPr>
        <b/>
        <sz val="10"/>
        <color theme="1"/>
        <rFont val="Calibri"/>
        <family val="2"/>
        <scheme val="minor"/>
      </rPr>
      <t>(up to 6 points total)</t>
    </r>
  </si>
  <si>
    <t>PB: Please distribute points so that there 3 points is the maximum number of points for partial answers</t>
  </si>
  <si>
    <r>
      <rPr>
        <sz val="10"/>
        <color rgb="FFFF0000"/>
        <rFont val="Calibri (Textkörper)"/>
      </rPr>
      <t>Coursecode</t>
    </r>
    <r>
      <rPr>
        <sz val="10"/>
        <rFont val="Calibri"/>
        <family val="2"/>
        <scheme val="minor"/>
      </rPr>
      <t>_offen_049</t>
    </r>
    <r>
      <rPr>
        <sz val="12"/>
        <color theme="1"/>
        <rFont val="Calibri"/>
        <family val="2"/>
        <scheme val="minor"/>
      </rPr>
      <t/>
    </r>
  </si>
  <si>
    <t>What is a nonconformance report and name three topics that should be included in the report.</t>
  </si>
  <si>
    <r>
      <t>Reports or similar documentation that describe the nature of the problem found, the responsible department or individual, and detailed notes about objective evidence to support the findings (</t>
    </r>
    <r>
      <rPr>
        <b/>
        <sz val="10"/>
        <color theme="1"/>
        <rFont val="Calibri"/>
        <family val="2"/>
        <scheme val="minor"/>
      </rPr>
      <t>2 points)</t>
    </r>
    <r>
      <rPr>
        <sz val="10"/>
        <color theme="1"/>
        <rFont val="Calibri"/>
        <family val="2"/>
        <scheme val="minor"/>
      </rPr>
      <t xml:space="preserve"> Possible topics: Description of nonconformance, name of auditor, investigation and root cause analysis, action taken, review of action take, follow-up information, responsible individual, dates, times, numbers of documents as objective evidence. </t>
    </r>
    <r>
      <rPr>
        <b/>
        <sz val="10"/>
        <color theme="1"/>
        <rFont val="Calibri"/>
        <family val="2"/>
        <scheme val="minor"/>
      </rPr>
      <t>(2 points each for any three of these options up to 6 points)</t>
    </r>
  </si>
  <si>
    <r>
      <rPr>
        <sz val="10"/>
        <color rgb="FFFF0000"/>
        <rFont val="Calibri (Textkörper)"/>
      </rPr>
      <t>Coursecode</t>
    </r>
    <r>
      <rPr>
        <sz val="10"/>
        <rFont val="Calibri"/>
        <family val="2"/>
        <scheme val="minor"/>
      </rPr>
      <t>_offen_050</t>
    </r>
  </si>
  <si>
    <t>The coursebook mentioned various documents required for the successful planning and execution of an internal audit. List four examples of these documents.</t>
  </si>
  <si>
    <r>
      <t xml:space="preserve">•	Annual audit plan </t>
    </r>
    <r>
      <rPr>
        <b/>
        <sz val="10"/>
        <color theme="1"/>
        <rFont val="Calibri"/>
        <family val="2"/>
        <scheme val="minor"/>
      </rPr>
      <t>(2 points each up to 8 points total)</t>
    </r>
    <r>
      <rPr>
        <sz val="10"/>
        <color theme="1"/>
        <rFont val="Calibri"/>
        <family val="2"/>
        <scheme val="minor"/>
      </rPr>
      <t xml:space="preserve">
•	Email or letter notifying the auditee that they will be audited
•	An audit plan for the specific audit being conducted
•	An audit checklist or similar document that is used to guide the auditor. The checklist is also used for documenting objective evidence that proves requirements have or have not been met
•	Nonconformance reports or similar documentation that describe the nature of the problem found, the responsible department or individual, and detailed notes about objective evidence to support the findings (see below report for an example)
•	Final audit report that gives an overall picture of system strengths, weakness, and opportunities for improvement
•	Letter or email to leadership establishing a meeting to review the audit results
•	Closed nonconformance reports that outline the corrective and/or preventive actions that were taken
•	Follow-up documentation that shows that all measures taken were effective and sustainable</t>
    </r>
  </si>
  <si>
    <t>Student can list any of the options and each is worth 2 points. 4 responses x 2 = 8 points</t>
  </si>
  <si>
    <r>
      <rPr>
        <sz val="10"/>
        <color rgb="FFFF0000"/>
        <rFont val="Calibri (Textkörper)"/>
      </rPr>
      <t>Coursecode</t>
    </r>
    <r>
      <rPr>
        <sz val="10"/>
        <rFont val="Calibri"/>
        <family val="2"/>
        <scheme val="minor"/>
      </rPr>
      <t>_offen_051</t>
    </r>
    <r>
      <rPr>
        <sz val="12"/>
        <color theme="1"/>
        <rFont val="Calibri"/>
        <family val="2"/>
        <scheme val="minor"/>
      </rPr>
      <t/>
    </r>
  </si>
  <si>
    <t>Why is it important to consider and analyze many "smaller" audit findings? Provide on example of a "smaller" finding in the healthcare setting.</t>
  </si>
  <si>
    <r>
      <t xml:space="preserve">Typically, small audit findings, whether significant or not, help point out larger trends </t>
    </r>
    <r>
      <rPr>
        <b/>
        <sz val="10"/>
        <color theme="1"/>
        <rFont val="Calibri"/>
        <family val="2"/>
        <scheme val="minor"/>
      </rPr>
      <t>(3 points).</t>
    </r>
    <r>
      <rPr>
        <sz val="10"/>
        <color theme="1"/>
        <rFont val="Calibri"/>
        <family val="2"/>
        <scheme val="minor"/>
      </rPr>
      <t xml:space="preserve"> Multiple “smaller” findings in an area indicate that there might be a larger gap or systemic breakdown.</t>
    </r>
    <r>
      <rPr>
        <b/>
        <sz val="10"/>
        <color theme="1"/>
        <rFont val="Calibri"/>
        <family val="2"/>
        <scheme val="minor"/>
      </rPr>
      <t>(3 points)</t>
    </r>
    <r>
      <rPr>
        <sz val="10"/>
        <color theme="1"/>
        <rFont val="Calibri"/>
        <family val="2"/>
        <scheme val="minor"/>
      </rPr>
      <t xml:space="preserve"> </t>
    </r>
    <r>
      <rPr>
        <b/>
        <sz val="10"/>
        <color theme="1"/>
        <rFont val="Calibri"/>
        <family val="2"/>
        <scheme val="minor"/>
      </rPr>
      <t xml:space="preserve"> </t>
    </r>
    <r>
      <rPr>
        <i/>
        <sz val="10"/>
        <color theme="1"/>
        <rFont val="Calibri"/>
        <family val="2"/>
        <scheme val="minor"/>
      </rPr>
      <t xml:space="preserve">Anything similar to the sample solution is acceptable: Trends, larger problems, total breakdown, opportunities for improvement </t>
    </r>
    <r>
      <rPr>
        <b/>
        <i/>
        <sz val="10"/>
        <color theme="1"/>
        <rFont val="Calibri"/>
        <family val="2"/>
        <scheme val="minor"/>
      </rPr>
      <t xml:space="preserve"> (3 points) </t>
    </r>
    <r>
      <rPr>
        <b/>
        <sz val="10"/>
        <color theme="1"/>
        <rFont val="Calibri"/>
        <family val="2"/>
        <scheme val="minor"/>
      </rPr>
      <t xml:space="preserve"> </t>
    </r>
    <r>
      <rPr>
        <sz val="10"/>
        <color theme="1"/>
        <rFont val="Calibri"/>
        <family val="2"/>
        <scheme val="minor"/>
      </rPr>
      <t>Examples: one medication error</t>
    </r>
    <r>
      <rPr>
        <b/>
        <sz val="10"/>
        <color theme="1"/>
        <rFont val="Calibri"/>
        <family val="2"/>
        <scheme val="minor"/>
      </rPr>
      <t xml:space="preserve"> (2 points) </t>
    </r>
    <r>
      <rPr>
        <sz val="10"/>
        <color theme="1"/>
        <rFont val="Calibri"/>
        <family val="2"/>
        <scheme val="minor"/>
      </rPr>
      <t xml:space="preserve">healthcare record visible to others </t>
    </r>
    <r>
      <rPr>
        <b/>
        <sz val="10"/>
        <color theme="1"/>
        <rFont val="Calibri"/>
        <family val="2"/>
        <scheme val="minor"/>
      </rPr>
      <t>(2 points)</t>
    </r>
    <r>
      <rPr>
        <sz val="10"/>
        <color theme="1"/>
        <rFont val="Calibri"/>
        <family val="2"/>
        <scheme val="minor"/>
      </rPr>
      <t xml:space="preserve"> one patient has a fall (</t>
    </r>
    <r>
      <rPr>
        <b/>
        <sz val="10"/>
        <color theme="1"/>
        <rFont val="Calibri"/>
        <family val="2"/>
        <scheme val="minor"/>
      </rPr>
      <t>2 points</t>
    </r>
    <r>
      <rPr>
        <sz val="10"/>
        <color theme="1"/>
        <rFont val="Calibri"/>
        <family val="2"/>
        <scheme val="minor"/>
      </rPr>
      <t xml:space="preserve">) one patient safety incident </t>
    </r>
    <r>
      <rPr>
        <b/>
        <sz val="10"/>
        <color theme="1"/>
        <rFont val="Calibri"/>
        <family val="2"/>
        <scheme val="minor"/>
      </rPr>
      <t>(2 points)</t>
    </r>
    <r>
      <rPr>
        <sz val="10"/>
        <color theme="1"/>
        <rFont val="Calibri"/>
        <family val="2"/>
        <scheme val="minor"/>
      </rPr>
      <t xml:space="preserve"> a nurse or doctor forgets to complete a form or write mandatory notes one time</t>
    </r>
    <r>
      <rPr>
        <b/>
        <sz val="10"/>
        <color theme="1"/>
        <rFont val="Calibri"/>
        <family val="2"/>
        <scheme val="minor"/>
      </rPr>
      <t xml:space="preserve"> (2 points)  Maxiumum 8 points total </t>
    </r>
  </si>
  <si>
    <t xml:space="preserve">PB: The solution is quite short for 8 points. Perhaps the student could also be asked to give an example of a "smaller finding" and why this finding would be important to consider? </t>
  </si>
  <si>
    <r>
      <rPr>
        <sz val="10"/>
        <color rgb="FFFF0000"/>
        <rFont val="Calibri (Textkörper)"/>
      </rPr>
      <t>Coursecode</t>
    </r>
    <r>
      <rPr>
        <sz val="10"/>
        <rFont val="Calibri"/>
        <family val="2"/>
        <scheme val="minor"/>
      </rPr>
      <t>_offen_052</t>
    </r>
    <r>
      <rPr>
        <sz val="12"/>
        <color theme="1"/>
        <rFont val="Calibri"/>
        <family val="2"/>
        <scheme val="minor"/>
      </rPr>
      <t/>
    </r>
  </si>
  <si>
    <t>Audits serve the purpose of providing invaluable information for the organization. List at least four types of information as discussed in the coursebook.</t>
  </si>
  <si>
    <r>
      <t xml:space="preserve">•	</t>
    </r>
    <r>
      <rPr>
        <sz val="10"/>
        <color theme="1"/>
        <rFont val="Calibri"/>
        <family val="2"/>
        <scheme val="minor"/>
      </rPr>
      <t xml:space="preserve">Areas of strengths and weaknesses 
•	The need for further employee training
•	Attitudes of employees about their jobs and working environment
•	Opportunities for improvement
•	Data needed to make resource decisions such as spending and allocation of personnel
•	Data for regulatory and notified bodies
•	Documentation for certification to international and national standards
•	Information sharing among and across departments / functions
•	Patient safety and risk findings      </t>
    </r>
    <r>
      <rPr>
        <b/>
        <sz val="10"/>
        <color theme="1"/>
        <rFont val="Calibri"/>
        <family val="2"/>
        <scheme val="minor"/>
      </rPr>
      <t xml:space="preserve">(any of these 2.5 points each) up 10 points total </t>
    </r>
  </si>
  <si>
    <t>Student can list any of the options and each is worth 2.5 points. 4 responses x 2.5 = 10 points</t>
  </si>
  <si>
    <r>
      <rPr>
        <sz val="10"/>
        <color rgb="FFFF0000"/>
        <rFont val="Calibri (Textkörper)"/>
      </rPr>
      <t>Coursecode</t>
    </r>
    <r>
      <rPr>
        <sz val="10"/>
        <rFont val="Calibri"/>
        <family val="2"/>
        <scheme val="minor"/>
      </rPr>
      <t>_offen_053</t>
    </r>
    <r>
      <rPr>
        <sz val="12"/>
        <color theme="1"/>
        <rFont val="Calibri"/>
        <family val="2"/>
        <scheme val="minor"/>
      </rPr>
      <t/>
    </r>
  </si>
  <si>
    <t>When selecting an internal auditor, the certain characteristics should be pursued. List four of them.</t>
  </si>
  <si>
    <r>
      <t xml:space="preserve">•	</t>
    </r>
    <r>
      <rPr>
        <sz val="10"/>
        <color theme="1"/>
        <rFont val="Calibri"/>
        <family val="2"/>
        <scheme val="minor"/>
      </rPr>
      <t xml:space="preserve">Collaborative nature 
•	Effective communicator
•	Attend to detail
•	Organized
•	Proficient in documenting and communicating findings
•	Trustworthy and respected
•	Has the necessary amount of knowledge of the practice being audited
•	Has been trained in audit planning and techniques•	Is familiar with the requirements of the procedures and standard being audited 
•	Is independent of the function being audited
•	Will maintain confidentiality                                </t>
    </r>
    <r>
      <rPr>
        <b/>
        <sz val="10"/>
        <color theme="1"/>
        <rFont val="Calibri"/>
        <family val="2"/>
        <scheme val="minor"/>
      </rPr>
      <t xml:space="preserve"> (any of these 2.5 points each ) up to 10 points total</t>
    </r>
  </si>
  <si>
    <r>
      <rPr>
        <sz val="10"/>
        <color rgb="FFFF0000"/>
        <rFont val="Calibri (Textkörper)"/>
      </rPr>
      <t>Coursecode</t>
    </r>
    <r>
      <rPr>
        <sz val="10"/>
        <rFont val="Calibri"/>
        <family val="2"/>
        <scheme val="minor"/>
      </rPr>
      <t>_offen_054</t>
    </r>
    <r>
      <rPr>
        <sz val="12"/>
        <color theme="1"/>
        <rFont val="Calibri"/>
        <family val="2"/>
        <scheme val="minor"/>
      </rPr>
      <t/>
    </r>
  </si>
  <si>
    <t>The individual in charge of internal audits should establish a yearly calendar outlining when internal audits will be performed. The yearly plan may depend on various factors. List at least four of them mentioned in the coursebook.</t>
  </si>
  <si>
    <r>
      <t xml:space="preserve">•	</t>
    </r>
    <r>
      <rPr>
        <sz val="10"/>
        <color theme="1"/>
        <rFont val="Calibri"/>
        <family val="2"/>
        <scheme val="minor"/>
      </rPr>
      <t xml:space="preserve">If internal audits are required by a certification body, regulatory authority or notified body
•	Stakeholder or board requirements
•	The complexity and number of processes
•	Number of facilities
•	Number of personnel
•	Past audit findings
•	Customer mandated requirements            </t>
    </r>
    <r>
      <rPr>
        <b/>
        <sz val="10"/>
        <color theme="1"/>
        <rFont val="Calibri"/>
        <family val="2"/>
        <scheme val="minor"/>
      </rPr>
      <t>(any of these 2.5 points each ) up to 10 points total</t>
    </r>
  </si>
  <si>
    <r>
      <rPr>
        <sz val="10"/>
        <color rgb="FFFF0000"/>
        <rFont val="Calibri (Textkörper)"/>
      </rPr>
      <t>Coursecode</t>
    </r>
    <r>
      <rPr>
        <sz val="10"/>
        <rFont val="Calibri"/>
        <family val="2"/>
        <scheme val="minor"/>
      </rPr>
      <t>_offen_055</t>
    </r>
    <r>
      <rPr>
        <sz val="12"/>
        <color theme="1"/>
        <rFont val="Calibri"/>
        <family val="2"/>
        <scheme val="minor"/>
      </rPr>
      <t/>
    </r>
  </si>
  <si>
    <r>
      <rPr>
        <sz val="10"/>
        <color rgb="FFFF0000"/>
        <rFont val="Calibri (Textkörper)"/>
      </rPr>
      <t>Coursecode</t>
    </r>
    <r>
      <rPr>
        <sz val="10"/>
        <rFont val="Calibri"/>
        <family val="2"/>
        <scheme val="minor"/>
      </rPr>
      <t>_offen_056</t>
    </r>
    <r>
      <rPr>
        <sz val="12"/>
        <color theme="1"/>
        <rFont val="Calibri"/>
        <family val="2"/>
        <scheme val="minor"/>
      </rPr>
      <t/>
    </r>
  </si>
  <si>
    <r>
      <rPr>
        <sz val="10"/>
        <color rgb="FFFF0000"/>
        <rFont val="Calibri (Textkörper)"/>
      </rPr>
      <t>Coursecode</t>
    </r>
    <r>
      <rPr>
        <sz val="10"/>
        <rFont val="Calibri"/>
        <family val="2"/>
        <scheme val="minor"/>
      </rPr>
      <t>_offen_057</t>
    </r>
    <r>
      <rPr>
        <sz val="12"/>
        <color theme="1"/>
        <rFont val="Calibri"/>
        <family val="2"/>
        <scheme val="minor"/>
      </rPr>
      <t/>
    </r>
  </si>
  <si>
    <r>
      <rPr>
        <sz val="10"/>
        <color rgb="FFFF0000"/>
        <rFont val="Calibri (Textkörper)"/>
      </rPr>
      <t>Coursecode</t>
    </r>
    <r>
      <rPr>
        <sz val="10"/>
        <rFont val="Calibri"/>
        <family val="2"/>
        <scheme val="minor"/>
      </rPr>
      <t>_offen_058</t>
    </r>
    <r>
      <rPr>
        <sz val="12"/>
        <color theme="1"/>
        <rFont val="Calibri"/>
        <family val="2"/>
        <scheme val="minor"/>
      </rPr>
      <t/>
    </r>
  </si>
  <si>
    <r>
      <rPr>
        <sz val="10"/>
        <color rgb="FFFF0000"/>
        <rFont val="Calibri (Textkörper)"/>
      </rPr>
      <t>Coursecode</t>
    </r>
    <r>
      <rPr>
        <sz val="10"/>
        <rFont val="Calibri"/>
        <family val="2"/>
        <scheme val="minor"/>
      </rPr>
      <t>_offen_059</t>
    </r>
    <r>
      <rPr>
        <sz val="12"/>
        <color theme="1"/>
        <rFont val="Calibri"/>
        <family val="2"/>
        <scheme val="minor"/>
      </rPr>
      <t/>
    </r>
  </si>
  <si>
    <r>
      <rPr>
        <sz val="10"/>
        <color rgb="FFFF0000"/>
        <rFont val="Calibri (Textkörper)"/>
      </rPr>
      <t>Coursecode</t>
    </r>
    <r>
      <rPr>
        <sz val="10"/>
        <rFont val="Calibri"/>
        <family val="2"/>
        <scheme val="minor"/>
      </rPr>
      <t>_offen_060</t>
    </r>
    <r>
      <rPr>
        <sz val="12"/>
        <color theme="1"/>
        <rFont val="Calibri"/>
        <family val="2"/>
        <scheme val="minor"/>
      </rPr>
      <t/>
    </r>
  </si>
  <si>
    <r>
      <rPr>
        <sz val="10"/>
        <color rgb="FFFF0000"/>
        <rFont val="Calibri (Textkörper)"/>
      </rPr>
      <t>Coursecode</t>
    </r>
    <r>
      <rPr>
        <sz val="10"/>
        <rFont val="Calibri"/>
        <family val="2"/>
        <scheme val="minor"/>
      </rPr>
      <t>_offen_061</t>
    </r>
    <r>
      <rPr>
        <sz val="12"/>
        <color theme="1"/>
        <rFont val="Calibri"/>
        <family val="2"/>
        <scheme val="minor"/>
      </rPr>
      <t/>
    </r>
  </si>
  <si>
    <r>
      <rPr>
        <sz val="10"/>
        <color rgb="FFFF0000"/>
        <rFont val="Calibri (Textkörper)"/>
      </rPr>
      <t>Coursecode</t>
    </r>
    <r>
      <rPr>
        <sz val="10"/>
        <rFont val="Calibri"/>
        <family val="2"/>
        <scheme val="minor"/>
      </rPr>
      <t>_offen_062</t>
    </r>
    <r>
      <rPr>
        <sz val="12"/>
        <color theme="1"/>
        <rFont val="Calibri"/>
        <family val="2"/>
        <scheme val="minor"/>
      </rPr>
      <t/>
    </r>
  </si>
  <si>
    <r>
      <rPr>
        <sz val="10"/>
        <color rgb="FFFF0000"/>
        <rFont val="Calibri (Textkörper)"/>
      </rPr>
      <t>Coursecode</t>
    </r>
    <r>
      <rPr>
        <sz val="10"/>
        <rFont val="Calibri"/>
        <family val="2"/>
        <scheme val="minor"/>
      </rPr>
      <t>_offen_063</t>
    </r>
    <r>
      <rPr>
        <sz val="12"/>
        <color theme="1"/>
        <rFont val="Calibri"/>
        <family val="2"/>
        <scheme val="minor"/>
      </rPr>
      <t/>
    </r>
  </si>
  <si>
    <r>
      <rPr>
        <sz val="10"/>
        <color rgb="FFFF0000"/>
        <rFont val="Calibri (Textkörper)"/>
      </rPr>
      <t>Coursecode</t>
    </r>
    <r>
      <rPr>
        <sz val="10"/>
        <rFont val="Calibri"/>
        <family val="2"/>
        <scheme val="minor"/>
      </rPr>
      <t>_offen_064</t>
    </r>
    <r>
      <rPr>
        <sz val="12"/>
        <color theme="1"/>
        <rFont val="Calibri"/>
        <family val="2"/>
        <scheme val="minor"/>
      </rPr>
      <t/>
    </r>
  </si>
  <si>
    <r>
      <rPr>
        <sz val="10"/>
        <color rgb="FFFF0000"/>
        <rFont val="Calibri (Textkörper)"/>
      </rPr>
      <t>Coursecode</t>
    </r>
    <r>
      <rPr>
        <sz val="10"/>
        <rFont val="Calibri"/>
        <family val="2"/>
        <scheme val="minor"/>
      </rPr>
      <t>_offen_065</t>
    </r>
    <r>
      <rPr>
        <sz val="12"/>
        <color theme="1"/>
        <rFont val="Calibri"/>
        <family val="2"/>
        <scheme val="minor"/>
      </rPr>
      <t/>
    </r>
  </si>
  <si>
    <r>
      <rPr>
        <sz val="10"/>
        <color rgb="FFFF0000"/>
        <rFont val="Calibri (Textkörper)"/>
      </rPr>
      <t>Coursecode</t>
    </r>
    <r>
      <rPr>
        <sz val="10"/>
        <rFont val="Calibri"/>
        <family val="2"/>
        <scheme val="minor"/>
      </rPr>
      <t>_offen_066</t>
    </r>
    <r>
      <rPr>
        <sz val="12"/>
        <color theme="1"/>
        <rFont val="Calibri"/>
        <family val="2"/>
        <scheme val="minor"/>
      </rPr>
      <t/>
    </r>
  </si>
  <si>
    <r>
      <rPr>
        <sz val="10"/>
        <color rgb="FFFF0000"/>
        <rFont val="Calibri (Textkörper)"/>
      </rPr>
      <t>Coursecode</t>
    </r>
    <r>
      <rPr>
        <sz val="10"/>
        <rFont val="Calibri"/>
        <family val="2"/>
        <scheme val="minor"/>
      </rPr>
      <t>_offen_067</t>
    </r>
    <r>
      <rPr>
        <sz val="12"/>
        <color theme="1"/>
        <rFont val="Calibri"/>
        <family val="2"/>
        <scheme val="minor"/>
      </rPr>
      <t/>
    </r>
  </si>
  <si>
    <r>
      <rPr>
        <sz val="10"/>
        <color rgb="FFFF0000"/>
        <rFont val="Calibri (Textkörper)"/>
      </rPr>
      <t>Coursecode</t>
    </r>
    <r>
      <rPr>
        <sz val="10"/>
        <rFont val="Calibri"/>
        <family val="2"/>
        <scheme val="minor"/>
      </rPr>
      <t>_offen_068</t>
    </r>
    <r>
      <rPr>
        <sz val="12"/>
        <color theme="1"/>
        <rFont val="Calibri"/>
        <family val="2"/>
        <scheme val="minor"/>
      </rPr>
      <t/>
    </r>
  </si>
  <si>
    <r>
      <rPr>
        <sz val="10"/>
        <color rgb="FFFF0000"/>
        <rFont val="Calibri (Textkörper)"/>
      </rPr>
      <t>Coursecode</t>
    </r>
    <r>
      <rPr>
        <sz val="10"/>
        <rFont val="Calibri"/>
        <family val="2"/>
        <scheme val="minor"/>
      </rPr>
      <t>_offen_069</t>
    </r>
    <r>
      <rPr>
        <sz val="12"/>
        <color theme="1"/>
        <rFont val="Calibri"/>
        <family val="2"/>
        <scheme val="minor"/>
      </rPr>
      <t/>
    </r>
  </si>
  <si>
    <r>
      <rPr>
        <sz val="10"/>
        <color rgb="FFFF0000"/>
        <rFont val="Calibri (Textkörper)"/>
      </rPr>
      <t>Coursecode</t>
    </r>
    <r>
      <rPr>
        <sz val="10"/>
        <rFont val="Calibri"/>
        <family val="2"/>
        <scheme val="minor"/>
      </rPr>
      <t>_offen_070</t>
    </r>
    <r>
      <rPr>
        <sz val="12"/>
        <color theme="1"/>
        <rFont val="Calibri"/>
        <family val="2"/>
        <scheme val="minor"/>
      </rPr>
      <t/>
    </r>
  </si>
  <si>
    <r>
      <rPr>
        <sz val="10"/>
        <color rgb="FFFF0000"/>
        <rFont val="Calibri (Textkörper)"/>
      </rPr>
      <t>Coursecode</t>
    </r>
    <r>
      <rPr>
        <sz val="10"/>
        <rFont val="Calibri"/>
        <family val="2"/>
        <scheme val="minor"/>
      </rPr>
      <t>_offen_071</t>
    </r>
    <r>
      <rPr>
        <sz val="12"/>
        <color theme="1"/>
        <rFont val="Calibri"/>
        <family val="2"/>
        <scheme val="minor"/>
      </rPr>
      <t/>
    </r>
  </si>
  <si>
    <r>
      <rPr>
        <sz val="10"/>
        <color rgb="FFFF0000"/>
        <rFont val="Calibri (Textkörper)"/>
      </rPr>
      <t>Coursecode</t>
    </r>
    <r>
      <rPr>
        <sz val="10"/>
        <rFont val="Calibri"/>
        <family val="2"/>
        <scheme val="minor"/>
      </rPr>
      <t>_offen_072</t>
    </r>
    <r>
      <rPr>
        <sz val="12"/>
        <color theme="1"/>
        <rFont val="Calibri"/>
        <family val="2"/>
        <scheme val="minor"/>
      </rPr>
      <t/>
    </r>
  </si>
  <si>
    <r>
      <rPr>
        <sz val="10"/>
        <color rgb="FFFF0000"/>
        <rFont val="Calibri (Textkörper)"/>
      </rPr>
      <t>Coursecode</t>
    </r>
    <r>
      <rPr>
        <sz val="10"/>
        <rFont val="Calibri"/>
        <family val="2"/>
        <scheme val="minor"/>
      </rPr>
      <t>_offen_073</t>
    </r>
    <r>
      <rPr>
        <sz val="12"/>
        <color theme="1"/>
        <rFont val="Calibri"/>
        <family val="2"/>
        <scheme val="minor"/>
      </rPr>
      <t/>
    </r>
  </si>
  <si>
    <r>
      <rPr>
        <sz val="10"/>
        <color rgb="FFFF0000"/>
        <rFont val="Calibri (Textkörper)"/>
      </rPr>
      <t>Coursecode</t>
    </r>
    <r>
      <rPr>
        <sz val="10"/>
        <rFont val="Calibri"/>
        <family val="2"/>
        <scheme val="minor"/>
      </rPr>
      <t>_offen_074</t>
    </r>
    <r>
      <rPr>
        <sz val="12"/>
        <color theme="1"/>
        <rFont val="Calibri"/>
        <family val="2"/>
        <scheme val="minor"/>
      </rPr>
      <t/>
    </r>
  </si>
  <si>
    <r>
      <rPr>
        <sz val="10"/>
        <color rgb="FFFF0000"/>
        <rFont val="Calibri (Textkörper)"/>
      </rPr>
      <t>Coursecode</t>
    </r>
    <r>
      <rPr>
        <sz val="10"/>
        <rFont val="Calibri"/>
        <family val="2"/>
        <scheme val="minor"/>
      </rPr>
      <t>_offen_075</t>
    </r>
    <r>
      <rPr>
        <sz val="12"/>
        <color theme="1"/>
        <rFont val="Calibri"/>
        <family val="2"/>
        <scheme val="minor"/>
      </rPr>
      <t/>
    </r>
  </si>
  <si>
    <r>
      <rPr>
        <sz val="10"/>
        <color rgb="FFFF0000"/>
        <rFont val="Calibri (Textkörper)"/>
      </rPr>
      <t>Coursecode</t>
    </r>
    <r>
      <rPr>
        <sz val="10"/>
        <rFont val="Calibri"/>
        <family val="2"/>
        <scheme val="minor"/>
      </rPr>
      <t>_offen_076</t>
    </r>
    <r>
      <rPr>
        <sz val="12"/>
        <color theme="1"/>
        <rFont val="Calibri"/>
        <family val="2"/>
        <scheme val="minor"/>
      </rPr>
      <t/>
    </r>
  </si>
  <si>
    <r>
      <rPr>
        <sz val="10"/>
        <color rgb="FFFF0000"/>
        <rFont val="Calibri (Textkörper)"/>
      </rPr>
      <t>Coursecode</t>
    </r>
    <r>
      <rPr>
        <sz val="10"/>
        <rFont val="Calibri"/>
        <family val="2"/>
        <scheme val="minor"/>
      </rPr>
      <t>_offen_077</t>
    </r>
    <r>
      <rPr>
        <sz val="12"/>
        <color theme="1"/>
        <rFont val="Calibri"/>
        <family val="2"/>
        <scheme val="minor"/>
      </rPr>
      <t/>
    </r>
  </si>
  <si>
    <r>
      <rPr>
        <sz val="10"/>
        <color rgb="FFFF0000"/>
        <rFont val="Calibri (Textkörper)"/>
      </rPr>
      <t>Coursecode</t>
    </r>
    <r>
      <rPr>
        <sz val="10"/>
        <rFont val="Calibri"/>
        <family val="2"/>
        <scheme val="minor"/>
      </rPr>
      <t>_offen_078</t>
    </r>
    <r>
      <rPr>
        <sz val="12"/>
        <color theme="1"/>
        <rFont val="Calibri"/>
        <family val="2"/>
        <scheme val="minor"/>
      </rPr>
      <t/>
    </r>
  </si>
  <si>
    <r>
      <rPr>
        <sz val="10"/>
        <color rgb="FFFF0000"/>
        <rFont val="Calibri (Textkörper)"/>
      </rPr>
      <t>Coursecode</t>
    </r>
    <r>
      <rPr>
        <sz val="10"/>
        <rFont val="Calibri"/>
        <family val="2"/>
        <scheme val="minor"/>
      </rPr>
      <t>_offen_079</t>
    </r>
    <r>
      <rPr>
        <sz val="12"/>
        <color theme="1"/>
        <rFont val="Calibri"/>
        <family val="2"/>
        <scheme val="minor"/>
      </rPr>
      <t/>
    </r>
  </si>
  <si>
    <r>
      <rPr>
        <sz val="10"/>
        <color rgb="FFFF0000"/>
        <rFont val="Calibri (Textkörper)"/>
      </rPr>
      <t>Coursecode</t>
    </r>
    <r>
      <rPr>
        <sz val="10"/>
        <rFont val="Calibri"/>
        <family val="2"/>
        <scheme val="minor"/>
      </rPr>
      <t>_offen_080</t>
    </r>
    <r>
      <rPr>
        <sz val="12"/>
        <color theme="1"/>
        <rFont val="Calibri"/>
        <family val="2"/>
        <scheme val="minor"/>
      </rPr>
      <t/>
    </r>
  </si>
  <si>
    <r>
      <rPr>
        <sz val="10"/>
        <color rgb="FFFF0000"/>
        <rFont val="Calibri (Textkörper)"/>
      </rPr>
      <t>Coursecode</t>
    </r>
    <r>
      <rPr>
        <sz val="10"/>
        <rFont val="Calibri"/>
        <family val="2"/>
        <scheme val="minor"/>
      </rPr>
      <t>_offen_081</t>
    </r>
    <r>
      <rPr>
        <sz val="12"/>
        <color theme="1"/>
        <rFont val="Calibri"/>
        <family val="2"/>
        <scheme val="minor"/>
      </rPr>
      <t/>
    </r>
  </si>
  <si>
    <r>
      <rPr>
        <sz val="10"/>
        <color rgb="FFFF0000"/>
        <rFont val="Calibri (Textkörper)"/>
      </rPr>
      <t>Coursecode</t>
    </r>
    <r>
      <rPr>
        <sz val="10"/>
        <rFont val="Calibri"/>
        <family val="2"/>
        <scheme val="minor"/>
      </rPr>
      <t>_offen_082</t>
    </r>
    <r>
      <rPr>
        <sz val="12"/>
        <color theme="1"/>
        <rFont val="Calibri"/>
        <family val="2"/>
        <scheme val="minor"/>
      </rPr>
      <t/>
    </r>
  </si>
  <si>
    <r>
      <rPr>
        <sz val="10"/>
        <color rgb="FFFF0000"/>
        <rFont val="Calibri (Textkörper)"/>
      </rPr>
      <t>Coursecode</t>
    </r>
    <r>
      <rPr>
        <sz val="10"/>
        <rFont val="Calibri"/>
        <family val="2"/>
        <scheme val="minor"/>
      </rPr>
      <t>_offen_083</t>
    </r>
    <r>
      <rPr>
        <sz val="12"/>
        <color theme="1"/>
        <rFont val="Calibri"/>
        <family val="2"/>
        <scheme val="minor"/>
      </rPr>
      <t/>
    </r>
  </si>
  <si>
    <r>
      <rPr>
        <sz val="10"/>
        <color rgb="FFFF0000"/>
        <rFont val="Calibri (Textkörper)"/>
      </rPr>
      <t>Coursecode</t>
    </r>
    <r>
      <rPr>
        <sz val="10"/>
        <rFont val="Calibri"/>
        <family val="2"/>
        <scheme val="minor"/>
      </rPr>
      <t>_offen_084</t>
    </r>
    <r>
      <rPr>
        <sz val="12"/>
        <color theme="1"/>
        <rFont val="Calibri"/>
        <family val="2"/>
        <scheme val="minor"/>
      </rPr>
      <t/>
    </r>
  </si>
  <si>
    <r>
      <rPr>
        <sz val="10"/>
        <color rgb="FFFF0000"/>
        <rFont val="Calibri (Textkörper)"/>
      </rPr>
      <t>Coursecode</t>
    </r>
    <r>
      <rPr>
        <sz val="10"/>
        <rFont val="Calibri"/>
        <family val="2"/>
        <scheme val="minor"/>
      </rPr>
      <t>_offen_085</t>
    </r>
    <r>
      <rPr>
        <sz val="12"/>
        <color theme="1"/>
        <rFont val="Calibri"/>
        <family val="2"/>
        <scheme val="minor"/>
      </rPr>
      <t/>
    </r>
  </si>
  <si>
    <r>
      <rPr>
        <sz val="10"/>
        <color rgb="FFFF0000"/>
        <rFont val="Calibri (Textkörper)"/>
      </rPr>
      <t>Coursecode</t>
    </r>
    <r>
      <rPr>
        <sz val="10"/>
        <rFont val="Calibri"/>
        <family val="2"/>
        <scheme val="minor"/>
      </rPr>
      <t>_offen_086</t>
    </r>
    <r>
      <rPr>
        <sz val="12"/>
        <color theme="1"/>
        <rFont val="Calibri"/>
        <family val="2"/>
        <scheme val="minor"/>
      </rPr>
      <t/>
    </r>
  </si>
  <si>
    <r>
      <rPr>
        <sz val="10"/>
        <color rgb="FFFF0000"/>
        <rFont val="Calibri (Textkörper)"/>
      </rPr>
      <t>Coursecode</t>
    </r>
    <r>
      <rPr>
        <sz val="10"/>
        <rFont val="Calibri"/>
        <family val="2"/>
        <scheme val="minor"/>
      </rPr>
      <t>_offen_087</t>
    </r>
    <r>
      <rPr>
        <sz val="12"/>
        <color theme="1"/>
        <rFont val="Calibri"/>
        <family val="2"/>
        <scheme val="minor"/>
      </rPr>
      <t/>
    </r>
  </si>
  <si>
    <r>
      <rPr>
        <sz val="10"/>
        <color rgb="FFFF0000"/>
        <rFont val="Calibri (Textkörper)"/>
      </rPr>
      <t>Coursecode</t>
    </r>
    <r>
      <rPr>
        <sz val="10"/>
        <rFont val="Calibri"/>
        <family val="2"/>
        <scheme val="minor"/>
      </rPr>
      <t>_offen_088</t>
    </r>
    <r>
      <rPr>
        <sz val="12"/>
        <color theme="1"/>
        <rFont val="Calibri"/>
        <family val="2"/>
        <scheme val="minor"/>
      </rPr>
      <t/>
    </r>
  </si>
  <si>
    <r>
      <rPr>
        <sz val="10"/>
        <color rgb="FFFF0000"/>
        <rFont val="Calibri (Textkörper)"/>
      </rPr>
      <t>Coursecode</t>
    </r>
    <r>
      <rPr>
        <sz val="10"/>
        <rFont val="Calibri"/>
        <family val="2"/>
        <scheme val="minor"/>
      </rPr>
      <t>_offen_089</t>
    </r>
    <r>
      <rPr>
        <sz val="12"/>
        <color theme="1"/>
        <rFont val="Calibri"/>
        <family val="2"/>
        <scheme val="minor"/>
      </rPr>
      <t/>
    </r>
  </si>
  <si>
    <r>
      <rPr>
        <sz val="10"/>
        <color rgb="FFFF0000"/>
        <rFont val="Calibri (Textkörper)"/>
      </rPr>
      <t>Coursecode</t>
    </r>
    <r>
      <rPr>
        <sz val="10"/>
        <rFont val="Calibri"/>
        <family val="2"/>
        <scheme val="minor"/>
      </rPr>
      <t>_offen_090</t>
    </r>
    <r>
      <rPr>
        <sz val="12"/>
        <color theme="1"/>
        <rFont val="Calibri"/>
        <family val="2"/>
        <scheme val="minor"/>
      </rPr>
      <t/>
    </r>
  </si>
  <si>
    <r>
      <rPr>
        <sz val="10"/>
        <color rgb="FFFF0000"/>
        <rFont val="Calibri (Textkörper)"/>
      </rPr>
      <t>Coursecode</t>
    </r>
    <r>
      <rPr>
        <sz val="10"/>
        <rFont val="Calibri"/>
        <family val="2"/>
        <scheme val="minor"/>
      </rPr>
      <t>_offen_091</t>
    </r>
    <r>
      <rPr>
        <sz val="12"/>
        <color theme="1"/>
        <rFont val="Calibri"/>
        <family val="2"/>
        <scheme val="minor"/>
      </rPr>
      <t/>
    </r>
  </si>
  <si>
    <r>
      <rPr>
        <sz val="10"/>
        <color rgb="FFFF0000"/>
        <rFont val="Calibri (Textkörper)"/>
      </rPr>
      <t>Coursecode</t>
    </r>
    <r>
      <rPr>
        <sz val="10"/>
        <rFont val="Calibri"/>
        <family val="2"/>
        <scheme val="minor"/>
      </rPr>
      <t>_offen_092</t>
    </r>
    <r>
      <rPr>
        <sz val="12"/>
        <color theme="1"/>
        <rFont val="Calibri"/>
        <family val="2"/>
        <scheme val="minor"/>
      </rPr>
      <t/>
    </r>
  </si>
  <si>
    <r>
      <rPr>
        <sz val="10"/>
        <color rgb="FFFF0000"/>
        <rFont val="Calibri (Textkörper)"/>
      </rPr>
      <t>Coursecode</t>
    </r>
    <r>
      <rPr>
        <sz val="10"/>
        <rFont val="Calibri"/>
        <family val="2"/>
        <scheme val="minor"/>
      </rPr>
      <t>_offen_093</t>
    </r>
    <r>
      <rPr>
        <sz val="12"/>
        <color theme="1"/>
        <rFont val="Calibri"/>
        <family val="2"/>
        <scheme val="minor"/>
      </rPr>
      <t/>
    </r>
  </si>
  <si>
    <r>
      <rPr>
        <sz val="10"/>
        <color rgb="FFFF0000"/>
        <rFont val="Calibri (Textkörper)"/>
      </rPr>
      <t>Coursecode</t>
    </r>
    <r>
      <rPr>
        <sz val="10"/>
        <rFont val="Calibri"/>
        <family val="2"/>
        <scheme val="minor"/>
      </rPr>
      <t>_offen_094</t>
    </r>
    <r>
      <rPr>
        <sz val="12"/>
        <color theme="1"/>
        <rFont val="Calibri"/>
        <family val="2"/>
        <scheme val="minor"/>
      </rPr>
      <t/>
    </r>
  </si>
  <si>
    <r>
      <rPr>
        <sz val="10"/>
        <color rgb="FFFF0000"/>
        <rFont val="Calibri (Textkörper)"/>
      </rPr>
      <t>Coursecode</t>
    </r>
    <r>
      <rPr>
        <sz val="10"/>
        <rFont val="Calibri"/>
        <family val="2"/>
        <scheme val="minor"/>
      </rPr>
      <t>_offen_095</t>
    </r>
    <r>
      <rPr>
        <sz val="12"/>
        <color theme="1"/>
        <rFont val="Calibri"/>
        <family val="2"/>
        <scheme val="minor"/>
      </rPr>
      <t/>
    </r>
  </si>
  <si>
    <r>
      <rPr>
        <sz val="10"/>
        <color rgb="FFFF0000"/>
        <rFont val="Calibri (Textkörper)"/>
      </rPr>
      <t>Coursecode</t>
    </r>
    <r>
      <rPr>
        <sz val="10"/>
        <rFont val="Calibri"/>
        <family val="2"/>
        <scheme val="minor"/>
      </rPr>
      <t>_offen_096</t>
    </r>
    <r>
      <rPr>
        <sz val="12"/>
        <color theme="1"/>
        <rFont val="Calibri"/>
        <family val="2"/>
        <scheme val="minor"/>
      </rPr>
      <t/>
    </r>
  </si>
  <si>
    <r>
      <rPr>
        <sz val="10"/>
        <color rgb="FFFF0000"/>
        <rFont val="Calibri (Textkörper)"/>
      </rPr>
      <t>Coursecode</t>
    </r>
    <r>
      <rPr>
        <sz val="10"/>
        <rFont val="Calibri"/>
        <family val="2"/>
        <scheme val="minor"/>
      </rPr>
      <t>_offen_097</t>
    </r>
    <r>
      <rPr>
        <sz val="12"/>
        <color theme="1"/>
        <rFont val="Calibri"/>
        <family val="2"/>
        <scheme val="minor"/>
      </rPr>
      <t/>
    </r>
  </si>
  <si>
    <r>
      <rPr>
        <sz val="10"/>
        <color rgb="FFFF0000"/>
        <rFont val="Calibri (Textkörper)"/>
      </rPr>
      <t>Coursecode</t>
    </r>
    <r>
      <rPr>
        <sz val="10"/>
        <rFont val="Calibri"/>
        <family val="2"/>
        <scheme val="minor"/>
      </rPr>
      <t>_offen_098</t>
    </r>
    <r>
      <rPr>
        <sz val="12"/>
        <color theme="1"/>
        <rFont val="Calibri"/>
        <family val="2"/>
        <scheme val="minor"/>
      </rPr>
      <t/>
    </r>
  </si>
  <si>
    <r>
      <rPr>
        <sz val="10"/>
        <color rgb="FFFF0000"/>
        <rFont val="Calibri (Textkörper)"/>
      </rPr>
      <t>Coursecode</t>
    </r>
    <r>
      <rPr>
        <sz val="10"/>
        <rFont val="Calibri"/>
        <family val="2"/>
        <scheme val="minor"/>
      </rPr>
      <t>_offen_099</t>
    </r>
    <r>
      <rPr>
        <sz val="12"/>
        <color theme="1"/>
        <rFont val="Calibri"/>
        <family val="2"/>
        <scheme val="minor"/>
      </rPr>
      <t/>
    </r>
  </si>
  <si>
    <r>
      <rPr>
        <sz val="10"/>
        <color rgb="FFFF0000"/>
        <rFont val="Calibri (Textkörper)"/>
      </rPr>
      <t>Coursecode</t>
    </r>
    <r>
      <rPr>
        <sz val="10"/>
        <rFont val="Calibri"/>
        <family val="2"/>
        <scheme val="minor"/>
      </rPr>
      <t>_offen_100</t>
    </r>
    <r>
      <rPr>
        <sz val="12"/>
        <color theme="1"/>
        <rFont val="Calibri"/>
        <family val="2"/>
        <scheme val="minor"/>
      </rPr>
      <t/>
    </r>
  </si>
  <si>
    <r>
      <rPr>
        <sz val="10"/>
        <color rgb="FFFF0000"/>
        <rFont val="Calibri (Textkörper)"/>
      </rPr>
      <t>Coursecode</t>
    </r>
    <r>
      <rPr>
        <sz val="10"/>
        <rFont val="Calibri"/>
        <family val="2"/>
        <scheme val="minor"/>
      </rPr>
      <t>_offen_101</t>
    </r>
    <r>
      <rPr>
        <sz val="12"/>
        <color theme="1"/>
        <rFont val="Calibri"/>
        <family val="2"/>
        <scheme val="minor"/>
      </rPr>
      <t/>
    </r>
  </si>
  <si>
    <r>
      <rPr>
        <sz val="10"/>
        <color rgb="FFFF0000"/>
        <rFont val="Calibri (Textkörper)"/>
      </rPr>
      <t>Coursecode</t>
    </r>
    <r>
      <rPr>
        <sz val="10"/>
        <rFont val="Calibri"/>
        <family val="2"/>
        <scheme val="minor"/>
      </rPr>
      <t>_offen_102</t>
    </r>
    <r>
      <rPr>
        <sz val="12"/>
        <color theme="1"/>
        <rFont val="Calibri"/>
        <family val="2"/>
        <scheme val="minor"/>
      </rPr>
      <t/>
    </r>
  </si>
  <si>
    <r>
      <rPr>
        <sz val="10"/>
        <color rgb="FFFF0000"/>
        <rFont val="Calibri (Textkörper)"/>
      </rPr>
      <t>Coursecode</t>
    </r>
    <r>
      <rPr>
        <sz val="10"/>
        <rFont val="Calibri"/>
        <family val="2"/>
        <scheme val="minor"/>
      </rPr>
      <t>_offen_103</t>
    </r>
    <r>
      <rPr>
        <sz val="12"/>
        <color theme="1"/>
        <rFont val="Calibri"/>
        <family val="2"/>
        <scheme val="minor"/>
      </rPr>
      <t/>
    </r>
  </si>
  <si>
    <r>
      <rPr>
        <sz val="10"/>
        <color rgb="FFFF0000"/>
        <rFont val="Calibri (Textkörper)"/>
      </rPr>
      <t>Coursecode</t>
    </r>
    <r>
      <rPr>
        <sz val="10"/>
        <rFont val="Calibri"/>
        <family val="2"/>
        <scheme val="minor"/>
      </rPr>
      <t>_offen_104</t>
    </r>
    <r>
      <rPr>
        <sz val="12"/>
        <color theme="1"/>
        <rFont val="Calibri"/>
        <family val="2"/>
        <scheme val="minor"/>
      </rPr>
      <t/>
    </r>
  </si>
  <si>
    <r>
      <rPr>
        <sz val="10"/>
        <color rgb="FFFF0000"/>
        <rFont val="Calibri (Textkörper)"/>
      </rPr>
      <t>Coursecode</t>
    </r>
    <r>
      <rPr>
        <sz val="10"/>
        <rFont val="Calibri"/>
        <family val="2"/>
        <scheme val="minor"/>
      </rPr>
      <t>_offen_105</t>
    </r>
    <r>
      <rPr>
        <sz val="12"/>
        <color theme="1"/>
        <rFont val="Calibri"/>
        <family val="2"/>
        <scheme val="minor"/>
      </rPr>
      <t/>
    </r>
  </si>
  <si>
    <r>
      <rPr>
        <sz val="10"/>
        <color rgb="FFFF0000"/>
        <rFont val="Calibri (Textkörper)"/>
      </rPr>
      <t>Coursecode</t>
    </r>
    <r>
      <rPr>
        <sz val="10"/>
        <rFont val="Calibri"/>
        <family val="2"/>
        <scheme val="minor"/>
      </rPr>
      <t>_offen_106</t>
    </r>
    <r>
      <rPr>
        <sz val="12"/>
        <color theme="1"/>
        <rFont val="Calibri"/>
        <family val="2"/>
        <scheme val="minor"/>
      </rPr>
      <t/>
    </r>
  </si>
  <si>
    <r>
      <rPr>
        <sz val="10"/>
        <color rgb="FFFF0000"/>
        <rFont val="Calibri (Textkörper)"/>
      </rPr>
      <t>Coursecode</t>
    </r>
    <r>
      <rPr>
        <sz val="10"/>
        <rFont val="Calibri"/>
        <family val="2"/>
        <scheme val="minor"/>
      </rPr>
      <t>_offen_107</t>
    </r>
    <r>
      <rPr>
        <sz val="12"/>
        <color theme="1"/>
        <rFont val="Calibri"/>
        <family val="2"/>
        <scheme val="minor"/>
      </rPr>
      <t/>
    </r>
  </si>
  <si>
    <r>
      <rPr>
        <sz val="10"/>
        <color rgb="FFFF0000"/>
        <rFont val="Calibri (Textkörper)"/>
      </rPr>
      <t>Coursecode</t>
    </r>
    <r>
      <rPr>
        <sz val="10"/>
        <rFont val="Calibri"/>
        <family val="2"/>
        <scheme val="minor"/>
      </rPr>
      <t>_offen_108</t>
    </r>
    <r>
      <rPr>
        <sz val="12"/>
        <color theme="1"/>
        <rFont val="Calibri"/>
        <family val="2"/>
        <scheme val="minor"/>
      </rPr>
      <t/>
    </r>
  </si>
  <si>
    <r>
      <rPr>
        <sz val="10"/>
        <color rgb="FFFF0000"/>
        <rFont val="Calibri (Textkörper)"/>
      </rPr>
      <t>Coursecode</t>
    </r>
    <r>
      <rPr>
        <sz val="10"/>
        <rFont val="Calibri"/>
        <family val="2"/>
        <scheme val="minor"/>
      </rPr>
      <t>_offen_109</t>
    </r>
    <r>
      <rPr>
        <sz val="12"/>
        <color theme="1"/>
        <rFont val="Calibri"/>
        <family val="2"/>
        <scheme val="minor"/>
      </rPr>
      <t/>
    </r>
  </si>
  <si>
    <r>
      <rPr>
        <sz val="10"/>
        <color rgb="FFFF0000"/>
        <rFont val="Calibri (Textkörper)"/>
      </rPr>
      <t>Coursecode</t>
    </r>
    <r>
      <rPr>
        <sz val="10"/>
        <rFont val="Calibri"/>
        <family val="2"/>
        <scheme val="minor"/>
      </rPr>
      <t>_offen_110</t>
    </r>
    <r>
      <rPr>
        <sz val="12"/>
        <color theme="1"/>
        <rFont val="Calibri"/>
        <family val="2"/>
        <scheme val="minor"/>
      </rPr>
      <t/>
    </r>
  </si>
  <si>
    <r>
      <rPr>
        <sz val="10"/>
        <color rgb="FFFF0000"/>
        <rFont val="Calibri (Textkörper)"/>
      </rPr>
      <t>Coursecode</t>
    </r>
    <r>
      <rPr>
        <sz val="10"/>
        <rFont val="Calibri"/>
        <family val="2"/>
        <scheme val="minor"/>
      </rPr>
      <t>_offen_111</t>
    </r>
    <r>
      <rPr>
        <sz val="12"/>
        <color theme="1"/>
        <rFont val="Calibri"/>
        <family val="2"/>
        <scheme val="minor"/>
      </rPr>
      <t/>
    </r>
  </si>
  <si>
    <r>
      <rPr>
        <sz val="10"/>
        <color rgb="FFFF0000"/>
        <rFont val="Calibri (Textkörper)"/>
      </rPr>
      <t>Coursecode</t>
    </r>
    <r>
      <rPr>
        <sz val="10"/>
        <rFont val="Calibri"/>
        <family val="2"/>
        <scheme val="minor"/>
      </rPr>
      <t>_offen_112</t>
    </r>
    <r>
      <rPr>
        <sz val="12"/>
        <color theme="1"/>
        <rFont val="Calibri"/>
        <family val="2"/>
        <scheme val="minor"/>
      </rPr>
      <t/>
    </r>
  </si>
  <si>
    <r>
      <rPr>
        <sz val="10"/>
        <color rgb="FFFF0000"/>
        <rFont val="Calibri (Textkörper)"/>
      </rPr>
      <t>Coursecode</t>
    </r>
    <r>
      <rPr>
        <sz val="10"/>
        <rFont val="Calibri"/>
        <family val="2"/>
        <scheme val="minor"/>
      </rPr>
      <t>_offen_113</t>
    </r>
    <r>
      <rPr>
        <sz val="12"/>
        <color theme="1"/>
        <rFont val="Calibri"/>
        <family val="2"/>
        <scheme val="minor"/>
      </rPr>
      <t/>
    </r>
  </si>
  <si>
    <r>
      <rPr>
        <sz val="10"/>
        <color rgb="FFFF0000"/>
        <rFont val="Calibri (Textkörper)"/>
      </rPr>
      <t>Coursecode</t>
    </r>
    <r>
      <rPr>
        <sz val="10"/>
        <rFont val="Calibri"/>
        <family val="2"/>
        <scheme val="minor"/>
      </rPr>
      <t>_offen_114</t>
    </r>
    <r>
      <rPr>
        <sz val="12"/>
        <color theme="1"/>
        <rFont val="Calibri"/>
        <family val="2"/>
        <scheme val="minor"/>
      </rPr>
      <t/>
    </r>
  </si>
  <si>
    <r>
      <rPr>
        <sz val="10"/>
        <color rgb="FFFF0000"/>
        <rFont val="Calibri (Textkörper)"/>
      </rPr>
      <t>Coursecode</t>
    </r>
    <r>
      <rPr>
        <sz val="10"/>
        <rFont val="Calibri"/>
        <family val="2"/>
        <scheme val="minor"/>
      </rPr>
      <t>_offen_115</t>
    </r>
    <r>
      <rPr>
        <sz val="12"/>
        <color theme="1"/>
        <rFont val="Calibri"/>
        <family val="2"/>
        <scheme val="minor"/>
      </rPr>
      <t/>
    </r>
  </si>
  <si>
    <r>
      <rPr>
        <sz val="10"/>
        <color rgb="FFFF0000"/>
        <rFont val="Calibri (Textkörper)"/>
      </rPr>
      <t>Coursecode</t>
    </r>
    <r>
      <rPr>
        <sz val="10"/>
        <rFont val="Calibri"/>
        <family val="2"/>
        <scheme val="minor"/>
      </rPr>
      <t>_offen_116</t>
    </r>
    <r>
      <rPr>
        <sz val="12"/>
        <color theme="1"/>
        <rFont val="Calibri"/>
        <family val="2"/>
        <scheme val="minor"/>
      </rPr>
      <t/>
    </r>
  </si>
  <si>
    <r>
      <rPr>
        <sz val="10"/>
        <color rgb="FFFF0000"/>
        <rFont val="Calibri (Textkörper)"/>
      </rPr>
      <t>Coursecode</t>
    </r>
    <r>
      <rPr>
        <sz val="10"/>
        <rFont val="Calibri"/>
        <family val="2"/>
        <scheme val="minor"/>
      </rPr>
      <t>_offen_117</t>
    </r>
    <r>
      <rPr>
        <sz val="12"/>
        <color theme="1"/>
        <rFont val="Calibri"/>
        <family val="2"/>
        <scheme val="minor"/>
      </rPr>
      <t/>
    </r>
  </si>
  <si>
    <r>
      <rPr>
        <sz val="10"/>
        <color rgb="FFFF0000"/>
        <rFont val="Calibri (Textkörper)"/>
      </rPr>
      <t>Coursecode</t>
    </r>
    <r>
      <rPr>
        <sz val="10"/>
        <rFont val="Calibri"/>
        <family val="2"/>
        <scheme val="minor"/>
      </rPr>
      <t>_offen_118</t>
    </r>
    <r>
      <rPr>
        <sz val="12"/>
        <color theme="1"/>
        <rFont val="Calibri"/>
        <family val="2"/>
        <scheme val="minor"/>
      </rPr>
      <t/>
    </r>
  </si>
  <si>
    <r>
      <rPr>
        <sz val="10"/>
        <color rgb="FFFF0000"/>
        <rFont val="Calibri (Textkörper)"/>
      </rPr>
      <t>Coursecode</t>
    </r>
    <r>
      <rPr>
        <sz val="10"/>
        <rFont val="Calibri"/>
        <family val="2"/>
        <scheme val="minor"/>
      </rPr>
      <t>_offen_119</t>
    </r>
    <r>
      <rPr>
        <sz val="12"/>
        <color theme="1"/>
        <rFont val="Calibri"/>
        <family val="2"/>
        <scheme val="minor"/>
      </rPr>
      <t/>
    </r>
  </si>
  <si>
    <r>
      <rPr>
        <sz val="10"/>
        <color rgb="FFFF0000"/>
        <rFont val="Calibri (Textkörper)"/>
      </rPr>
      <t>Coursecode</t>
    </r>
    <r>
      <rPr>
        <sz val="10"/>
        <rFont val="Calibri"/>
        <family val="2"/>
        <scheme val="minor"/>
      </rPr>
      <t>_offen_120</t>
    </r>
    <r>
      <rPr>
        <sz val="12"/>
        <color theme="1"/>
        <rFont val="Calibri"/>
        <family val="2"/>
        <scheme val="minor"/>
      </rPr>
      <t/>
    </r>
  </si>
  <si>
    <r>
      <rPr>
        <sz val="10"/>
        <color rgb="FFFF0000"/>
        <rFont val="Calibri (Textkörper)"/>
      </rPr>
      <t>Coursecode</t>
    </r>
    <r>
      <rPr>
        <sz val="10"/>
        <rFont val="Calibri"/>
        <family val="2"/>
        <scheme val="minor"/>
      </rPr>
      <t>_offen_121</t>
    </r>
    <r>
      <rPr>
        <sz val="12"/>
        <color theme="1"/>
        <rFont val="Calibri"/>
        <family val="2"/>
        <scheme val="minor"/>
      </rPr>
      <t/>
    </r>
  </si>
  <si>
    <r>
      <rPr>
        <sz val="10"/>
        <color rgb="FFFF0000"/>
        <rFont val="Calibri (Textkörper)"/>
      </rPr>
      <t>Coursecode</t>
    </r>
    <r>
      <rPr>
        <sz val="10"/>
        <rFont val="Calibri"/>
        <family val="2"/>
        <scheme val="minor"/>
      </rPr>
      <t>_offen_122</t>
    </r>
    <r>
      <rPr>
        <sz val="12"/>
        <color theme="1"/>
        <rFont val="Calibri"/>
        <family val="2"/>
        <scheme val="minor"/>
      </rPr>
      <t/>
    </r>
  </si>
  <si>
    <r>
      <rPr>
        <sz val="10"/>
        <color rgb="FFFF0000"/>
        <rFont val="Calibri (Textkörper)"/>
      </rPr>
      <t>Coursecode</t>
    </r>
    <r>
      <rPr>
        <sz val="10"/>
        <rFont val="Calibri"/>
        <family val="2"/>
        <scheme val="minor"/>
      </rPr>
      <t>_offen_123</t>
    </r>
    <r>
      <rPr>
        <sz val="12"/>
        <color theme="1"/>
        <rFont val="Calibri"/>
        <family val="2"/>
        <scheme val="minor"/>
      </rPr>
      <t/>
    </r>
  </si>
  <si>
    <r>
      <rPr>
        <sz val="10"/>
        <color rgb="FFFF0000"/>
        <rFont val="Calibri (Textkörper)"/>
      </rPr>
      <t>Coursecode</t>
    </r>
    <r>
      <rPr>
        <sz val="10"/>
        <rFont val="Calibri"/>
        <family val="2"/>
        <scheme val="minor"/>
      </rPr>
      <t>_offen_124</t>
    </r>
    <r>
      <rPr>
        <sz val="12"/>
        <color theme="1"/>
        <rFont val="Calibri"/>
        <family val="2"/>
        <scheme val="minor"/>
      </rPr>
      <t/>
    </r>
  </si>
  <si>
    <r>
      <rPr>
        <sz val="10"/>
        <color rgb="FFFF0000"/>
        <rFont val="Calibri (Textkörper)"/>
      </rPr>
      <t>Coursecode</t>
    </r>
    <r>
      <rPr>
        <sz val="10"/>
        <rFont val="Calibri"/>
        <family val="2"/>
        <scheme val="minor"/>
      </rPr>
      <t>_offen_125</t>
    </r>
    <r>
      <rPr>
        <sz val="12"/>
        <color theme="1"/>
        <rFont val="Calibri"/>
        <family val="2"/>
        <scheme val="minor"/>
      </rPr>
      <t/>
    </r>
  </si>
  <si>
    <r>
      <rPr>
        <sz val="10"/>
        <color rgb="FFFF0000"/>
        <rFont val="Calibri (Textkörper)"/>
      </rPr>
      <t>Coursecode</t>
    </r>
    <r>
      <rPr>
        <sz val="10"/>
        <rFont val="Calibri"/>
        <family val="2"/>
        <scheme val="minor"/>
      </rPr>
      <t>_offen_126</t>
    </r>
    <r>
      <rPr>
        <sz val="12"/>
        <color theme="1"/>
        <rFont val="Calibri"/>
        <family val="2"/>
        <scheme val="minor"/>
      </rPr>
      <t/>
    </r>
  </si>
  <si>
    <r>
      <rPr>
        <sz val="10"/>
        <color rgb="FFFF0000"/>
        <rFont val="Calibri (Textkörper)"/>
      </rPr>
      <t>Coursecode</t>
    </r>
    <r>
      <rPr>
        <sz val="10"/>
        <rFont val="Calibri"/>
        <family val="2"/>
        <scheme val="minor"/>
      </rPr>
      <t>_offen_127</t>
    </r>
    <r>
      <rPr>
        <sz val="12"/>
        <color theme="1"/>
        <rFont val="Calibri"/>
        <family val="2"/>
        <scheme val="minor"/>
      </rPr>
      <t/>
    </r>
  </si>
  <si>
    <r>
      <rPr>
        <sz val="10"/>
        <color rgb="FFFF0000"/>
        <rFont val="Calibri (Textkörper)"/>
      </rPr>
      <t>Coursecode</t>
    </r>
    <r>
      <rPr>
        <sz val="10"/>
        <rFont val="Calibri"/>
        <family val="2"/>
        <scheme val="minor"/>
      </rPr>
      <t>_offen_128</t>
    </r>
    <r>
      <rPr>
        <sz val="12"/>
        <color theme="1"/>
        <rFont val="Calibri"/>
        <family val="2"/>
        <scheme val="minor"/>
      </rPr>
      <t/>
    </r>
  </si>
  <si>
    <r>
      <rPr>
        <sz val="10"/>
        <color rgb="FFFF0000"/>
        <rFont val="Calibri (Textkörper)"/>
      </rPr>
      <t>Coursecode</t>
    </r>
    <r>
      <rPr>
        <sz val="10"/>
        <rFont val="Calibri"/>
        <family val="2"/>
        <scheme val="minor"/>
      </rPr>
      <t>_offen_129</t>
    </r>
    <r>
      <rPr>
        <sz val="12"/>
        <color theme="1"/>
        <rFont val="Calibri"/>
        <family val="2"/>
        <scheme val="minor"/>
      </rPr>
      <t/>
    </r>
  </si>
  <si>
    <r>
      <rPr>
        <sz val="10"/>
        <color rgb="FFFF0000"/>
        <rFont val="Calibri (Textkörper)"/>
      </rPr>
      <t>Coursecode</t>
    </r>
    <r>
      <rPr>
        <sz val="10"/>
        <rFont val="Calibri"/>
        <family val="2"/>
        <scheme val="minor"/>
      </rPr>
      <t>_offen_130</t>
    </r>
    <r>
      <rPr>
        <sz val="12"/>
        <color theme="1"/>
        <rFont val="Calibri"/>
        <family val="2"/>
        <scheme val="minor"/>
      </rPr>
      <t/>
    </r>
  </si>
  <si>
    <r>
      <rPr>
        <sz val="10"/>
        <color rgb="FFFF0000"/>
        <rFont val="Calibri (Textkörper)"/>
      </rPr>
      <t>Coursecode</t>
    </r>
    <r>
      <rPr>
        <sz val="10"/>
        <rFont val="Calibri"/>
        <family val="2"/>
        <scheme val="minor"/>
      </rPr>
      <t>_offen_131</t>
    </r>
    <r>
      <rPr>
        <sz val="12"/>
        <color theme="1"/>
        <rFont val="Calibri"/>
        <family val="2"/>
        <scheme val="minor"/>
      </rPr>
      <t/>
    </r>
  </si>
  <si>
    <r>
      <rPr>
        <sz val="10"/>
        <color rgb="FFFF0000"/>
        <rFont val="Calibri (Textkörper)"/>
      </rPr>
      <t>Coursecode</t>
    </r>
    <r>
      <rPr>
        <sz val="10"/>
        <rFont val="Calibri"/>
        <family val="2"/>
        <scheme val="minor"/>
      </rPr>
      <t>_offen_132</t>
    </r>
    <r>
      <rPr>
        <sz val="12"/>
        <color theme="1"/>
        <rFont val="Calibri"/>
        <family val="2"/>
        <scheme val="minor"/>
      </rPr>
      <t/>
    </r>
  </si>
  <si>
    <r>
      <rPr>
        <sz val="10"/>
        <color rgb="FFFF0000"/>
        <rFont val="Calibri (Textkörper)"/>
      </rPr>
      <t>Coursecode</t>
    </r>
    <r>
      <rPr>
        <sz val="10"/>
        <rFont val="Calibri"/>
        <family val="2"/>
        <scheme val="minor"/>
      </rPr>
      <t>_offen_133</t>
    </r>
    <r>
      <rPr>
        <sz val="12"/>
        <color theme="1"/>
        <rFont val="Calibri"/>
        <family val="2"/>
        <scheme val="minor"/>
      </rPr>
      <t/>
    </r>
  </si>
  <si>
    <r>
      <rPr>
        <sz val="10"/>
        <color rgb="FFFF0000"/>
        <rFont val="Calibri (Textkörper)"/>
      </rPr>
      <t>Coursecode</t>
    </r>
    <r>
      <rPr>
        <sz val="10"/>
        <rFont val="Calibri"/>
        <family val="2"/>
        <scheme val="minor"/>
      </rPr>
      <t>_offen_134</t>
    </r>
    <r>
      <rPr>
        <sz val="12"/>
        <color theme="1"/>
        <rFont val="Calibri"/>
        <family val="2"/>
        <scheme val="minor"/>
      </rPr>
      <t/>
    </r>
  </si>
  <si>
    <r>
      <rPr>
        <sz val="10"/>
        <color rgb="FFFF0000"/>
        <rFont val="Calibri (Textkörper)"/>
      </rPr>
      <t>Coursecode</t>
    </r>
    <r>
      <rPr>
        <sz val="10"/>
        <rFont val="Calibri"/>
        <family val="2"/>
        <scheme val="minor"/>
      </rPr>
      <t>_offen_135</t>
    </r>
    <r>
      <rPr>
        <sz val="12"/>
        <color theme="1"/>
        <rFont val="Calibri"/>
        <family val="2"/>
        <scheme val="minor"/>
      </rPr>
      <t/>
    </r>
  </si>
  <si>
    <t>Schwierigkeitsgrad</t>
  </si>
  <si>
    <t>Bild</t>
  </si>
  <si>
    <t>Ja</t>
  </si>
  <si>
    <t>Nein</t>
  </si>
  <si>
    <t>MC Fragen pro Lektion</t>
  </si>
  <si>
    <t>MC leicht</t>
  </si>
  <si>
    <t>MC mittel</t>
  </si>
  <si>
    <t>MC schwer</t>
  </si>
  <si>
    <t>Offene Fragen / Lektion</t>
  </si>
  <si>
    <t>Offen leicht</t>
  </si>
  <si>
    <t>Offen mittel</t>
  </si>
  <si>
    <t>Offen schwer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</si>
</sst>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b/>
      <sz val="10"/>
      <color rgb="FFFF0000"/>
      <name val="Calibri"/>
      <family val="2"/>
      <scheme val="minor"/>
    </font>
    <font>
      <b/>
      <sz val="9"/>
      <color rgb="FF000000"/>
      <name val="Segoe UI"/>
      <family val="2"/>
      <charset val="1"/>
    </font>
    <font>
      <sz val="9"/>
      <color rgb="FF000000"/>
      <name val="Segoe UI"/>
      <family val="2"/>
      <charset val="1"/>
    </font>
    <font>
      <sz val="10"/>
      <color rgb="FFFF0000"/>
      <name val="Calibri (Textkörper)"/>
    </font>
    <font>
      <sz val="8"/>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0"/>
      <color theme="1"/>
      <name val="Calibri"/>
      <family val="2"/>
      <scheme val="minor"/>
    </font>
    <font>
      <sz val="10"/>
      <color rgb="FFFF0000"/>
      <name val="Calibri"/>
      <family val="2"/>
      <scheme val="minor"/>
    </font>
    <font>
      <sz val="11"/>
      <color rgb="FFC00000"/>
      <name val="Calibri"/>
      <family val="2"/>
      <scheme val="minor"/>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s>
  <cellStyleXfs count="1">
    <xf numFmtId="0" fontId="0" fillId="0" borderId="0"/>
  </cellStyleXfs>
  <cellXfs count="76">
    <xf numFmtId="0" fontId="0" fillId="0" borderId="0" xfId="0"/>
    <xf numFmtId="0" fontId="4" fillId="0" borderId="0" xfId="0" applyFont="1"/>
    <xf numFmtId="0" fontId="5" fillId="0" borderId="0" xfId="0" applyFont="1"/>
    <xf numFmtId="0" fontId="4" fillId="0" borderId="0" xfId="0" applyFont="1" applyAlignment="1">
      <alignment horizontal="right"/>
    </xf>
    <xf numFmtId="0" fontId="4" fillId="0" borderId="1" xfId="0" applyFont="1" applyBorder="1"/>
    <xf numFmtId="0" fontId="4" fillId="0" borderId="2" xfId="0" applyFont="1" applyBorder="1"/>
    <xf numFmtId="0" fontId="6" fillId="0" borderId="0" xfId="0" applyFont="1" applyAlignment="1">
      <alignment wrapText="1"/>
    </xf>
    <xf numFmtId="0" fontId="5" fillId="0" borderId="0" xfId="0" applyFont="1" applyAlignment="1">
      <alignment horizontal="right"/>
    </xf>
    <xf numFmtId="0" fontId="4" fillId="0" borderId="1" xfId="0" applyFont="1" applyBorder="1" applyAlignment="1">
      <alignment horizontal="right"/>
    </xf>
    <xf numFmtId="0" fontId="4" fillId="0" borderId="4" xfId="0" applyFont="1" applyBorder="1" applyAlignment="1">
      <alignment horizontal="right"/>
    </xf>
    <xf numFmtId="0" fontId="4" fillId="0" borderId="5" xfId="0" applyFont="1" applyBorder="1" applyAlignment="1">
      <alignment horizontal="right"/>
    </xf>
    <xf numFmtId="0" fontId="4" fillId="0" borderId="3" xfId="0" applyFont="1" applyBorder="1"/>
    <xf numFmtId="0" fontId="4" fillId="0" borderId="6" xfId="0" applyFont="1" applyBorder="1"/>
    <xf numFmtId="0" fontId="4" fillId="0" borderId="7" xfId="0" applyFont="1" applyBorder="1"/>
    <xf numFmtId="0" fontId="4" fillId="0" borderId="8" xfId="0" applyFont="1" applyBorder="1"/>
    <xf numFmtId="0" fontId="5" fillId="0" borderId="1" xfId="0" applyFont="1" applyBorder="1"/>
    <xf numFmtId="0" fontId="5" fillId="0" borderId="9" xfId="0" applyFont="1" applyBorder="1"/>
    <xf numFmtId="0" fontId="5" fillId="0" borderId="9" xfId="0" applyFont="1" applyBorder="1" applyAlignment="1">
      <alignment horizontal="right"/>
    </xf>
    <xf numFmtId="0" fontId="4"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4" fillId="0" borderId="10" xfId="0" applyFont="1" applyBorder="1" applyAlignment="1">
      <alignment vertical="top" wrapText="1"/>
    </xf>
    <xf numFmtId="0" fontId="4" fillId="0" borderId="10" xfId="0" applyFont="1" applyBorder="1" applyAlignment="1" applyProtection="1">
      <alignment vertical="top" wrapText="1"/>
      <protection locked="0"/>
    </xf>
    <xf numFmtId="0" fontId="4" fillId="0" borderId="10" xfId="0" applyFont="1" applyBorder="1" applyAlignment="1">
      <alignment horizontal="center" vertical="top" wrapText="1"/>
    </xf>
    <xf numFmtId="0" fontId="4"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8" fillId="0" borderId="0" xfId="0" applyFont="1"/>
    <xf numFmtId="49" fontId="4" fillId="0" borderId="10" xfId="0" applyNumberFormat="1" applyFont="1" applyBorder="1" applyAlignment="1" applyProtection="1">
      <alignment horizontal="center" vertical="top" wrapText="1"/>
      <protection locked="0"/>
    </xf>
    <xf numFmtId="49" fontId="4"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7" fillId="0" borderId="0" xfId="0" applyFont="1" applyAlignment="1">
      <alignment vertical="center"/>
    </xf>
    <xf numFmtId="0" fontId="4" fillId="0" borderId="0" xfId="0" applyFont="1" applyAlignment="1">
      <alignment vertical="top" wrapText="1"/>
    </xf>
    <xf numFmtId="1" fontId="4" fillId="0" borderId="10" xfId="0" applyNumberFormat="1" applyFont="1" applyBorder="1" applyAlignment="1" applyProtection="1">
      <alignment horizontal="center" vertical="top" wrapText="1"/>
      <protection locked="0"/>
    </xf>
    <xf numFmtId="0" fontId="6" fillId="6" borderId="0" xfId="0" applyFont="1" applyFill="1"/>
    <xf numFmtId="0" fontId="6" fillId="6" borderId="0" xfId="0" applyFont="1" applyFill="1" applyAlignment="1">
      <alignment wrapText="1"/>
    </xf>
    <xf numFmtId="0" fontId="5" fillId="5" borderId="0" xfId="0" applyFont="1" applyFill="1" applyAlignment="1" applyProtection="1">
      <alignment horizontal="right"/>
      <protection locked="0"/>
    </xf>
    <xf numFmtId="0" fontId="6" fillId="6" borderId="9" xfId="0" applyFont="1" applyFill="1" applyBorder="1"/>
    <xf numFmtId="0" fontId="6" fillId="6" borderId="9" xfId="0" applyFont="1" applyFill="1" applyBorder="1" applyAlignment="1">
      <alignment horizontal="right"/>
    </xf>
    <xf numFmtId="1" fontId="10" fillId="0" borderId="10" xfId="0" applyNumberFormat="1" applyFont="1" applyBorder="1" applyAlignment="1" applyProtection="1">
      <alignment horizontal="center" vertical="top" wrapText="1"/>
      <protection locked="0"/>
    </xf>
    <xf numFmtId="49" fontId="10" fillId="0" borderId="10" xfId="0" applyNumberFormat="1"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0" xfId="0" applyFont="1" applyBorder="1" applyAlignment="1">
      <alignment horizontal="center" vertical="top" wrapText="1"/>
    </xf>
    <xf numFmtId="0" fontId="10" fillId="0" borderId="10" xfId="0" applyFont="1" applyBorder="1" applyAlignment="1" applyProtection="1">
      <alignment vertical="top" wrapText="1"/>
      <protection locked="0"/>
    </xf>
    <xf numFmtId="0" fontId="10" fillId="0" borderId="10" xfId="0" applyFont="1" applyBorder="1" applyAlignment="1">
      <alignment vertical="top" wrapText="1"/>
    </xf>
    <xf numFmtId="0" fontId="10" fillId="0" borderId="0" xfId="0" applyFont="1" applyAlignment="1">
      <alignment vertical="top" wrapText="1"/>
    </xf>
    <xf numFmtId="0" fontId="5" fillId="8" borderId="0" xfId="0" applyFont="1" applyFill="1" applyAlignment="1" applyProtection="1">
      <alignment horizontal="right"/>
      <protection locked="0"/>
    </xf>
    <xf numFmtId="0" fontId="10" fillId="0" borderId="0" xfId="0" applyFont="1"/>
    <xf numFmtId="0" fontId="9" fillId="7"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9" fillId="5" borderId="10" xfId="0" applyNumberFormat="1" applyFont="1" applyFill="1" applyBorder="1" applyAlignment="1">
      <alignment horizontal="center" vertical="center" wrapText="1"/>
    </xf>
    <xf numFmtId="0" fontId="9"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0" xfId="0" applyFont="1" applyFill="1" applyBorder="1" applyAlignment="1" applyProtection="1">
      <alignment horizontal="center" vertical="center" wrapText="1"/>
      <protection locked="0"/>
    </xf>
    <xf numFmtId="49" fontId="9" fillId="10" borderId="10" xfId="0" applyNumberFormat="1" applyFont="1" applyFill="1" applyBorder="1" applyAlignment="1">
      <alignment horizontal="center" vertical="center" wrapText="1"/>
    </xf>
    <xf numFmtId="0" fontId="9" fillId="10" borderId="10"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4" fillId="0" borderId="14" xfId="0" applyFont="1" applyBorder="1" applyAlignment="1">
      <alignment vertical="top" wrapText="1"/>
    </xf>
    <xf numFmtId="0" fontId="0" fillId="0" borderId="13" xfId="0" applyBorder="1" applyAlignment="1">
      <alignment wrapText="1"/>
    </xf>
    <xf numFmtId="0" fontId="7" fillId="0" borderId="13" xfId="0" applyFont="1" applyBorder="1" applyAlignment="1">
      <alignment vertical="center" wrapText="1"/>
    </xf>
    <xf numFmtId="0" fontId="4" fillId="10" borderId="10" xfId="0" applyFont="1" applyFill="1" applyBorder="1" applyAlignment="1">
      <alignment horizontal="center" vertical="center" wrapText="1"/>
    </xf>
    <xf numFmtId="0" fontId="4" fillId="0" borderId="0" xfId="0" applyFont="1" applyAlignment="1">
      <alignment wrapText="1"/>
    </xf>
    <xf numFmtId="3" fontId="4" fillId="0" borderId="10" xfId="0" applyNumberFormat="1"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5" fillId="0" borderId="10" xfId="0" applyFont="1" applyBorder="1" applyAlignment="1" applyProtection="1">
      <alignment vertical="top" wrapText="1"/>
      <protection locked="0"/>
    </xf>
    <xf numFmtId="0" fontId="20" fillId="0" borderId="14" xfId="0" applyFont="1" applyBorder="1" applyAlignment="1">
      <alignment vertical="top" wrapText="1"/>
    </xf>
    <xf numFmtId="0" fontId="16" fillId="0" borderId="13" xfId="0" applyFont="1" applyBorder="1" applyAlignment="1">
      <alignment wrapText="1"/>
    </xf>
    <xf numFmtId="0" fontId="20" fillId="8" borderId="14" xfId="0" applyFont="1" applyFill="1" applyBorder="1" applyAlignment="1">
      <alignment vertical="top" wrapText="1"/>
    </xf>
    <xf numFmtId="0" fontId="20" fillId="8" borderId="10" xfId="0" applyFont="1" applyFill="1" applyBorder="1" applyAlignment="1">
      <alignment vertical="top" wrapText="1"/>
    </xf>
    <xf numFmtId="0" fontId="21" fillId="0" borderId="13" xfId="0" applyFont="1" applyBorder="1" applyAlignment="1">
      <alignment wrapText="1"/>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561975</xdr:colOff>
      <xdr:row>0</xdr:row>
      <xdr:rowOff>28575</xdr:rowOff>
    </xdr:from>
    <xdr:to>
      <xdr:col>8</xdr:col>
      <xdr:colOff>85725</xdr:colOff>
      <xdr:row>9</xdr:row>
      <xdr:rowOff>180975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81450" y="28575"/>
          <a:ext cx="40195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561974</xdr:colOff>
      <xdr:row>10</xdr:row>
      <xdr:rowOff>85725</xdr:rowOff>
    </xdr:from>
    <xdr:to>
      <xdr:col>10</xdr:col>
      <xdr:colOff>571500</xdr:colOff>
      <xdr:row>17</xdr:row>
      <xdr:rowOff>133350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3981449" y="1990725"/>
          <a:ext cx="6029326"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a:t>
          </a:r>
          <a:r>
            <a:rPr kumimoji="0" lang="en-US" sz="1000" b="0" i="0" u="none" strike="noStrike" kern="0" cap="none" spc="0" normalizeH="0" baseline="0" noProof="0">
              <a:ln>
                <a:noFill/>
              </a:ln>
              <a:solidFill>
                <a:prstClr val="black"/>
              </a:solidFill>
              <a:effectLst/>
              <a:uLnTx/>
              <a:uFillTx/>
              <a:latin typeface="+mn-lt"/>
              <a:ea typeface="+mn-ea"/>
              <a:cs typeface="+mn-cs"/>
            </a:rPr>
            <a:t> 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DLBWL01_offen_001_Lsg.jpg. Please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insert the source of the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always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within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the picture!</a:t>
          </a:r>
          <a:b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br>
          <a:b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b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zoomScale="94" zoomScaleNormal="94" workbookViewId="0">
      <selection activeCell="I38" sqref="I38"/>
    </sheetView>
  </sheetViews>
  <sheetFormatPr defaultColWidth="11.42578125" defaultRowHeight="14.45"/>
  <cols>
    <col min="1" max="1" width="24.42578125" customWidth="1"/>
    <col min="2" max="2" width="26.5703125" bestFit="1" customWidth="1"/>
    <col min="3" max="3" width="9.5703125" bestFit="1" customWidth="1"/>
    <col min="4" max="4" width="10.5703125" bestFit="1" customWidth="1"/>
    <col min="6" max="6" width="11.42578125" bestFit="1" customWidth="1"/>
    <col min="7" max="7" width="12.42578125" bestFit="1" customWidth="1"/>
  </cols>
  <sheetData>
    <row r="1" spans="1:5">
      <c r="A1" s="38" t="s">
        <v>0</v>
      </c>
      <c r="B1" s="40" t="s">
        <v>1</v>
      </c>
    </row>
    <row r="2" spans="1:5">
      <c r="A2" s="38" t="s">
        <v>2</v>
      </c>
      <c r="B2" s="40" t="s">
        <v>3</v>
      </c>
    </row>
    <row r="3" spans="1:5">
      <c r="A3" s="39" t="s">
        <v>4</v>
      </c>
      <c r="B3" s="40" t="s">
        <v>5</v>
      </c>
    </row>
    <row r="4" spans="1:5">
      <c r="A4" s="39" t="s">
        <v>6</v>
      </c>
      <c r="B4" s="50">
        <v>6</v>
      </c>
    </row>
    <row r="5" spans="1:5">
      <c r="A5" s="39" t="s">
        <v>7</v>
      </c>
      <c r="B5" s="40" t="s">
        <v>8</v>
      </c>
    </row>
    <row r="6" spans="1:5">
      <c r="A6" s="39" t="s">
        <v>9</v>
      </c>
      <c r="B6" s="40">
        <v>90</v>
      </c>
    </row>
    <row r="7" spans="1:5">
      <c r="A7" s="39" t="s">
        <v>10</v>
      </c>
      <c r="B7" s="40"/>
    </row>
    <row r="8" spans="1:5">
      <c r="A8" s="6"/>
      <c r="B8" s="7"/>
    </row>
    <row r="9" spans="1:5">
      <c r="A9" s="5" t="s">
        <v>11</v>
      </c>
      <c r="B9" s="18">
        <f>VLOOKUP($B$4,Tabelle2!$A$8:$E$17,2)</f>
        <v>16</v>
      </c>
    </row>
    <row r="10" spans="1:5">
      <c r="A10" s="1" t="s">
        <v>12</v>
      </c>
      <c r="B10" s="3">
        <f>VLOOKUP($B$4,Tabelle2!$A$8:$E$17,3)</f>
        <v>8</v>
      </c>
    </row>
    <row r="11" spans="1:5">
      <c r="A11" s="1" t="s">
        <v>13</v>
      </c>
      <c r="B11" s="3">
        <f>VLOOKUP($B$4,Tabelle2!$A$8:$E$17,4)</f>
        <v>4</v>
      </c>
    </row>
    <row r="12" spans="1:5">
      <c r="A12" s="4" t="s">
        <v>14</v>
      </c>
      <c r="B12" s="8">
        <f>VLOOKUP($B$4,Tabelle2!$A$8:$E$17,5)</f>
        <v>4</v>
      </c>
      <c r="E12" s="31"/>
    </row>
    <row r="13" spans="1:5">
      <c r="A13" s="16" t="s">
        <v>15</v>
      </c>
      <c r="B13" s="17">
        <f>B4*B9</f>
        <v>96</v>
      </c>
    </row>
    <row r="14" spans="1:5">
      <c r="A14" s="5" t="s">
        <v>16</v>
      </c>
      <c r="B14" s="18">
        <f>VLOOKUP($B$4,Tabelle2!A20:E29,2)</f>
        <v>9</v>
      </c>
    </row>
    <row r="15" spans="1:5">
      <c r="A15" s="1" t="s">
        <v>17</v>
      </c>
      <c r="B15" s="3">
        <f>VLOOKUP($B$4,Tabelle2!A20:E29,3)</f>
        <v>3</v>
      </c>
    </row>
    <row r="16" spans="1:5">
      <c r="A16" s="1" t="s">
        <v>18</v>
      </c>
      <c r="B16" s="3">
        <f>VLOOKUP($B$4,Tabelle2!A20:E29,4)</f>
        <v>3</v>
      </c>
    </row>
    <row r="17" spans="1:7">
      <c r="A17" s="4" t="s">
        <v>19</v>
      </c>
      <c r="B17" s="8">
        <f>VLOOKUP($B$4,Tabelle2!A20:E29,5)</f>
        <v>3</v>
      </c>
    </row>
    <row r="18" spans="1:7">
      <c r="A18" s="16" t="s">
        <v>20</v>
      </c>
      <c r="B18" s="17">
        <f>B4*B14</f>
        <v>54</v>
      </c>
    </row>
    <row r="19" spans="1:7">
      <c r="A19" s="41" t="s">
        <v>21</v>
      </c>
      <c r="B19" s="42">
        <f>B13+B18</f>
        <v>150</v>
      </c>
    </row>
    <row r="21" spans="1:7">
      <c r="A21" s="15" t="s">
        <v>22</v>
      </c>
      <c r="B21" s="9" t="s">
        <v>23</v>
      </c>
      <c r="C21" s="10" t="s">
        <v>24</v>
      </c>
      <c r="D21" s="10" t="s">
        <v>25</v>
      </c>
      <c r="E21" s="10" t="s">
        <v>26</v>
      </c>
      <c r="F21" s="10" t="s">
        <v>27</v>
      </c>
      <c r="G21" s="10" t="s">
        <v>28</v>
      </c>
    </row>
    <row r="22" spans="1:7">
      <c r="A22" s="1" t="s">
        <v>29</v>
      </c>
      <c r="B22" s="11">
        <f>COUNTIFS('Multiple Choice'!$D$2:$D$271,Tabelle2!$A$3,'Multiple Choice'!$B$2:$B$271,1)</f>
        <v>8</v>
      </c>
      <c r="C22" s="12">
        <f>COUNTIFS('Multiple Choice'!$D$2:$D$271,Tabelle2!$A$4,'Multiple Choice'!$B$2:$B$271,1)</f>
        <v>4</v>
      </c>
      <c r="D22" s="12">
        <f>COUNTIFS('Multiple Choice'!$D$2:$D$271,Tabelle2!$A$5,'Multiple Choice'!$B$2:$B$271,1)</f>
        <v>4</v>
      </c>
      <c r="E22" s="12">
        <f>COUNTIFS('Offene Fragen'!$B$2:$B$125,1,'Offene Fragen'!$D$2:$D$125,Tabelle2!$A$3)</f>
        <v>3</v>
      </c>
      <c r="F22" s="12">
        <f>COUNTIFS('Offene Fragen'!$B$2:$B$125,1,'Offene Fragen'!$D$2:$D$125,Tabelle2!$A$4)</f>
        <v>3</v>
      </c>
      <c r="G22" s="12">
        <f>COUNTIFS('Offene Fragen'!$B$2:$B$125,1,'Offene Fragen'!$D$2:$D$125,Tabelle2!$A$5)</f>
        <v>3</v>
      </c>
    </row>
    <row r="23" spans="1:7">
      <c r="A23" s="1" t="s">
        <v>30</v>
      </c>
      <c r="B23" s="11">
        <f>COUNTIFS('Multiple Choice'!$D$2:$D$271,Tabelle2!$A$3,'Multiple Choice'!$B$2:$B$271,2)</f>
        <v>8</v>
      </c>
      <c r="C23" s="12">
        <f>COUNTIFS('Multiple Choice'!$D$2:$D$271,Tabelle2!$A$4,'Multiple Choice'!$B$2:$B$271,2)</f>
        <v>4</v>
      </c>
      <c r="D23" s="12">
        <f>COUNTIFS('Multiple Choice'!$D$2:$D$271,Tabelle2!$A$5,'Multiple Choice'!$B$2:$B$271,2)</f>
        <v>4</v>
      </c>
      <c r="E23" s="12">
        <f>COUNTIFS('Offene Fragen'!$B$2:$B$125,2,'Offene Fragen'!$D$2:$D$125,Tabelle2!$A$3)</f>
        <v>3</v>
      </c>
      <c r="F23" s="12">
        <f>COUNTIFS('Offene Fragen'!$B$2:$B$125,2,'Offene Fragen'!$D$2:$D$125,Tabelle2!$A$4)</f>
        <v>3</v>
      </c>
      <c r="G23" s="12">
        <f>COUNTIFS('Offene Fragen'!$B$2:$B$125,2,'Offene Fragen'!$D$2:$D$125,Tabelle2!$A$5)</f>
        <v>3</v>
      </c>
    </row>
    <row r="24" spans="1:7">
      <c r="A24" s="1" t="s">
        <v>31</v>
      </c>
      <c r="B24" s="11">
        <f>COUNTIFS('Multiple Choice'!$D$2:$D$271,Tabelle2!$A$3,'Multiple Choice'!$B$2:$B$271,3)</f>
        <v>8</v>
      </c>
      <c r="C24" s="12">
        <f>COUNTIFS('Multiple Choice'!$D$2:$D$271,Tabelle2!$A$4,'Multiple Choice'!$B$2:$B$271,3)</f>
        <v>4</v>
      </c>
      <c r="D24" s="12">
        <f>COUNTIFS('Multiple Choice'!$D$2:$D$271,Tabelle2!$A$5,'Multiple Choice'!$B$2:$B$271,3)</f>
        <v>4</v>
      </c>
      <c r="E24" s="12">
        <f>COUNTIFS('Offene Fragen'!$B$2:$B$125,3,'Offene Fragen'!$D$2:$D$125,Tabelle2!$A$3)</f>
        <v>3</v>
      </c>
      <c r="F24" s="12">
        <f>COUNTIFS('Offene Fragen'!$B$2:$B$125,3,'Offene Fragen'!$D$2:$D$125,Tabelle2!$A$4)</f>
        <v>3</v>
      </c>
      <c r="G24" s="12">
        <f>COUNTIFS('Offene Fragen'!$B$2:$B$125,3,'Offene Fragen'!$D$2:$D$125,Tabelle2!$A$5)</f>
        <v>3</v>
      </c>
    </row>
    <row r="25" spans="1:7">
      <c r="A25" s="1" t="str">
        <f>IF($B$4&gt;3,"Lektion 4","")</f>
        <v>Lektion 4</v>
      </c>
      <c r="B25" s="11">
        <f>IF(A25&lt;&gt;"",COUNTIFS('Multiple Choice'!$D$2:$D$271,Tabelle2!$A$3,'Multiple Choice'!$B$2:$B$271,4),"")</f>
        <v>8</v>
      </c>
      <c r="C25" s="12">
        <f>IF(A25&lt;&gt;"",COUNTIFS('Multiple Choice'!$D$2:$D$271,Tabelle2!$A$4,'Multiple Choice'!$B$2:$B$271,4),"")</f>
        <v>4</v>
      </c>
      <c r="D25" s="12">
        <f>IF(A25&lt;&gt;"",COUNTIFS('Multiple Choice'!$D$2:$D$271,Tabelle2!$A$5,'Multiple Choice'!$B$2:$B$271,4),"")</f>
        <v>4</v>
      </c>
      <c r="E25" s="12">
        <f>IF(A25&lt;&gt;"",COUNTIFS('Offene Fragen'!$B$2:$B$125,4,'Offene Fragen'!$D$2:$D$125,Tabelle2!$A$3),"")</f>
        <v>3</v>
      </c>
      <c r="F25" s="12">
        <f>IF(A25&lt;&gt;"",COUNTIFS('Offene Fragen'!$B$2:$B$125,4,'Offene Fragen'!$D$2:$D$125,Tabelle2!$A$4),"")</f>
        <v>3</v>
      </c>
      <c r="G25" s="12">
        <f>IF(A25&lt;&gt;"",COUNTIFS('Offene Fragen'!$B$2:$B$125,4,'Offene Fragen'!$D$2:$D$125,Tabelle2!$A$5),"")</f>
        <v>3</v>
      </c>
    </row>
    <row r="26" spans="1:7">
      <c r="A26" s="1" t="str">
        <f>IF($B$4&gt;4,"Lektion 5","")</f>
        <v>Lektion 5</v>
      </c>
      <c r="B26" s="11">
        <f>IF(A26&lt;&gt;"",COUNTIFS('Multiple Choice'!$D$2:$D$271,Tabelle2!$A$3,'Multiple Choice'!$B$2:$B$271,5),"")</f>
        <v>8</v>
      </c>
      <c r="C26" s="12">
        <f>IF(A26&lt;&gt;"",COUNTIFS('Multiple Choice'!$D$2:$D$271,Tabelle2!$A$4,'Multiple Choice'!$B$2:$B$271,5),"")</f>
        <v>4</v>
      </c>
      <c r="D26" s="12">
        <f>IF(A26&lt;&gt;"",COUNTIFS('Multiple Choice'!$D$2:$D$271,Tabelle2!$A$5,'Multiple Choice'!$B$2:$B$271,5),"")</f>
        <v>4</v>
      </c>
      <c r="E26" s="12">
        <f>IF(A26&lt;&gt;"",COUNTIFS('Offene Fragen'!$B$2:$B$125,5,'Offene Fragen'!$D$2:$D$125,Tabelle2!$A$3),"")</f>
        <v>3</v>
      </c>
      <c r="F26" s="12">
        <f>IF(A26&lt;&gt;"",COUNTIFS('Offene Fragen'!$B$2:$B$125,5,'Offene Fragen'!$D$2:$D$125,Tabelle2!$A$4),"")</f>
        <v>3</v>
      </c>
      <c r="G26" s="12">
        <f>IF(A26&lt;&gt;"",COUNTIFS('Offene Fragen'!$B$2:$B$125,5,'Offene Fragen'!$D$2:$D$125,Tabelle2!$A$5),"")</f>
        <v>3</v>
      </c>
    </row>
    <row r="27" spans="1:7">
      <c r="A27" s="1" t="str">
        <f>IF($B$4&gt;5,"Lektion 6","")</f>
        <v>Lektion 6</v>
      </c>
      <c r="B27" s="11">
        <f>IF(A27&lt;&gt;"",COUNTIFS('Multiple Choice'!$D$2:$D$271,Tabelle2!$A$3,'Multiple Choice'!$B$2:$B$271,6),"")</f>
        <v>8</v>
      </c>
      <c r="C27" s="12">
        <f>IF(A27&lt;&gt;"",COUNTIFS('Multiple Choice'!$D$2:$D$271,Tabelle2!$A$4,'Multiple Choice'!$B$2:$B$271,6),"")</f>
        <v>4</v>
      </c>
      <c r="D27" s="12">
        <f>IF(A27&lt;&gt;"",COUNTIFS('Multiple Choice'!$D$2:$D$271,Tabelle2!$A$5,'Multiple Choice'!$B$2:$B$271,6),"")</f>
        <v>4</v>
      </c>
      <c r="E27" s="12">
        <f>IF(A27&lt;&gt;"",COUNTIFS('Offene Fragen'!$B$2:$B$125,6,'Offene Fragen'!$D$2:$D$125,Tabelle2!$A$3),"")</f>
        <v>3</v>
      </c>
      <c r="F27" s="12">
        <f>IF(A27&lt;&gt;"",COUNTIFS('Offene Fragen'!$B$2:$B$125,6,'Offene Fragen'!$D$2:$D$125,Tabelle2!$A$4),"")</f>
        <v>3</v>
      </c>
      <c r="G27" s="12">
        <f>IF(A27&lt;&gt;"",COUNTIFS('Offene Fragen'!$B$2:$B$125,6,'Offene Fragen'!$D$2:$D$125,Tabelle2!$A$5),"")</f>
        <v>3</v>
      </c>
    </row>
    <row r="28" spans="1:7">
      <c r="A28" s="1" t="str">
        <f>IF($B$4&gt;6,"Lektion 7","")</f>
        <v/>
      </c>
      <c r="B28" s="11" t="str">
        <f>IF(A28&lt;&gt;"",COUNTIFS('Multiple Choice'!$D$2:$D$271,Tabelle2!$A$3,'Multiple Choice'!$B$2:$B$271,7),"")</f>
        <v/>
      </c>
      <c r="C28" s="12" t="str">
        <f>IF(A28&lt;&gt;"",COUNTIFS('Multiple Choice'!$D$2:$D$271,Tabelle2!$A$4,'Multiple Choice'!$B$2:$B$271,7),"")</f>
        <v/>
      </c>
      <c r="D28" s="12" t="str">
        <f>IF(A28&lt;&gt;"",COUNTIFS('Multiple Choice'!$D$2:$D$271,Tabelle2!$A$5,'Multiple Choice'!$B$2:$B$271,7),"")</f>
        <v/>
      </c>
      <c r="E28" s="12" t="str">
        <f>IF(A28&lt;&gt;"",COUNTIFS('Offene Fragen'!$B$2:$B$125,7,'Offene Fragen'!$D$2:$D$125,Tabelle2!$A$3),"")</f>
        <v/>
      </c>
      <c r="F28" s="12" t="str">
        <f>IF(A28&lt;&gt;"",COUNTIFS('Offene Fragen'!$B$2:$B$125,7,'Offene Fragen'!$D$2:$D$125,Tabelle2!$A$4),"")</f>
        <v/>
      </c>
      <c r="G28" s="12" t="str">
        <f>IF(A28&lt;&gt;"",COUNTIFS('Offene Fragen'!$B$2:$B$125,7,'Offene Fragen'!$D$2:$D$125,Tabelle2!$A$5),"")</f>
        <v/>
      </c>
    </row>
    <row r="29" spans="1:7">
      <c r="A29" s="1" t="str">
        <f>IF($B$4&gt;7,"Lektion 8","")</f>
        <v/>
      </c>
      <c r="B29" s="11" t="str">
        <f>IF(A29&lt;&gt;"",COUNTIFS('Multiple Choice'!$D$2:$D$271,Tabelle2!$A$3,'Multiple Choice'!$B$2:$B$271,8),"")</f>
        <v/>
      </c>
      <c r="C29" s="12" t="str">
        <f>IF(A29&lt;&gt;"",COUNTIFS('Multiple Choice'!$D$2:$D$271,Tabelle2!$A$4,'Multiple Choice'!$B$2:$B$271,8),"")</f>
        <v/>
      </c>
      <c r="D29" s="12" t="str">
        <f>IF(A29&lt;&gt;"",COUNTIFS('Multiple Choice'!$D$2:$D$271,Tabelle2!$A$5,'Multiple Choice'!$B$2:$B$271,8),"")</f>
        <v/>
      </c>
      <c r="E29" s="12" t="str">
        <f>IF(A29&lt;&gt;"",COUNTIFS('Offene Fragen'!$B$2:$B$125,8,'Offene Fragen'!$D$2:$D$125,Tabelle2!$A$3),"")</f>
        <v/>
      </c>
      <c r="F29" s="12" t="str">
        <f>IF(A29&lt;&gt;"",COUNTIFS('Offene Fragen'!$B$2:$B$125,8,'Offene Fragen'!$D$2:$D$125,Tabelle2!$A$4),"")</f>
        <v/>
      </c>
      <c r="G29" s="12" t="str">
        <f>IF(A29&lt;&gt;"",COUNTIFS('Offene Fragen'!$B$2:$B$125,8,'Offene Fragen'!$D$2:$D$125,Tabelle2!$A$5),"")</f>
        <v/>
      </c>
    </row>
    <row r="30" spans="1:7">
      <c r="A30" s="1" t="str">
        <f>IF($B$4&gt;8,"Lektion 9","")</f>
        <v/>
      </c>
      <c r="B30" s="11" t="str">
        <f>IF(A30&lt;&gt;"",COUNTIFS('Multiple Choice'!$D$2:$D$271,Tabelle2!$A$3,'Multiple Choice'!$B$2:$B$271,9),"")</f>
        <v/>
      </c>
      <c r="C30" s="12" t="str">
        <f>IF(A30&lt;&gt;"",COUNTIFS('Multiple Choice'!$D$2:$D$271,Tabelle2!$A$4,'Multiple Choice'!$B$2:$B$271,9),"")</f>
        <v/>
      </c>
      <c r="D30" s="12" t="str">
        <f>IF(A30&lt;&gt;"",COUNTIFS('Multiple Choice'!$D$2:$D$271,Tabelle2!$A$5,'Multiple Choice'!$B$2:$B$271,9),"")</f>
        <v/>
      </c>
      <c r="E30" s="12" t="str">
        <f>IF(A30&lt;&gt;"",COUNTIFS('Offene Fragen'!$B$2:$B$125,9,'Offene Fragen'!$D$2:$D$125,Tabelle2!$A$3),"")</f>
        <v/>
      </c>
      <c r="F30" s="12" t="str">
        <f>IF(A30&lt;&gt;"",COUNTIFS('Offene Fragen'!$B$2:$B$125,9,'Offene Fragen'!$D$2:$D$125,Tabelle2!$A$4),"")</f>
        <v/>
      </c>
      <c r="G30" s="12" t="str">
        <f>IF(A30&lt;&gt;"",COUNTIFS('Offene Fragen'!$B$2:$B$125,9,'Offene Fragen'!$D$2:$D$125,Tabelle2!$A$5),"")</f>
        <v/>
      </c>
    </row>
    <row r="31" spans="1:7">
      <c r="A31" s="1" t="str">
        <f>IF($B$4&gt;9,"Lektion 10","")</f>
        <v/>
      </c>
      <c r="B31" s="11" t="str">
        <f>IF(A31&lt;&gt;"",COUNTIFS('Multiple Choice'!$D$2:$D$271,Tabelle2!$A$3,'Multiple Choice'!$B$2:$B$271,10),"")</f>
        <v/>
      </c>
      <c r="C31" s="12" t="str">
        <f>IF(A31&lt;&gt;"",COUNTIFS('Multiple Choice'!$D$2:$D$271,Tabelle2!$A$4,'Multiple Choice'!$B$2:$B$271,10),"")</f>
        <v/>
      </c>
      <c r="D31" s="12" t="str">
        <f>IF(A31&lt;&gt;"",COUNTIFS('Multiple Choice'!$D$2:$D$271,Tabelle2!$A$5,'Multiple Choice'!$B$2:$B$271,10),"")</f>
        <v/>
      </c>
      <c r="E31" s="12" t="str">
        <f>IF(A31&lt;&gt;"",COUNTIFS('Offene Fragen'!$B$2:$B$125,10,'Offene Fragen'!$D$2:$D$125,Tabelle2!$A$3),"")</f>
        <v/>
      </c>
      <c r="F31" s="12" t="str">
        <f>IF(A31&lt;&gt;"",COUNTIFS('Offene Fragen'!$B$2:$B$125,10,'Offene Fragen'!$D$2:$D$125,Tabelle2!$A$4),"")</f>
        <v/>
      </c>
      <c r="G31" s="12" t="str">
        <f>IF(A31&lt;&gt;"",COUNTIFS('Offene Fragen'!$B$2:$B$125,10,'Offene Fragen'!$D$2:$D$125,Tabelle2!$A$5),"")</f>
        <v/>
      </c>
    </row>
    <row r="32" spans="1:7">
      <c r="A32" s="1" t="str">
        <f>IF($B$4&gt;10,"Lektion 11","")</f>
        <v/>
      </c>
      <c r="B32" s="11" t="str">
        <f>IF(A32&lt;&gt;"",COUNTIFS('Multiple Choice'!$D$2:$D$271,Tabelle2!$A$3,'Multiple Choice'!$B$2:$B$271,11),"")</f>
        <v/>
      </c>
      <c r="C32" s="12" t="str">
        <f>IF(A32&lt;&gt;"",COUNTIFS('Multiple Choice'!$D$2:$D$271,Tabelle2!$A$4,'Multiple Choice'!$B$2:$B$271,11),"")</f>
        <v/>
      </c>
      <c r="D32" s="12" t="str">
        <f>IF(A32&lt;&gt;"",COUNTIFS('Multiple Choice'!$D$2:$D$271,Tabelle2!$A$5,'Multiple Choice'!$B$2:$B$271,11),"")</f>
        <v/>
      </c>
      <c r="E32" s="12" t="str">
        <f>IF(A32&lt;&gt;"",COUNTIFS('Offene Fragen'!$B$2:$B$125,11,'Offene Fragen'!$D$2:$D$125,Tabelle2!$A$3),"")</f>
        <v/>
      </c>
      <c r="F32" s="12" t="str">
        <f>IF(A32&lt;&gt;"",COUNTIFS('Offene Fragen'!$B$2:$B$125,11,'Offene Fragen'!$D$2:$D$125,Tabelle2!$A$4),"")</f>
        <v/>
      </c>
      <c r="G32" s="12" t="str">
        <f>IF(A32&lt;&gt;"",COUNTIFS('Offene Fragen'!$B$2:$B$125,11,'Offene Fragen'!$D$2:$D$125,Tabelle2!$A$5),"")</f>
        <v/>
      </c>
    </row>
    <row r="33" spans="1:8">
      <c r="A33" s="4" t="str">
        <f>IF($B$4&gt;11,"Lektion 12","")</f>
        <v/>
      </c>
      <c r="B33" s="11" t="str">
        <f>IF(A33&lt;&gt;"",COUNTIFS('Multiple Choice'!$D$2:$D$271,Tabelle2!$A$3,'Multiple Choice'!$B$2:$B$271,12),"")</f>
        <v/>
      </c>
      <c r="C33" s="12" t="str">
        <f>IF(A33&lt;&gt;"",COUNTIFS('Multiple Choice'!$D$2:$D$271,Tabelle2!$A$4,'Multiple Choice'!$B$2:$B$271,12),"")</f>
        <v/>
      </c>
      <c r="D33" s="12" t="str">
        <f>IF(A33&lt;&gt;"",COUNTIFS('Multiple Choice'!$D$2:$D$271,Tabelle2!$A$5,'Multiple Choice'!$B$2:$B$271,12),"")</f>
        <v/>
      </c>
      <c r="E33" s="12" t="str">
        <f>IF(A33&lt;&gt;"",COUNTIFS('Offene Fragen'!$B$2:$B$125,12,'Offene Fragen'!$D$2:$D$125,Tabelle2!$A$3),"")</f>
        <v/>
      </c>
      <c r="F33" s="12" t="str">
        <f>IF(A33&lt;&gt;"",COUNTIFS('Offene Fragen'!$B$2:$B$125,12,'Offene Fragen'!$D$2:$D$125,Tabelle2!$A$4),"")</f>
        <v/>
      </c>
      <c r="G33" s="12" t="str">
        <f>IF(A33&lt;&gt;"",COUNTIFS('Offene Fragen'!$B$2:$B$125,12,'Offene Fragen'!$D$2:$D$125,Tabelle2!$A$5),"")</f>
        <v/>
      </c>
      <c r="H33" s="3" t="s">
        <v>32</v>
      </c>
    </row>
    <row r="34" spans="1:8">
      <c r="A34" s="1" t="s">
        <v>33</v>
      </c>
      <c r="B34" s="13">
        <f>SUM(B22:B33)</f>
        <v>48</v>
      </c>
      <c r="C34" s="13">
        <f t="shared" ref="C34:G34" si="0">SUM(C22:C33)</f>
        <v>24</v>
      </c>
      <c r="D34" s="13">
        <f t="shared" si="0"/>
        <v>24</v>
      </c>
      <c r="E34" s="13">
        <f t="shared" si="0"/>
        <v>18</v>
      </c>
      <c r="F34" s="13">
        <f t="shared" si="0"/>
        <v>18</v>
      </c>
      <c r="G34" s="13">
        <f t="shared" si="0"/>
        <v>18</v>
      </c>
      <c r="H34" s="5">
        <f>SUM(B34:G34)</f>
        <v>150</v>
      </c>
    </row>
    <row r="37" spans="1:8">
      <c r="A37" s="15" t="s">
        <v>34</v>
      </c>
      <c r="B37" s="9" t="s">
        <v>23</v>
      </c>
      <c r="C37" s="10" t="s">
        <v>24</v>
      </c>
      <c r="D37" s="10" t="s">
        <v>25</v>
      </c>
      <c r="E37" s="10" t="s">
        <v>26</v>
      </c>
      <c r="F37" s="10" t="s">
        <v>27</v>
      </c>
      <c r="G37" s="10" t="s">
        <v>28</v>
      </c>
    </row>
    <row r="38" spans="1:8">
      <c r="A38" s="1" t="s">
        <v>29</v>
      </c>
      <c r="B38" s="11">
        <f>IF($A38&lt;&gt;"",$B$10-B22,"")</f>
        <v>0</v>
      </c>
      <c r="C38" s="12">
        <f>IF($A38&lt;&gt;"",$B$11-C22,"")</f>
        <v>0</v>
      </c>
      <c r="D38" s="12">
        <f>IF($A38&lt;&gt;"",$B$12-D22,"")</f>
        <v>0</v>
      </c>
      <c r="E38" s="12">
        <f>IF($A38&lt;&gt;"",$B$15-E22,"")</f>
        <v>0</v>
      </c>
      <c r="F38" s="12">
        <f>IF($A38&lt;&gt;"",$B$16-F22,"")</f>
        <v>0</v>
      </c>
      <c r="G38" s="12">
        <f>IF($A38&lt;&gt;"",$B$17-G22,"")</f>
        <v>0</v>
      </c>
    </row>
    <row r="39" spans="1:8">
      <c r="A39" s="1" t="s">
        <v>30</v>
      </c>
      <c r="B39" s="11">
        <f t="shared" ref="B39:B49" si="1">IF(A39&lt;&gt;"",$B$10-B23,"")</f>
        <v>0</v>
      </c>
      <c r="C39" s="12">
        <f>IF($A39&lt;&gt;"",$B$11-C23,"")</f>
        <v>0</v>
      </c>
      <c r="D39" s="12">
        <f>IF($A39&lt;&gt;"",$B$12-D23,"")</f>
        <v>0</v>
      </c>
      <c r="E39" s="12">
        <f>IF($A39&lt;&gt;"",$B$15-E23,"")</f>
        <v>0</v>
      </c>
      <c r="F39" s="12">
        <f>IF($A39&lt;&gt;"",$B$16-F23,"")</f>
        <v>0</v>
      </c>
      <c r="G39" s="12">
        <f>IF($A39&lt;&gt;"",$B$17-G23,"")</f>
        <v>0</v>
      </c>
    </row>
    <row r="40" spans="1:8">
      <c r="A40" s="1" t="s">
        <v>31</v>
      </c>
      <c r="B40" s="11">
        <f t="shared" si="1"/>
        <v>0</v>
      </c>
      <c r="C40" s="12">
        <f t="shared" ref="C40:C49" si="2">IF($A40&lt;&gt;"",$B$11-C24,"")</f>
        <v>0</v>
      </c>
      <c r="D40" s="12">
        <f t="shared" ref="D40:D49" si="3">IF($A40&lt;&gt;"",$B$12-D24,"")</f>
        <v>0</v>
      </c>
      <c r="E40" s="12">
        <f t="shared" ref="E40:E49" si="4">IF($A40&lt;&gt;"",$B$15-E24,"")</f>
        <v>0</v>
      </c>
      <c r="F40" s="12">
        <f t="shared" ref="F40:F49" si="5">IF($A40&lt;&gt;"",$B$16-F24,"")</f>
        <v>0</v>
      </c>
      <c r="G40" s="12">
        <f t="shared" ref="G40:G48" si="6">IF($A40&lt;&gt;"",$B$17-G24,"")</f>
        <v>0</v>
      </c>
    </row>
    <row r="41" spans="1:8">
      <c r="A41" s="1" t="str">
        <f>IF($B$4&gt;3,"Lektion 4","")</f>
        <v>Lektion 4</v>
      </c>
      <c r="B41" s="11">
        <f t="shared" si="1"/>
        <v>0</v>
      </c>
      <c r="C41" s="12">
        <f t="shared" si="2"/>
        <v>0</v>
      </c>
      <c r="D41" s="12">
        <f t="shared" si="3"/>
        <v>0</v>
      </c>
      <c r="E41" s="12">
        <f t="shared" si="4"/>
        <v>0</v>
      </c>
      <c r="F41" s="12">
        <f t="shared" si="5"/>
        <v>0</v>
      </c>
      <c r="G41" s="12">
        <f t="shared" si="6"/>
        <v>0</v>
      </c>
    </row>
    <row r="42" spans="1:8">
      <c r="A42" s="1" t="str">
        <f>IF($B$4&gt;4,"Lektion 5","")</f>
        <v>Lektion 5</v>
      </c>
      <c r="B42" s="11">
        <f t="shared" si="1"/>
        <v>0</v>
      </c>
      <c r="C42" s="12">
        <f t="shared" si="2"/>
        <v>0</v>
      </c>
      <c r="D42" s="12">
        <f t="shared" si="3"/>
        <v>0</v>
      </c>
      <c r="E42" s="12">
        <f t="shared" si="4"/>
        <v>0</v>
      </c>
      <c r="F42" s="12">
        <f t="shared" si="5"/>
        <v>0</v>
      </c>
      <c r="G42" s="12">
        <f t="shared" si="6"/>
        <v>0</v>
      </c>
    </row>
    <row r="43" spans="1:8">
      <c r="A43" s="1" t="str">
        <f>IF($B$4&gt;5,"Lektion 6","")</f>
        <v>Lektion 6</v>
      </c>
      <c r="B43" s="11">
        <f t="shared" si="1"/>
        <v>0</v>
      </c>
      <c r="C43" s="12">
        <f t="shared" si="2"/>
        <v>0</v>
      </c>
      <c r="D43" s="12">
        <f t="shared" si="3"/>
        <v>0</v>
      </c>
      <c r="E43" s="12">
        <f t="shared" si="4"/>
        <v>0</v>
      </c>
      <c r="F43" s="12">
        <f t="shared" si="5"/>
        <v>0</v>
      </c>
      <c r="G43" s="12">
        <f t="shared" si="6"/>
        <v>0</v>
      </c>
    </row>
    <row r="44" spans="1:8">
      <c r="A44" s="1" t="str">
        <f>IF($B$4&gt;6,"Lektion 7","")</f>
        <v/>
      </c>
      <c r="B44" s="11" t="str">
        <f t="shared" si="1"/>
        <v/>
      </c>
      <c r="C44" s="12" t="str">
        <f t="shared" si="2"/>
        <v/>
      </c>
      <c r="D44" s="12" t="str">
        <f t="shared" si="3"/>
        <v/>
      </c>
      <c r="E44" s="12" t="str">
        <f t="shared" si="4"/>
        <v/>
      </c>
      <c r="F44" s="12" t="str">
        <f t="shared" si="5"/>
        <v/>
      </c>
      <c r="G44" s="12" t="str">
        <f t="shared" si="6"/>
        <v/>
      </c>
    </row>
    <row r="45" spans="1:8">
      <c r="A45" s="1" t="str">
        <f>IF($B$4&gt;7,"Lektion 8","")</f>
        <v/>
      </c>
      <c r="B45" s="11" t="str">
        <f t="shared" si="1"/>
        <v/>
      </c>
      <c r="C45" s="12" t="str">
        <f t="shared" si="2"/>
        <v/>
      </c>
      <c r="D45" s="12" t="str">
        <f t="shared" si="3"/>
        <v/>
      </c>
      <c r="E45" s="12" t="str">
        <f t="shared" si="4"/>
        <v/>
      </c>
      <c r="F45" s="12" t="str">
        <f t="shared" si="5"/>
        <v/>
      </c>
      <c r="G45" s="12" t="str">
        <f t="shared" si="6"/>
        <v/>
      </c>
    </row>
    <row r="46" spans="1:8">
      <c r="A46" s="1" t="str">
        <f>IF($B$4&gt;8,"Lektion 9","")</f>
        <v/>
      </c>
      <c r="B46" s="11" t="str">
        <f t="shared" si="1"/>
        <v/>
      </c>
      <c r="C46" s="12" t="str">
        <f t="shared" si="2"/>
        <v/>
      </c>
      <c r="D46" s="12" t="str">
        <f t="shared" si="3"/>
        <v/>
      </c>
      <c r="E46" s="12" t="str">
        <f t="shared" si="4"/>
        <v/>
      </c>
      <c r="F46" s="12" t="str">
        <f t="shared" si="5"/>
        <v/>
      </c>
      <c r="G46" s="12" t="str">
        <f t="shared" si="6"/>
        <v/>
      </c>
    </row>
    <row r="47" spans="1:8">
      <c r="A47" s="1" t="str">
        <f>IF($B$4&gt;9,"Lektion 10","")</f>
        <v/>
      </c>
      <c r="B47" s="11" t="str">
        <f t="shared" si="1"/>
        <v/>
      </c>
      <c r="C47" s="12" t="str">
        <f t="shared" si="2"/>
        <v/>
      </c>
      <c r="D47" s="12" t="str">
        <f t="shared" si="3"/>
        <v/>
      </c>
      <c r="E47" s="12" t="str">
        <f t="shared" si="4"/>
        <v/>
      </c>
      <c r="F47" s="12" t="str">
        <f t="shared" si="5"/>
        <v/>
      </c>
      <c r="G47" s="12" t="str">
        <f t="shared" si="6"/>
        <v/>
      </c>
    </row>
    <row r="48" spans="1:8">
      <c r="A48" s="1" t="str">
        <f>IF($B$4&gt;10,"Lektion 11","")</f>
        <v/>
      </c>
      <c r="B48" s="11" t="str">
        <f t="shared" si="1"/>
        <v/>
      </c>
      <c r="C48" s="12" t="str">
        <f t="shared" si="2"/>
        <v/>
      </c>
      <c r="D48" s="12" t="str">
        <f t="shared" si="3"/>
        <v/>
      </c>
      <c r="E48" s="12" t="str">
        <f t="shared" si="4"/>
        <v/>
      </c>
      <c r="F48" s="12" t="str">
        <f t="shared" si="5"/>
        <v/>
      </c>
      <c r="G48" s="12" t="str">
        <f t="shared" si="6"/>
        <v/>
      </c>
    </row>
    <row r="49" spans="1:8">
      <c r="A49" s="4" t="str">
        <f>IF($B$4&gt;11,"Lektion 12","")</f>
        <v/>
      </c>
      <c r="B49" s="11" t="str">
        <f t="shared" si="1"/>
        <v/>
      </c>
      <c r="C49" s="12" t="str">
        <f t="shared" si="2"/>
        <v/>
      </c>
      <c r="D49" s="12" t="str">
        <f t="shared" si="3"/>
        <v/>
      </c>
      <c r="E49" s="12" t="str">
        <f t="shared" si="4"/>
        <v/>
      </c>
      <c r="F49" s="12" t="str">
        <f t="shared" si="5"/>
        <v/>
      </c>
      <c r="G49" s="12" t="str">
        <f>IF($A49&lt;&gt;"",$B$17-G33,"")</f>
        <v/>
      </c>
      <c r="H49" s="3" t="s">
        <v>32</v>
      </c>
    </row>
    <row r="50" spans="1:8">
      <c r="A50" s="1" t="s">
        <v>33</v>
      </c>
      <c r="B50" s="13">
        <f>SUM(B38:B49)</f>
        <v>0</v>
      </c>
      <c r="C50" s="14">
        <f t="shared" ref="C50:G50" si="7">SUM(C38:C49)</f>
        <v>0</v>
      </c>
      <c r="D50" s="14">
        <f t="shared" si="7"/>
        <v>0</v>
      </c>
      <c r="E50" s="14">
        <f t="shared" si="7"/>
        <v>0</v>
      </c>
      <c r="F50" s="14">
        <f t="shared" si="7"/>
        <v>0</v>
      </c>
      <c r="G50" s="14">
        <f t="shared" si="7"/>
        <v>0</v>
      </c>
      <c r="H50" s="5">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71"/>
  <sheetViews>
    <sheetView showGridLines="0" zoomScale="120" zoomScaleNormal="120" workbookViewId="0">
      <pane ySplit="1" topLeftCell="A16" activePane="bottomLeft" state="frozen"/>
      <selection pane="bottomLeft" activeCell="I21" sqref="I21"/>
    </sheetView>
  </sheetViews>
  <sheetFormatPr defaultColWidth="11.42578125" defaultRowHeight="12.95"/>
  <cols>
    <col min="1" max="1" width="6.42578125" style="1" customWidth="1"/>
    <col min="2" max="2" width="6.5703125" style="33" bestFit="1" customWidth="1"/>
    <col min="3" max="3" width="11.42578125" style="33"/>
    <col min="4" max="4" width="17.5703125" style="23" bestFit="1" customWidth="1"/>
    <col min="5" max="5" width="23.140625" style="23" customWidth="1"/>
    <col min="6" max="6" width="62" style="21" customWidth="1"/>
    <col min="7" max="10" width="20.5703125" style="21" customWidth="1"/>
    <col min="11" max="11" width="25" style="21" customWidth="1"/>
    <col min="12" max="12" width="28.42578125" style="21" customWidth="1"/>
    <col min="13" max="16384" width="11.42578125" style="1"/>
  </cols>
  <sheetData>
    <row r="1" spans="2:12" s="2" customFormat="1" ht="93.75" customHeight="1">
      <c r="B1" s="54" t="s">
        <v>35</v>
      </c>
      <c r="C1" s="54" t="s">
        <v>36</v>
      </c>
      <c r="D1" s="55" t="s">
        <v>37</v>
      </c>
      <c r="E1" s="52" t="s">
        <v>38</v>
      </c>
      <c r="F1" s="56" t="s">
        <v>39</v>
      </c>
      <c r="G1" s="57" t="s">
        <v>40</v>
      </c>
      <c r="H1" s="56" t="s">
        <v>41</v>
      </c>
      <c r="I1" s="56" t="s">
        <v>41</v>
      </c>
      <c r="J1" s="56" t="s">
        <v>41</v>
      </c>
      <c r="K1" s="58" t="s">
        <v>42</v>
      </c>
      <c r="L1" s="53" t="s">
        <v>43</v>
      </c>
    </row>
    <row r="2" spans="2:12" s="51" customFormat="1" ht="26.1">
      <c r="B2" s="43">
        <v>1</v>
      </c>
      <c r="C2" s="44" t="s">
        <v>44</v>
      </c>
      <c r="D2" s="45" t="s">
        <v>45</v>
      </c>
      <c r="E2" s="46" t="s">
        <v>46</v>
      </c>
      <c r="F2" s="47" t="s">
        <v>47</v>
      </c>
      <c r="G2" s="47" t="s">
        <v>48</v>
      </c>
      <c r="H2" s="47" t="s">
        <v>49</v>
      </c>
      <c r="I2" s="47" t="s">
        <v>50</v>
      </c>
      <c r="J2" s="47" t="s">
        <v>51</v>
      </c>
      <c r="K2" s="47"/>
      <c r="L2" s="48"/>
    </row>
    <row r="3" spans="2:12" ht="26.1">
      <c r="B3" s="37">
        <v>1</v>
      </c>
      <c r="C3" s="32" t="s">
        <v>44</v>
      </c>
      <c r="D3" s="24" t="s">
        <v>45</v>
      </c>
      <c r="E3" s="46" t="s">
        <v>52</v>
      </c>
      <c r="F3" s="22" t="s">
        <v>53</v>
      </c>
      <c r="G3" s="22">
        <v>18</v>
      </c>
      <c r="H3" s="22">
        <v>2</v>
      </c>
      <c r="I3" s="22">
        <v>6</v>
      </c>
      <c r="J3" s="22">
        <v>22</v>
      </c>
      <c r="K3" s="22"/>
      <c r="L3" s="74" t="s">
        <v>54</v>
      </c>
    </row>
    <row r="4" spans="2:12" ht="26.1">
      <c r="B4" s="37">
        <v>1</v>
      </c>
      <c r="C4" s="32" t="s">
        <v>44</v>
      </c>
      <c r="D4" s="24" t="s">
        <v>45</v>
      </c>
      <c r="E4" s="46" t="s">
        <v>55</v>
      </c>
      <c r="F4" s="22" t="s">
        <v>56</v>
      </c>
      <c r="G4" s="22" t="s">
        <v>57</v>
      </c>
      <c r="H4" s="22" t="s">
        <v>58</v>
      </c>
      <c r="I4" s="22" t="s">
        <v>59</v>
      </c>
      <c r="J4" s="22" t="s">
        <v>60</v>
      </c>
      <c r="K4" s="22"/>
    </row>
    <row r="5" spans="2:12">
      <c r="B5" s="37">
        <v>1</v>
      </c>
      <c r="C5" s="32" t="s">
        <v>44</v>
      </c>
      <c r="D5" s="24" t="s">
        <v>45</v>
      </c>
      <c r="E5" s="46" t="s">
        <v>61</v>
      </c>
      <c r="F5" s="22" t="s">
        <v>62</v>
      </c>
      <c r="G5" s="22" t="s">
        <v>63</v>
      </c>
      <c r="H5" s="22" t="s">
        <v>64</v>
      </c>
      <c r="I5" s="22" t="s">
        <v>65</v>
      </c>
      <c r="J5" s="22" t="s">
        <v>66</v>
      </c>
      <c r="K5" s="22"/>
    </row>
    <row r="6" spans="2:12" ht="46.7" customHeight="1">
      <c r="B6" s="37">
        <v>1</v>
      </c>
      <c r="C6" s="32" t="s">
        <v>67</v>
      </c>
      <c r="D6" s="24" t="s">
        <v>45</v>
      </c>
      <c r="E6" s="46" t="s">
        <v>68</v>
      </c>
      <c r="F6" s="22" t="s">
        <v>69</v>
      </c>
      <c r="G6" s="22" t="s">
        <v>70</v>
      </c>
      <c r="H6" s="22" t="s">
        <v>71</v>
      </c>
      <c r="I6" s="22" t="s">
        <v>72</v>
      </c>
      <c r="J6" s="22" t="s">
        <v>73</v>
      </c>
      <c r="K6" s="22"/>
    </row>
    <row r="7" spans="2:12" ht="26.1">
      <c r="B7" s="37">
        <v>1</v>
      </c>
      <c r="C7" s="32" t="s">
        <v>67</v>
      </c>
      <c r="D7" s="24" t="s">
        <v>45</v>
      </c>
      <c r="E7" s="46" t="s">
        <v>74</v>
      </c>
      <c r="F7" s="22" t="s">
        <v>75</v>
      </c>
      <c r="G7" s="22" t="s">
        <v>76</v>
      </c>
      <c r="H7" s="22" t="s">
        <v>77</v>
      </c>
      <c r="I7" s="22" t="s">
        <v>78</v>
      </c>
      <c r="J7" s="22" t="s">
        <v>79</v>
      </c>
      <c r="K7" s="22"/>
    </row>
    <row r="8" spans="2:12" ht="51.95">
      <c r="B8" s="37">
        <v>1</v>
      </c>
      <c r="C8" s="32" t="s">
        <v>67</v>
      </c>
      <c r="D8" s="24" t="s">
        <v>45</v>
      </c>
      <c r="E8" s="46" t="s">
        <v>80</v>
      </c>
      <c r="F8" s="22" t="s">
        <v>81</v>
      </c>
      <c r="G8" s="22" t="s">
        <v>82</v>
      </c>
      <c r="H8" s="22" t="s">
        <v>83</v>
      </c>
      <c r="I8" s="22" t="s">
        <v>84</v>
      </c>
      <c r="J8" s="22" t="s">
        <v>85</v>
      </c>
      <c r="K8" s="22"/>
      <c r="L8" s="74" t="s">
        <v>86</v>
      </c>
    </row>
    <row r="9" spans="2:12" ht="26.1">
      <c r="B9" s="37">
        <v>1</v>
      </c>
      <c r="C9" s="32" t="s">
        <v>67</v>
      </c>
      <c r="D9" s="24" t="s">
        <v>45</v>
      </c>
      <c r="E9" s="46" t="s">
        <v>87</v>
      </c>
      <c r="F9" s="22" t="s">
        <v>88</v>
      </c>
      <c r="G9" s="22" t="s">
        <v>89</v>
      </c>
      <c r="H9" s="22" t="s">
        <v>90</v>
      </c>
      <c r="I9" s="22" t="s">
        <v>91</v>
      </c>
      <c r="J9" s="22" t="s">
        <v>92</v>
      </c>
      <c r="K9" s="22"/>
    </row>
    <row r="10" spans="2:12" ht="39">
      <c r="B10" s="37">
        <v>1</v>
      </c>
      <c r="C10" s="32" t="s">
        <v>67</v>
      </c>
      <c r="D10" s="24" t="s">
        <v>93</v>
      </c>
      <c r="E10" s="46" t="s">
        <v>94</v>
      </c>
      <c r="F10" s="22" t="s">
        <v>95</v>
      </c>
      <c r="G10" s="22" t="s">
        <v>96</v>
      </c>
      <c r="H10" s="22" t="s">
        <v>97</v>
      </c>
      <c r="I10" s="22" t="s">
        <v>98</v>
      </c>
      <c r="J10" s="22" t="s">
        <v>99</v>
      </c>
      <c r="K10" s="22"/>
    </row>
    <row r="11" spans="2:12" ht="26.1">
      <c r="B11" s="37">
        <v>1</v>
      </c>
      <c r="C11" s="32" t="s">
        <v>67</v>
      </c>
      <c r="D11" s="24" t="s">
        <v>93</v>
      </c>
      <c r="E11" s="46" t="s">
        <v>100</v>
      </c>
      <c r="F11" s="22" t="s">
        <v>101</v>
      </c>
      <c r="G11" s="69">
        <v>65</v>
      </c>
      <c r="H11" s="69">
        <v>70</v>
      </c>
      <c r="I11" s="69">
        <v>40</v>
      </c>
      <c r="J11" s="69">
        <v>55</v>
      </c>
      <c r="K11" s="22"/>
    </row>
    <row r="12" spans="2:12" ht="39">
      <c r="B12" s="37">
        <v>1</v>
      </c>
      <c r="C12" s="32" t="s">
        <v>44</v>
      </c>
      <c r="D12" s="24" t="s">
        <v>93</v>
      </c>
      <c r="E12" s="46" t="s">
        <v>102</v>
      </c>
      <c r="F12" s="22" t="s">
        <v>103</v>
      </c>
      <c r="G12" s="22" t="s">
        <v>104</v>
      </c>
      <c r="H12" s="22" t="s">
        <v>105</v>
      </c>
      <c r="I12" s="22" t="s">
        <v>106</v>
      </c>
      <c r="J12" s="22" t="s">
        <v>107</v>
      </c>
      <c r="K12" s="22"/>
    </row>
    <row r="13" spans="2:12" ht="39">
      <c r="B13" s="37">
        <v>1</v>
      </c>
      <c r="C13" s="32" t="s">
        <v>44</v>
      </c>
      <c r="D13" s="24" t="s">
        <v>93</v>
      </c>
      <c r="E13" s="46" t="s">
        <v>108</v>
      </c>
      <c r="F13" s="22" t="s">
        <v>109</v>
      </c>
      <c r="G13" s="22" t="s">
        <v>110</v>
      </c>
      <c r="H13" s="22" t="s">
        <v>111</v>
      </c>
      <c r="I13" s="22" t="s">
        <v>112</v>
      </c>
      <c r="J13" s="22" t="s">
        <v>113</v>
      </c>
      <c r="K13" s="22"/>
    </row>
    <row r="14" spans="2:12" ht="51.95">
      <c r="B14" s="37">
        <v>1</v>
      </c>
      <c r="C14" s="32" t="s">
        <v>67</v>
      </c>
      <c r="D14" s="24" t="s">
        <v>114</v>
      </c>
      <c r="E14" s="46" t="s">
        <v>115</v>
      </c>
      <c r="F14" s="22" t="s">
        <v>116</v>
      </c>
      <c r="G14" s="22" t="s">
        <v>117</v>
      </c>
      <c r="H14" s="22" t="s">
        <v>118</v>
      </c>
      <c r="I14" s="22" t="s">
        <v>119</v>
      </c>
      <c r="J14" s="22" t="s">
        <v>120</v>
      </c>
      <c r="K14" s="22"/>
    </row>
    <row r="15" spans="2:12" ht="26.1">
      <c r="B15" s="37">
        <v>1</v>
      </c>
      <c r="C15" s="32" t="s">
        <v>121</v>
      </c>
      <c r="D15" s="24" t="s">
        <v>114</v>
      </c>
      <c r="E15" s="46" t="s">
        <v>122</v>
      </c>
      <c r="F15" s="22" t="s">
        <v>123</v>
      </c>
      <c r="G15" s="69">
        <v>18</v>
      </c>
      <c r="H15" s="69">
        <v>10</v>
      </c>
      <c r="I15" s="69">
        <v>30</v>
      </c>
      <c r="J15" s="69">
        <v>5</v>
      </c>
      <c r="K15" s="22"/>
    </row>
    <row r="16" spans="2:12" ht="39">
      <c r="B16" s="37">
        <v>1</v>
      </c>
      <c r="C16" s="32" t="s">
        <v>44</v>
      </c>
      <c r="D16" s="24" t="s">
        <v>114</v>
      </c>
      <c r="E16" s="46" t="s">
        <v>124</v>
      </c>
      <c r="F16" s="22" t="s">
        <v>125</v>
      </c>
      <c r="G16" s="22" t="s">
        <v>126</v>
      </c>
      <c r="H16" s="22" t="s">
        <v>127</v>
      </c>
      <c r="I16" s="22" t="s">
        <v>128</v>
      </c>
      <c r="J16" s="22" t="s">
        <v>129</v>
      </c>
      <c r="K16" s="22"/>
    </row>
    <row r="17" spans="2:12" ht="26.1">
      <c r="B17" s="37">
        <v>1</v>
      </c>
      <c r="C17" s="32" t="s">
        <v>67</v>
      </c>
      <c r="D17" s="24" t="s">
        <v>114</v>
      </c>
      <c r="E17" s="46" t="s">
        <v>130</v>
      </c>
      <c r="F17" s="22" t="s">
        <v>131</v>
      </c>
      <c r="G17" s="22" t="s">
        <v>132</v>
      </c>
      <c r="H17" s="22" t="s">
        <v>133</v>
      </c>
      <c r="I17" s="22" t="s">
        <v>134</v>
      </c>
      <c r="J17" s="22" t="s">
        <v>135</v>
      </c>
      <c r="K17" s="22"/>
    </row>
    <row r="18" spans="2:12" ht="117">
      <c r="B18" s="37">
        <v>2</v>
      </c>
      <c r="C18" s="32" t="s">
        <v>136</v>
      </c>
      <c r="D18" s="24" t="s">
        <v>45</v>
      </c>
      <c r="E18" s="46" t="s">
        <v>137</v>
      </c>
      <c r="F18" s="22" t="s">
        <v>138</v>
      </c>
      <c r="G18" s="22" t="s">
        <v>139</v>
      </c>
      <c r="H18" s="22" t="s">
        <v>140</v>
      </c>
      <c r="I18" s="22" t="s">
        <v>141</v>
      </c>
      <c r="J18" s="22" t="s">
        <v>142</v>
      </c>
      <c r="K18" s="22"/>
    </row>
    <row r="19" spans="2:12" ht="90.95">
      <c r="B19" s="37">
        <v>2</v>
      </c>
      <c r="C19" s="32" t="s">
        <v>136</v>
      </c>
      <c r="D19" s="24" t="s">
        <v>45</v>
      </c>
      <c r="E19" s="46" t="s">
        <v>143</v>
      </c>
      <c r="F19" s="22" t="s">
        <v>144</v>
      </c>
      <c r="G19" s="22" t="s">
        <v>145</v>
      </c>
      <c r="H19" s="22" t="s">
        <v>146</v>
      </c>
      <c r="I19" s="22" t="s">
        <v>147</v>
      </c>
      <c r="J19" s="22" t="s">
        <v>148</v>
      </c>
      <c r="K19" s="22"/>
    </row>
    <row r="20" spans="2:12" ht="51.95">
      <c r="B20" s="37">
        <v>2</v>
      </c>
      <c r="C20" s="32" t="s">
        <v>136</v>
      </c>
      <c r="D20" s="24" t="s">
        <v>45</v>
      </c>
      <c r="E20" s="46" t="s">
        <v>149</v>
      </c>
      <c r="F20" s="22" t="s">
        <v>150</v>
      </c>
      <c r="G20" s="22" t="s">
        <v>151</v>
      </c>
      <c r="H20" s="22" t="s">
        <v>152</v>
      </c>
      <c r="I20" s="22" t="s">
        <v>153</v>
      </c>
      <c r="J20" s="22" t="s">
        <v>154</v>
      </c>
      <c r="K20" s="22"/>
    </row>
    <row r="21" spans="2:12" ht="26.1">
      <c r="B21" s="37">
        <v>2</v>
      </c>
      <c r="C21" s="32" t="s">
        <v>136</v>
      </c>
      <c r="D21" s="24" t="s">
        <v>45</v>
      </c>
      <c r="E21" s="46" t="s">
        <v>155</v>
      </c>
      <c r="F21" s="22" t="s">
        <v>156</v>
      </c>
      <c r="G21" s="22" t="s">
        <v>157</v>
      </c>
      <c r="H21" s="22" t="s">
        <v>158</v>
      </c>
      <c r="I21" s="22" t="s">
        <v>159</v>
      </c>
      <c r="J21" s="22" t="s">
        <v>160</v>
      </c>
      <c r="K21" s="22"/>
    </row>
    <row r="22" spans="2:12" ht="26.1">
      <c r="B22" s="37">
        <v>2</v>
      </c>
      <c r="C22" s="32" t="s">
        <v>136</v>
      </c>
      <c r="D22" s="24" t="s">
        <v>45</v>
      </c>
      <c r="E22" s="46" t="s">
        <v>161</v>
      </c>
      <c r="F22" s="22" t="s">
        <v>162</v>
      </c>
      <c r="G22" s="22" t="s">
        <v>163</v>
      </c>
      <c r="H22" s="22" t="s">
        <v>164</v>
      </c>
      <c r="I22" s="22" t="s">
        <v>165</v>
      </c>
      <c r="J22" s="22" t="s">
        <v>166</v>
      </c>
      <c r="K22" s="22"/>
    </row>
    <row r="23" spans="2:12">
      <c r="B23" s="37">
        <v>2</v>
      </c>
      <c r="C23" s="32" t="s">
        <v>136</v>
      </c>
      <c r="D23" s="24" t="s">
        <v>45</v>
      </c>
      <c r="E23" s="46" t="s">
        <v>167</v>
      </c>
      <c r="F23" s="22" t="s">
        <v>168</v>
      </c>
      <c r="G23" s="22" t="s">
        <v>169</v>
      </c>
      <c r="H23" s="22" t="s">
        <v>170</v>
      </c>
      <c r="I23" s="22" t="s">
        <v>171</v>
      </c>
      <c r="J23" s="22" t="s">
        <v>172</v>
      </c>
      <c r="K23" s="22"/>
    </row>
    <row r="24" spans="2:12" ht="26.1">
      <c r="B24" s="37">
        <v>2</v>
      </c>
      <c r="C24" s="32" t="s">
        <v>173</v>
      </c>
      <c r="D24" s="24" t="s">
        <v>45</v>
      </c>
      <c r="E24" s="46" t="s">
        <v>174</v>
      </c>
      <c r="F24" s="22" t="s">
        <v>175</v>
      </c>
      <c r="G24" s="22" t="s">
        <v>176</v>
      </c>
      <c r="H24" s="22" t="s">
        <v>177</v>
      </c>
      <c r="I24" s="22" t="s">
        <v>178</v>
      </c>
      <c r="J24" s="22" t="s">
        <v>179</v>
      </c>
      <c r="K24" s="22"/>
    </row>
    <row r="25" spans="2:12" ht="26.1">
      <c r="B25" s="37">
        <v>2</v>
      </c>
      <c r="C25" s="32" t="s">
        <v>173</v>
      </c>
      <c r="D25" s="24" t="s">
        <v>45</v>
      </c>
      <c r="E25" s="46" t="s">
        <v>180</v>
      </c>
      <c r="F25" s="22" t="s">
        <v>181</v>
      </c>
      <c r="G25" s="22" t="s">
        <v>182</v>
      </c>
      <c r="H25" s="22" t="s">
        <v>183</v>
      </c>
      <c r="I25" s="22" t="s">
        <v>184</v>
      </c>
      <c r="J25" s="22" t="s">
        <v>185</v>
      </c>
      <c r="K25" s="22"/>
    </row>
    <row r="26" spans="2:12" ht="51.95">
      <c r="B26" s="37">
        <v>2</v>
      </c>
      <c r="C26" s="32" t="s">
        <v>173</v>
      </c>
      <c r="D26" s="24" t="s">
        <v>93</v>
      </c>
      <c r="E26" s="46" t="s">
        <v>186</v>
      </c>
      <c r="F26" s="22" t="s">
        <v>187</v>
      </c>
      <c r="G26" s="22" t="s">
        <v>188</v>
      </c>
      <c r="H26" s="22" t="s">
        <v>189</v>
      </c>
      <c r="I26" s="22" t="s">
        <v>190</v>
      </c>
      <c r="J26" s="22" t="s">
        <v>191</v>
      </c>
      <c r="K26" s="22"/>
    </row>
    <row r="27" spans="2:12" ht="39">
      <c r="B27" s="37">
        <v>2</v>
      </c>
      <c r="C27" s="32" t="s">
        <v>173</v>
      </c>
      <c r="D27" s="24" t="s">
        <v>93</v>
      </c>
      <c r="E27" s="46" t="s">
        <v>192</v>
      </c>
      <c r="F27" s="22" t="s">
        <v>193</v>
      </c>
      <c r="G27" s="22" t="s">
        <v>194</v>
      </c>
      <c r="H27" s="22" t="s">
        <v>195</v>
      </c>
      <c r="I27" s="22" t="s">
        <v>196</v>
      </c>
      <c r="J27" s="22" t="s">
        <v>197</v>
      </c>
      <c r="K27" s="22"/>
    </row>
    <row r="28" spans="2:12" ht="129.94999999999999">
      <c r="B28" s="37">
        <v>2</v>
      </c>
      <c r="C28" s="32" t="s">
        <v>198</v>
      </c>
      <c r="D28" s="24" t="s">
        <v>93</v>
      </c>
      <c r="E28" s="46" t="s">
        <v>199</v>
      </c>
      <c r="F28" s="22" t="s">
        <v>200</v>
      </c>
      <c r="G28" s="69" t="s">
        <v>201</v>
      </c>
      <c r="H28" s="69" t="s">
        <v>202</v>
      </c>
      <c r="I28" s="69" t="s">
        <v>203</v>
      </c>
      <c r="J28" s="69" t="s">
        <v>204</v>
      </c>
      <c r="K28" s="22"/>
      <c r="L28" s="74" t="s">
        <v>205</v>
      </c>
    </row>
    <row r="29" spans="2:12" ht="26.1">
      <c r="B29" s="37">
        <v>2</v>
      </c>
      <c r="C29" s="32" t="s">
        <v>198</v>
      </c>
      <c r="D29" s="24" t="s">
        <v>93</v>
      </c>
      <c r="E29" s="46" t="s">
        <v>206</v>
      </c>
      <c r="F29" s="22" t="s">
        <v>207</v>
      </c>
      <c r="G29" s="22" t="s">
        <v>208</v>
      </c>
      <c r="H29" s="22" t="s">
        <v>209</v>
      </c>
      <c r="I29" s="22" t="s">
        <v>210</v>
      </c>
      <c r="J29" s="22" t="s">
        <v>211</v>
      </c>
      <c r="K29" s="22"/>
    </row>
    <row r="30" spans="2:12" ht="39">
      <c r="B30" s="37">
        <v>2</v>
      </c>
      <c r="C30" s="32" t="s">
        <v>198</v>
      </c>
      <c r="D30" s="24" t="s">
        <v>114</v>
      </c>
      <c r="E30" s="46" t="s">
        <v>212</v>
      </c>
      <c r="F30" s="22" t="s">
        <v>213</v>
      </c>
      <c r="G30" s="22" t="s">
        <v>214</v>
      </c>
      <c r="H30" s="22" t="s">
        <v>215</v>
      </c>
      <c r="I30" s="22" t="s">
        <v>216</v>
      </c>
      <c r="J30" s="22" t="s">
        <v>217</v>
      </c>
      <c r="K30" s="22"/>
    </row>
    <row r="31" spans="2:12" ht="65.099999999999994">
      <c r="B31" s="37">
        <v>2</v>
      </c>
      <c r="C31" s="32" t="s">
        <v>173</v>
      </c>
      <c r="D31" s="24" t="s">
        <v>114</v>
      </c>
      <c r="E31" s="46" t="s">
        <v>218</v>
      </c>
      <c r="F31" s="22" t="s">
        <v>219</v>
      </c>
      <c r="G31" s="22" t="s">
        <v>220</v>
      </c>
      <c r="H31" s="22" t="s">
        <v>221</v>
      </c>
      <c r="I31" s="22" t="s">
        <v>222</v>
      </c>
      <c r="J31" s="22" t="s">
        <v>223</v>
      </c>
      <c r="K31" s="22"/>
    </row>
    <row r="32" spans="2:12" ht="39">
      <c r="B32" s="37">
        <v>2</v>
      </c>
      <c r="C32" s="32" t="s">
        <v>136</v>
      </c>
      <c r="D32" s="24" t="s">
        <v>114</v>
      </c>
      <c r="E32" s="46" t="s">
        <v>224</v>
      </c>
      <c r="F32" s="22" t="s">
        <v>225</v>
      </c>
      <c r="G32" s="22" t="s">
        <v>226</v>
      </c>
      <c r="H32" s="22" t="s">
        <v>227</v>
      </c>
      <c r="I32" s="22" t="s">
        <v>228</v>
      </c>
      <c r="J32" s="22" t="s">
        <v>229</v>
      </c>
      <c r="K32" s="22"/>
    </row>
    <row r="33" spans="2:11" ht="78">
      <c r="B33" s="37">
        <v>2</v>
      </c>
      <c r="C33" s="32" t="s">
        <v>136</v>
      </c>
      <c r="D33" s="24" t="s">
        <v>114</v>
      </c>
      <c r="E33" s="46" t="s">
        <v>230</v>
      </c>
      <c r="F33" s="22" t="s">
        <v>231</v>
      </c>
      <c r="G33" s="22" t="s">
        <v>232</v>
      </c>
      <c r="H33" s="22" t="s">
        <v>233</v>
      </c>
      <c r="I33" s="22" t="s">
        <v>234</v>
      </c>
      <c r="J33" s="22" t="s">
        <v>235</v>
      </c>
      <c r="K33" s="22"/>
    </row>
    <row r="34" spans="2:11" ht="26.1">
      <c r="B34" s="37">
        <v>3</v>
      </c>
      <c r="C34" s="32" t="s">
        <v>236</v>
      </c>
      <c r="D34" s="24" t="s">
        <v>45</v>
      </c>
      <c r="E34" s="46" t="s">
        <v>237</v>
      </c>
      <c r="F34" s="22" t="s">
        <v>238</v>
      </c>
      <c r="G34" s="22" t="s">
        <v>239</v>
      </c>
      <c r="H34" s="22" t="s">
        <v>240</v>
      </c>
      <c r="I34" s="22" t="s">
        <v>241</v>
      </c>
      <c r="J34" s="22" t="s">
        <v>242</v>
      </c>
      <c r="K34" s="22"/>
    </row>
    <row r="35" spans="2:11" ht="39">
      <c r="B35" s="37">
        <v>3</v>
      </c>
      <c r="C35" s="32" t="s">
        <v>243</v>
      </c>
      <c r="D35" s="24" t="s">
        <v>45</v>
      </c>
      <c r="E35" s="46" t="s">
        <v>244</v>
      </c>
      <c r="F35" s="22" t="s">
        <v>245</v>
      </c>
      <c r="G35" s="22" t="s">
        <v>246</v>
      </c>
      <c r="H35" s="22" t="s">
        <v>247</v>
      </c>
      <c r="I35" s="22" t="s">
        <v>248</v>
      </c>
      <c r="J35" s="22" t="s">
        <v>249</v>
      </c>
      <c r="K35" s="22"/>
    </row>
    <row r="36" spans="2:11" ht="26.1">
      <c r="B36" s="37">
        <v>3</v>
      </c>
      <c r="C36" s="32" t="s">
        <v>236</v>
      </c>
      <c r="D36" s="24" t="s">
        <v>45</v>
      </c>
      <c r="E36" s="46" t="s">
        <v>250</v>
      </c>
      <c r="F36" s="22" t="s">
        <v>251</v>
      </c>
      <c r="G36" s="22" t="s">
        <v>252</v>
      </c>
      <c r="H36" s="22" t="s">
        <v>253</v>
      </c>
      <c r="I36" s="22" t="s">
        <v>254</v>
      </c>
      <c r="J36" s="22" t="s">
        <v>255</v>
      </c>
      <c r="K36" s="22"/>
    </row>
    <row r="37" spans="2:11" ht="39">
      <c r="B37" s="37">
        <v>3</v>
      </c>
      <c r="C37" s="32" t="s">
        <v>256</v>
      </c>
      <c r="D37" s="24" t="s">
        <v>45</v>
      </c>
      <c r="E37" s="46" t="s">
        <v>257</v>
      </c>
      <c r="F37" s="22" t="s">
        <v>258</v>
      </c>
      <c r="G37" s="22" t="s">
        <v>259</v>
      </c>
      <c r="H37" s="22" t="s">
        <v>260</v>
      </c>
      <c r="I37" s="22" t="s">
        <v>261</v>
      </c>
      <c r="J37" s="22" t="s">
        <v>172</v>
      </c>
      <c r="K37" s="22"/>
    </row>
    <row r="38" spans="2:11" ht="26.1">
      <c r="B38" s="37">
        <v>3</v>
      </c>
      <c r="C38" s="32" t="s">
        <v>262</v>
      </c>
      <c r="D38" s="24" t="s">
        <v>45</v>
      </c>
      <c r="E38" s="46" t="s">
        <v>263</v>
      </c>
      <c r="F38" s="22" t="s">
        <v>264</v>
      </c>
      <c r="G38" s="22" t="s">
        <v>265</v>
      </c>
      <c r="H38" s="22" t="s">
        <v>266</v>
      </c>
      <c r="I38" s="22" t="s">
        <v>267</v>
      </c>
      <c r="J38" s="22" t="s">
        <v>268</v>
      </c>
      <c r="K38" s="22"/>
    </row>
    <row r="39" spans="2:11">
      <c r="B39" s="37">
        <v>3</v>
      </c>
      <c r="C39" s="32" t="s">
        <v>262</v>
      </c>
      <c r="D39" s="24" t="s">
        <v>45</v>
      </c>
      <c r="E39" s="46" t="s">
        <v>269</v>
      </c>
      <c r="F39" s="22" t="s">
        <v>270</v>
      </c>
      <c r="G39" s="22" t="s">
        <v>271</v>
      </c>
      <c r="H39" s="22" t="s">
        <v>272</v>
      </c>
      <c r="I39" s="22" t="s">
        <v>273</v>
      </c>
      <c r="J39" s="22" t="s">
        <v>274</v>
      </c>
      <c r="K39" s="22"/>
    </row>
    <row r="40" spans="2:11" ht="26.1">
      <c r="B40" s="37">
        <v>3</v>
      </c>
      <c r="C40" s="32" t="s">
        <v>275</v>
      </c>
      <c r="D40" s="24" t="s">
        <v>45</v>
      </c>
      <c r="E40" s="46" t="s">
        <v>276</v>
      </c>
      <c r="F40" s="22" t="s">
        <v>277</v>
      </c>
      <c r="G40" s="22" t="s">
        <v>278</v>
      </c>
      <c r="H40" s="22" t="s">
        <v>279</v>
      </c>
      <c r="I40" s="22" t="s">
        <v>280</v>
      </c>
      <c r="J40" s="22" t="s">
        <v>281</v>
      </c>
      <c r="K40" s="22"/>
    </row>
    <row r="41" spans="2:11">
      <c r="B41" s="37">
        <v>3</v>
      </c>
      <c r="C41" s="32" t="s">
        <v>256</v>
      </c>
      <c r="D41" s="24" t="s">
        <v>45</v>
      </c>
      <c r="E41" s="46" t="s">
        <v>282</v>
      </c>
      <c r="F41" s="22" t="s">
        <v>283</v>
      </c>
      <c r="G41" s="22" t="s">
        <v>284</v>
      </c>
      <c r="H41" s="22" t="s">
        <v>285</v>
      </c>
      <c r="I41" s="22" t="s">
        <v>286</v>
      </c>
      <c r="J41" s="22" t="s">
        <v>287</v>
      </c>
      <c r="K41" s="22"/>
    </row>
    <row r="42" spans="2:11" ht="26.1">
      <c r="B42" s="37">
        <v>3</v>
      </c>
      <c r="C42" s="32" t="s">
        <v>288</v>
      </c>
      <c r="D42" s="24" t="s">
        <v>93</v>
      </c>
      <c r="E42" s="46" t="s">
        <v>289</v>
      </c>
      <c r="F42" s="22" t="s">
        <v>290</v>
      </c>
      <c r="G42" s="22" t="s">
        <v>291</v>
      </c>
      <c r="H42" s="22" t="s">
        <v>292</v>
      </c>
      <c r="I42" s="22" t="s">
        <v>293</v>
      </c>
      <c r="J42" s="22" t="s">
        <v>294</v>
      </c>
      <c r="K42" s="22"/>
    </row>
    <row r="43" spans="2:11" ht="39">
      <c r="B43" s="37">
        <v>3</v>
      </c>
      <c r="C43" s="32" t="s">
        <v>275</v>
      </c>
      <c r="D43" s="24" t="s">
        <v>93</v>
      </c>
      <c r="E43" s="46" t="s">
        <v>295</v>
      </c>
      <c r="F43" s="22" t="s">
        <v>296</v>
      </c>
      <c r="G43" s="22" t="s">
        <v>297</v>
      </c>
      <c r="H43" s="22" t="s">
        <v>298</v>
      </c>
      <c r="I43" s="22" t="s">
        <v>299</v>
      </c>
      <c r="J43" s="22" t="s">
        <v>300</v>
      </c>
      <c r="K43" s="22"/>
    </row>
    <row r="44" spans="2:11">
      <c r="B44" s="37">
        <v>3</v>
      </c>
      <c r="C44" s="32" t="s">
        <v>275</v>
      </c>
      <c r="D44" s="24" t="s">
        <v>93</v>
      </c>
      <c r="E44" s="46" t="s">
        <v>301</v>
      </c>
      <c r="F44" s="22" t="s">
        <v>302</v>
      </c>
      <c r="G44" s="22" t="s">
        <v>303</v>
      </c>
      <c r="H44" s="22" t="s">
        <v>304</v>
      </c>
      <c r="I44" s="22" t="s">
        <v>305</v>
      </c>
      <c r="J44" s="22" t="s">
        <v>306</v>
      </c>
      <c r="K44" s="22"/>
    </row>
    <row r="45" spans="2:11" ht="26.1">
      <c r="B45" s="37">
        <v>3</v>
      </c>
      <c r="C45" s="32" t="s">
        <v>236</v>
      </c>
      <c r="D45" s="24" t="s">
        <v>93</v>
      </c>
      <c r="E45" s="46" t="s">
        <v>307</v>
      </c>
      <c r="F45" s="22" t="s">
        <v>308</v>
      </c>
      <c r="G45" s="22" t="s">
        <v>254</v>
      </c>
      <c r="H45" s="22" t="s">
        <v>255</v>
      </c>
      <c r="I45" s="22" t="s">
        <v>309</v>
      </c>
      <c r="J45" s="22" t="s">
        <v>253</v>
      </c>
      <c r="K45" s="22"/>
    </row>
    <row r="46" spans="2:11" ht="39">
      <c r="B46" s="37">
        <v>3</v>
      </c>
      <c r="C46" s="32" t="s">
        <v>256</v>
      </c>
      <c r="D46" s="24" t="s">
        <v>114</v>
      </c>
      <c r="E46" s="46" t="s">
        <v>310</v>
      </c>
      <c r="F46" s="22" t="s">
        <v>311</v>
      </c>
      <c r="G46" s="22" t="s">
        <v>312</v>
      </c>
      <c r="H46" s="22" t="s">
        <v>313</v>
      </c>
      <c r="I46" s="22" t="s">
        <v>314</v>
      </c>
      <c r="J46" s="22" t="s">
        <v>315</v>
      </c>
      <c r="K46" s="22"/>
    </row>
    <row r="47" spans="2:11" ht="39">
      <c r="B47" s="37">
        <v>3</v>
      </c>
      <c r="C47" s="32" t="s">
        <v>243</v>
      </c>
      <c r="D47" s="24" t="s">
        <v>114</v>
      </c>
      <c r="E47" s="46" t="s">
        <v>316</v>
      </c>
      <c r="F47" s="22" t="s">
        <v>317</v>
      </c>
      <c r="G47" s="22" t="s">
        <v>318</v>
      </c>
      <c r="H47" s="22" t="s">
        <v>319</v>
      </c>
      <c r="I47" s="22" t="s">
        <v>320</v>
      </c>
      <c r="J47" s="22" t="s">
        <v>321</v>
      </c>
      <c r="K47" s="22"/>
    </row>
    <row r="48" spans="2:11" ht="39">
      <c r="B48" s="37">
        <v>3</v>
      </c>
      <c r="C48" s="32" t="s">
        <v>243</v>
      </c>
      <c r="D48" s="24" t="s">
        <v>114</v>
      </c>
      <c r="E48" s="46" t="s">
        <v>322</v>
      </c>
      <c r="F48" s="22" t="s">
        <v>323</v>
      </c>
      <c r="G48" s="22" t="s">
        <v>324</v>
      </c>
      <c r="H48" s="22" t="s">
        <v>325</v>
      </c>
      <c r="I48" s="22" t="s">
        <v>326</v>
      </c>
      <c r="J48" s="22" t="s">
        <v>327</v>
      </c>
      <c r="K48" s="22"/>
    </row>
    <row r="49" spans="2:11" ht="39">
      <c r="B49" s="37">
        <v>3</v>
      </c>
      <c r="C49" s="32" t="s">
        <v>243</v>
      </c>
      <c r="D49" s="24" t="s">
        <v>114</v>
      </c>
      <c r="E49" s="46" t="s">
        <v>328</v>
      </c>
      <c r="F49" s="22" t="s">
        <v>329</v>
      </c>
      <c r="G49" s="22" t="s">
        <v>330</v>
      </c>
      <c r="H49" s="22" t="s">
        <v>331</v>
      </c>
      <c r="I49" s="22" t="s">
        <v>332</v>
      </c>
      <c r="J49" s="22" t="s">
        <v>333</v>
      </c>
      <c r="K49" s="22"/>
    </row>
    <row r="50" spans="2:11" ht="26.1">
      <c r="B50" s="37">
        <v>4</v>
      </c>
      <c r="C50" s="32" t="s">
        <v>334</v>
      </c>
      <c r="D50" s="24" t="s">
        <v>45</v>
      </c>
      <c r="E50" s="46" t="s">
        <v>335</v>
      </c>
      <c r="F50" s="22" t="s">
        <v>336</v>
      </c>
      <c r="G50" s="22" t="s">
        <v>337</v>
      </c>
      <c r="H50" s="22" t="s">
        <v>338</v>
      </c>
      <c r="I50" s="22" t="s">
        <v>339</v>
      </c>
      <c r="J50" s="22" t="s">
        <v>340</v>
      </c>
      <c r="K50" s="22"/>
    </row>
    <row r="51" spans="2:11" ht="39">
      <c r="B51" s="37">
        <v>4</v>
      </c>
      <c r="C51" s="32" t="s">
        <v>334</v>
      </c>
      <c r="D51" s="24" t="s">
        <v>45</v>
      </c>
      <c r="E51" s="46" t="s">
        <v>341</v>
      </c>
      <c r="F51" s="22" t="s">
        <v>342</v>
      </c>
      <c r="G51" s="22" t="s">
        <v>343</v>
      </c>
      <c r="H51" s="22" t="s">
        <v>344</v>
      </c>
      <c r="I51" s="22" t="s">
        <v>345</v>
      </c>
      <c r="J51" s="22" t="s">
        <v>346</v>
      </c>
      <c r="K51" s="22"/>
    </row>
    <row r="52" spans="2:11">
      <c r="B52" s="37">
        <v>4</v>
      </c>
      <c r="C52" s="32" t="s">
        <v>334</v>
      </c>
      <c r="D52" s="24" t="s">
        <v>45</v>
      </c>
      <c r="E52" s="46" t="s">
        <v>347</v>
      </c>
      <c r="F52" s="22" t="s">
        <v>348</v>
      </c>
      <c r="G52" s="22" t="s">
        <v>349</v>
      </c>
      <c r="H52" s="22" t="s">
        <v>350</v>
      </c>
      <c r="I52" s="22" t="s">
        <v>351</v>
      </c>
      <c r="J52" s="22" t="s">
        <v>352</v>
      </c>
      <c r="K52" s="22"/>
    </row>
    <row r="53" spans="2:11" ht="26.1">
      <c r="B53" s="37">
        <v>4</v>
      </c>
      <c r="C53" s="32" t="s">
        <v>353</v>
      </c>
      <c r="D53" s="24" t="s">
        <v>45</v>
      </c>
      <c r="E53" s="46" t="s">
        <v>354</v>
      </c>
      <c r="F53" s="22" t="s">
        <v>355</v>
      </c>
      <c r="G53" s="22" t="s">
        <v>356</v>
      </c>
      <c r="H53" s="22" t="s">
        <v>357</v>
      </c>
      <c r="I53" s="22" t="s">
        <v>358</v>
      </c>
      <c r="J53" s="22" t="s">
        <v>359</v>
      </c>
      <c r="K53" s="22"/>
    </row>
    <row r="54" spans="2:11" ht="26.1">
      <c r="B54" s="37">
        <v>4</v>
      </c>
      <c r="C54" s="32" t="s">
        <v>353</v>
      </c>
      <c r="D54" s="24" t="s">
        <v>45</v>
      </c>
      <c r="E54" s="46" t="s">
        <v>360</v>
      </c>
      <c r="F54" s="22" t="s">
        <v>361</v>
      </c>
      <c r="G54" s="68">
        <v>1077884</v>
      </c>
      <c r="H54" s="68">
        <v>100245</v>
      </c>
      <c r="I54" s="68">
        <v>3202152</v>
      </c>
      <c r="J54" s="68">
        <v>50022</v>
      </c>
      <c r="K54" s="22"/>
    </row>
    <row r="55" spans="2:11">
      <c r="B55" s="37">
        <v>4</v>
      </c>
      <c r="C55" s="32" t="s">
        <v>362</v>
      </c>
      <c r="D55" s="24" t="s">
        <v>45</v>
      </c>
      <c r="E55" s="46" t="s">
        <v>363</v>
      </c>
      <c r="F55" s="22" t="s">
        <v>364</v>
      </c>
      <c r="G55" s="22" t="s">
        <v>365</v>
      </c>
      <c r="H55" s="22" t="s">
        <v>366</v>
      </c>
      <c r="I55" s="22" t="s">
        <v>367</v>
      </c>
      <c r="J55" s="22" t="s">
        <v>368</v>
      </c>
      <c r="K55" s="22"/>
    </row>
    <row r="56" spans="2:11" ht="78">
      <c r="B56" s="37">
        <v>4</v>
      </c>
      <c r="C56" s="32"/>
      <c r="D56" s="24" t="s">
        <v>45</v>
      </c>
      <c r="E56" s="46" t="s">
        <v>369</v>
      </c>
      <c r="F56" s="22" t="s">
        <v>370</v>
      </c>
      <c r="G56" s="22" t="s">
        <v>371</v>
      </c>
      <c r="H56" s="22" t="s">
        <v>372</v>
      </c>
      <c r="I56" s="22" t="s">
        <v>373</v>
      </c>
      <c r="J56" s="22" t="s">
        <v>374</v>
      </c>
      <c r="K56" s="22"/>
    </row>
    <row r="57" spans="2:11">
      <c r="B57" s="37">
        <v>4</v>
      </c>
      <c r="C57" s="32" t="s">
        <v>375</v>
      </c>
      <c r="D57" s="24" t="s">
        <v>45</v>
      </c>
      <c r="E57" s="46" t="s">
        <v>376</v>
      </c>
      <c r="F57" s="22" t="s">
        <v>377</v>
      </c>
      <c r="G57" s="22" t="s">
        <v>378</v>
      </c>
      <c r="H57" s="22" t="s">
        <v>379</v>
      </c>
      <c r="I57" s="22" t="s">
        <v>380</v>
      </c>
      <c r="J57" s="22" t="s">
        <v>381</v>
      </c>
      <c r="K57" s="22"/>
    </row>
    <row r="58" spans="2:11" ht="51.95">
      <c r="B58" s="37">
        <v>4</v>
      </c>
      <c r="C58" s="32" t="s">
        <v>334</v>
      </c>
      <c r="D58" s="24" t="s">
        <v>93</v>
      </c>
      <c r="E58" s="46" t="s">
        <v>382</v>
      </c>
      <c r="F58" s="22" t="s">
        <v>383</v>
      </c>
      <c r="G58" s="22" t="s">
        <v>384</v>
      </c>
      <c r="H58" s="22" t="s">
        <v>385</v>
      </c>
      <c r="I58" s="22" t="s">
        <v>386</v>
      </c>
      <c r="J58" s="22" t="s">
        <v>387</v>
      </c>
      <c r="K58" s="22"/>
    </row>
    <row r="59" spans="2:11" ht="26.1">
      <c r="B59" s="37">
        <v>4</v>
      </c>
      <c r="C59" s="32" t="s">
        <v>388</v>
      </c>
      <c r="D59" s="24" t="s">
        <v>93</v>
      </c>
      <c r="E59" s="46" t="s">
        <v>389</v>
      </c>
      <c r="F59" s="22" t="s">
        <v>390</v>
      </c>
      <c r="G59" s="22" t="s">
        <v>391</v>
      </c>
      <c r="H59" s="22" t="s">
        <v>392</v>
      </c>
      <c r="I59" s="22" t="s">
        <v>393</v>
      </c>
      <c r="J59" s="22" t="s">
        <v>394</v>
      </c>
      <c r="K59" s="22"/>
    </row>
    <row r="60" spans="2:11" ht="51.95">
      <c r="B60" s="37">
        <v>4</v>
      </c>
      <c r="C60" s="32" t="s">
        <v>334</v>
      </c>
      <c r="D60" s="24" t="s">
        <v>93</v>
      </c>
      <c r="E60" s="46" t="s">
        <v>395</v>
      </c>
      <c r="F60" s="22" t="s">
        <v>396</v>
      </c>
      <c r="G60" s="22" t="s">
        <v>397</v>
      </c>
      <c r="H60" s="22" t="s">
        <v>398</v>
      </c>
      <c r="I60" s="22" t="s">
        <v>399</v>
      </c>
      <c r="J60" s="22" t="s">
        <v>400</v>
      </c>
      <c r="K60" s="22"/>
    </row>
    <row r="61" spans="2:11" ht="26.1">
      <c r="B61" s="37">
        <v>4</v>
      </c>
      <c r="C61" s="32" t="s">
        <v>334</v>
      </c>
      <c r="D61" s="24" t="s">
        <v>93</v>
      </c>
      <c r="E61" s="46" t="s">
        <v>401</v>
      </c>
      <c r="F61" s="22" t="s">
        <v>402</v>
      </c>
      <c r="G61" s="22" t="s">
        <v>403</v>
      </c>
      <c r="H61" s="22" t="s">
        <v>404</v>
      </c>
      <c r="I61" s="22" t="s">
        <v>405</v>
      </c>
      <c r="J61" s="22" t="s">
        <v>406</v>
      </c>
      <c r="K61" s="22"/>
    </row>
    <row r="62" spans="2:11" ht="65.099999999999994">
      <c r="B62" s="37">
        <v>4</v>
      </c>
      <c r="C62" s="32" t="s">
        <v>334</v>
      </c>
      <c r="D62" s="24" t="s">
        <v>114</v>
      </c>
      <c r="E62" s="46" t="s">
        <v>407</v>
      </c>
      <c r="F62" s="22" t="s">
        <v>408</v>
      </c>
      <c r="G62" s="22" t="s">
        <v>409</v>
      </c>
      <c r="H62" s="22" t="s">
        <v>410</v>
      </c>
      <c r="I62" s="22" t="s">
        <v>411</v>
      </c>
      <c r="J62" s="22" t="s">
        <v>412</v>
      </c>
      <c r="K62" s="22"/>
    </row>
    <row r="63" spans="2:11" ht="26.1">
      <c r="B63" s="37">
        <v>4</v>
      </c>
      <c r="C63" s="32" t="s">
        <v>353</v>
      </c>
      <c r="D63" s="24" t="s">
        <v>114</v>
      </c>
      <c r="E63" s="46" t="s">
        <v>413</v>
      </c>
      <c r="F63" s="22" t="s">
        <v>414</v>
      </c>
      <c r="G63" s="22" t="s">
        <v>415</v>
      </c>
      <c r="H63" s="22" t="s">
        <v>416</v>
      </c>
      <c r="I63" s="22" t="s">
        <v>417</v>
      </c>
      <c r="J63" s="22" t="s">
        <v>418</v>
      </c>
      <c r="K63" s="22"/>
    </row>
    <row r="64" spans="2:11" ht="78">
      <c r="B64" s="37">
        <v>4</v>
      </c>
      <c r="C64" s="32"/>
      <c r="D64" s="24" t="s">
        <v>114</v>
      </c>
      <c r="E64" s="46" t="s">
        <v>419</v>
      </c>
      <c r="F64" s="22" t="s">
        <v>420</v>
      </c>
      <c r="G64" s="22" t="s">
        <v>421</v>
      </c>
      <c r="H64" s="22" t="s">
        <v>422</v>
      </c>
      <c r="I64" s="22" t="s">
        <v>423</v>
      </c>
      <c r="J64" s="22" t="s">
        <v>424</v>
      </c>
      <c r="K64" s="22"/>
    </row>
    <row r="65" spans="2:12">
      <c r="B65" s="37">
        <v>4</v>
      </c>
      <c r="C65" s="32" t="s">
        <v>425</v>
      </c>
      <c r="D65" s="24" t="s">
        <v>114</v>
      </c>
      <c r="E65" s="46" t="s">
        <v>426</v>
      </c>
      <c r="F65" s="22" t="s">
        <v>427</v>
      </c>
      <c r="G65" s="22" t="s">
        <v>428</v>
      </c>
      <c r="H65" s="22" t="s">
        <v>429</v>
      </c>
      <c r="I65" s="22" t="s">
        <v>430</v>
      </c>
      <c r="J65" s="22" t="s">
        <v>431</v>
      </c>
      <c r="K65" s="22"/>
    </row>
    <row r="66" spans="2:12" ht="26.1">
      <c r="B66" s="37">
        <v>5</v>
      </c>
      <c r="C66" s="32" t="s">
        <v>388</v>
      </c>
      <c r="D66" s="24" t="s">
        <v>45</v>
      </c>
      <c r="E66" s="46" t="s">
        <v>432</v>
      </c>
      <c r="F66" s="22" t="s">
        <v>433</v>
      </c>
      <c r="G66" s="22" t="s">
        <v>434</v>
      </c>
      <c r="H66" s="22" t="s">
        <v>435</v>
      </c>
      <c r="I66" s="22" t="s">
        <v>436</v>
      </c>
      <c r="J66" s="22" t="s">
        <v>437</v>
      </c>
      <c r="K66" s="22"/>
    </row>
    <row r="67" spans="2:12" ht="26.1">
      <c r="B67" s="37">
        <v>5</v>
      </c>
      <c r="C67" s="32" t="s">
        <v>388</v>
      </c>
      <c r="D67" s="24" t="s">
        <v>45</v>
      </c>
      <c r="E67" s="46" t="s">
        <v>438</v>
      </c>
      <c r="F67" s="22" t="s">
        <v>439</v>
      </c>
      <c r="G67" s="22" t="s">
        <v>440</v>
      </c>
      <c r="H67" s="22" t="s">
        <v>441</v>
      </c>
      <c r="I67" s="22" t="s">
        <v>442</v>
      </c>
      <c r="J67" s="22" t="s">
        <v>443</v>
      </c>
      <c r="K67" s="22"/>
    </row>
    <row r="68" spans="2:12" ht="78">
      <c r="B68" s="37">
        <v>5</v>
      </c>
      <c r="C68" s="32" t="s">
        <v>444</v>
      </c>
      <c r="D68" s="24" t="s">
        <v>45</v>
      </c>
      <c r="E68" s="46" t="s">
        <v>445</v>
      </c>
      <c r="F68" s="22" t="s">
        <v>446</v>
      </c>
      <c r="G68" s="22" t="s">
        <v>447</v>
      </c>
      <c r="H68" s="22" t="s">
        <v>448</v>
      </c>
      <c r="I68" s="22" t="s">
        <v>449</v>
      </c>
      <c r="J68" s="22" t="s">
        <v>450</v>
      </c>
      <c r="K68" s="22"/>
    </row>
    <row r="69" spans="2:12" ht="65.099999999999994">
      <c r="B69" s="37">
        <v>5</v>
      </c>
      <c r="C69" s="32" t="s">
        <v>444</v>
      </c>
      <c r="D69" s="24" t="s">
        <v>45</v>
      </c>
      <c r="E69" s="46" t="s">
        <v>451</v>
      </c>
      <c r="F69" s="22" t="s">
        <v>452</v>
      </c>
      <c r="G69" s="22" t="s">
        <v>453</v>
      </c>
      <c r="H69" s="22" t="s">
        <v>454</v>
      </c>
      <c r="I69" s="22" t="s">
        <v>455</v>
      </c>
      <c r="J69" s="22" t="s">
        <v>456</v>
      </c>
      <c r="K69" s="22"/>
    </row>
    <row r="70" spans="2:12" ht="39">
      <c r="B70" s="37">
        <v>5</v>
      </c>
      <c r="C70" s="32" t="s">
        <v>457</v>
      </c>
      <c r="D70" s="24" t="s">
        <v>45</v>
      </c>
      <c r="E70" s="46" t="s">
        <v>458</v>
      </c>
      <c r="F70" s="22" t="s">
        <v>459</v>
      </c>
      <c r="G70" s="22" t="s">
        <v>460</v>
      </c>
      <c r="H70" s="22" t="s">
        <v>461</v>
      </c>
      <c r="I70" s="22" t="s">
        <v>462</v>
      </c>
      <c r="J70" s="22" t="s">
        <v>463</v>
      </c>
      <c r="K70" s="22"/>
    </row>
    <row r="71" spans="2:12" ht="51.95">
      <c r="B71" s="37">
        <v>5</v>
      </c>
      <c r="C71" s="32" t="s">
        <v>457</v>
      </c>
      <c r="D71" s="24" t="s">
        <v>45</v>
      </c>
      <c r="E71" s="46" t="s">
        <v>464</v>
      </c>
      <c r="F71" s="22" t="s">
        <v>465</v>
      </c>
      <c r="G71" s="22" t="s">
        <v>466</v>
      </c>
      <c r="H71" s="22" t="s">
        <v>467</v>
      </c>
      <c r="I71" s="22" t="s">
        <v>468</v>
      </c>
      <c r="J71" s="22" t="s">
        <v>469</v>
      </c>
      <c r="K71" s="22"/>
    </row>
    <row r="72" spans="2:12" ht="65.099999999999994">
      <c r="B72" s="37">
        <v>5</v>
      </c>
      <c r="C72" s="32" t="s">
        <v>470</v>
      </c>
      <c r="D72" s="24" t="s">
        <v>45</v>
      </c>
      <c r="E72" s="46" t="s">
        <v>471</v>
      </c>
      <c r="F72" s="22" t="s">
        <v>472</v>
      </c>
      <c r="G72" s="22" t="s">
        <v>473</v>
      </c>
      <c r="H72" s="22" t="s">
        <v>474</v>
      </c>
      <c r="I72" s="22" t="s">
        <v>475</v>
      </c>
      <c r="J72" s="22" t="s">
        <v>476</v>
      </c>
      <c r="K72" s="22"/>
    </row>
    <row r="73" spans="2:12" ht="26.1">
      <c r="B73" s="37">
        <v>5</v>
      </c>
      <c r="C73" s="32" t="s">
        <v>470</v>
      </c>
      <c r="D73" s="24" t="s">
        <v>45</v>
      </c>
      <c r="E73" s="46" t="s">
        <v>477</v>
      </c>
      <c r="F73" s="21" t="s">
        <v>478</v>
      </c>
      <c r="G73" s="22" t="s">
        <v>479</v>
      </c>
      <c r="H73" s="22" t="s">
        <v>480</v>
      </c>
      <c r="I73" s="22" t="s">
        <v>481</v>
      </c>
      <c r="J73" s="22" t="s">
        <v>482</v>
      </c>
      <c r="K73" s="22"/>
    </row>
    <row r="74" spans="2:12" ht="90.95">
      <c r="B74" s="37">
        <v>5</v>
      </c>
      <c r="C74" s="32" t="s">
        <v>470</v>
      </c>
      <c r="D74" s="24" t="s">
        <v>93</v>
      </c>
      <c r="E74" s="46" t="s">
        <v>483</v>
      </c>
      <c r="F74" s="22" t="s">
        <v>484</v>
      </c>
      <c r="G74" s="22" t="s">
        <v>485</v>
      </c>
      <c r="H74" s="22" t="s">
        <v>486</v>
      </c>
      <c r="I74" s="22" t="s">
        <v>487</v>
      </c>
      <c r="J74" s="22" t="s">
        <v>488</v>
      </c>
      <c r="K74" s="22"/>
      <c r="L74" s="74" t="s">
        <v>489</v>
      </c>
    </row>
    <row r="75" spans="2:12" ht="26.1">
      <c r="B75" s="37">
        <v>5</v>
      </c>
      <c r="C75" s="32" t="s">
        <v>457</v>
      </c>
      <c r="D75" s="24" t="s">
        <v>93</v>
      </c>
      <c r="E75" s="46" t="s">
        <v>490</v>
      </c>
      <c r="F75" s="22" t="s">
        <v>491</v>
      </c>
      <c r="G75" s="22" t="s">
        <v>492</v>
      </c>
      <c r="H75" s="22" t="s">
        <v>493</v>
      </c>
      <c r="I75" s="22" t="s">
        <v>494</v>
      </c>
      <c r="J75" s="22" t="s">
        <v>495</v>
      </c>
      <c r="K75" s="22"/>
    </row>
    <row r="76" spans="2:12" ht="65.099999999999994">
      <c r="B76" s="37">
        <v>5</v>
      </c>
      <c r="C76" s="32" t="s">
        <v>470</v>
      </c>
      <c r="D76" s="24" t="s">
        <v>93</v>
      </c>
      <c r="E76" s="46" t="s">
        <v>496</v>
      </c>
      <c r="F76" s="22" t="s">
        <v>497</v>
      </c>
      <c r="G76" s="22" t="s">
        <v>498</v>
      </c>
      <c r="H76" s="22" t="s">
        <v>499</v>
      </c>
      <c r="I76" s="22" t="s">
        <v>500</v>
      </c>
      <c r="J76" s="22" t="s">
        <v>501</v>
      </c>
      <c r="K76" s="22"/>
    </row>
    <row r="77" spans="2:12" ht="104.1">
      <c r="B77" s="37">
        <v>5</v>
      </c>
      <c r="C77" s="32" t="s">
        <v>470</v>
      </c>
      <c r="D77" s="24" t="s">
        <v>93</v>
      </c>
      <c r="E77" s="46" t="s">
        <v>502</v>
      </c>
      <c r="F77" s="22" t="s">
        <v>503</v>
      </c>
      <c r="G77" s="22" t="s">
        <v>504</v>
      </c>
      <c r="H77" s="22" t="s">
        <v>505</v>
      </c>
      <c r="I77" s="22" t="s">
        <v>506</v>
      </c>
      <c r="J77" s="22" t="s">
        <v>507</v>
      </c>
      <c r="K77" s="22"/>
    </row>
    <row r="78" spans="2:12" ht="51.95">
      <c r="B78" s="37">
        <v>5</v>
      </c>
      <c r="C78" s="32" t="s">
        <v>470</v>
      </c>
      <c r="D78" s="24" t="s">
        <v>114</v>
      </c>
      <c r="E78" s="46" t="s">
        <v>508</v>
      </c>
      <c r="F78" s="22" t="s">
        <v>509</v>
      </c>
      <c r="G78" s="22" t="s">
        <v>510</v>
      </c>
      <c r="H78" s="22" t="s">
        <v>511</v>
      </c>
      <c r="I78" s="22" t="s">
        <v>512</v>
      </c>
      <c r="J78" s="22" t="s">
        <v>513</v>
      </c>
      <c r="K78" s="22"/>
    </row>
    <row r="79" spans="2:12" ht="26.1">
      <c r="B79" s="37">
        <v>5</v>
      </c>
      <c r="C79" s="32" t="s">
        <v>514</v>
      </c>
      <c r="D79" s="24" t="s">
        <v>114</v>
      </c>
      <c r="E79" s="46" t="s">
        <v>515</v>
      </c>
      <c r="F79" s="22" t="s">
        <v>516</v>
      </c>
      <c r="G79" s="22" t="s">
        <v>517</v>
      </c>
      <c r="H79" s="22" t="s">
        <v>518</v>
      </c>
      <c r="I79" s="22" t="s">
        <v>519</v>
      </c>
      <c r="J79" s="22" t="s">
        <v>520</v>
      </c>
      <c r="K79" s="22"/>
    </row>
    <row r="80" spans="2:12" ht="207.95">
      <c r="B80" s="37">
        <v>5</v>
      </c>
      <c r="C80" s="32" t="s">
        <v>514</v>
      </c>
      <c r="D80" s="24" t="s">
        <v>114</v>
      </c>
      <c r="E80" s="46" t="s">
        <v>521</v>
      </c>
      <c r="F80" s="22" t="s">
        <v>522</v>
      </c>
      <c r="G80" s="22" t="s">
        <v>523</v>
      </c>
      <c r="H80" s="22" t="s">
        <v>524</v>
      </c>
      <c r="I80" s="22" t="s">
        <v>525</v>
      </c>
      <c r="J80" s="22" t="s">
        <v>526</v>
      </c>
      <c r="K80" s="22"/>
      <c r="L80" s="74" t="s">
        <v>527</v>
      </c>
    </row>
    <row r="81" spans="2:11" ht="26.1">
      <c r="B81" s="37">
        <v>5</v>
      </c>
      <c r="C81" s="32" t="s">
        <v>457</v>
      </c>
      <c r="D81" s="24" t="s">
        <v>114</v>
      </c>
      <c r="E81" s="46" t="s">
        <v>528</v>
      </c>
      <c r="F81" s="22" t="s">
        <v>529</v>
      </c>
      <c r="G81" s="22" t="s">
        <v>530</v>
      </c>
      <c r="H81" s="22" t="s">
        <v>531</v>
      </c>
      <c r="I81" s="22" t="s">
        <v>532</v>
      </c>
      <c r="J81" s="22" t="s">
        <v>533</v>
      </c>
      <c r="K81" s="22"/>
    </row>
    <row r="82" spans="2:11" ht="39">
      <c r="B82" s="37">
        <v>6</v>
      </c>
      <c r="C82" s="32" t="s">
        <v>534</v>
      </c>
      <c r="D82" s="24" t="s">
        <v>45</v>
      </c>
      <c r="E82" s="46" t="s">
        <v>535</v>
      </c>
      <c r="F82" s="22" t="s">
        <v>536</v>
      </c>
      <c r="G82" s="22" t="s">
        <v>537</v>
      </c>
      <c r="H82" s="22" t="s">
        <v>538</v>
      </c>
      <c r="I82" s="22" t="s">
        <v>539</v>
      </c>
      <c r="J82" s="22" t="s">
        <v>540</v>
      </c>
      <c r="K82" s="22"/>
    </row>
    <row r="83" spans="2:11">
      <c r="B83" s="37">
        <v>6</v>
      </c>
      <c r="C83" s="32" t="s">
        <v>388</v>
      </c>
      <c r="D83" s="24" t="s">
        <v>45</v>
      </c>
      <c r="E83" s="46" t="s">
        <v>541</v>
      </c>
      <c r="F83" s="22" t="s">
        <v>542</v>
      </c>
      <c r="G83" s="22" t="s">
        <v>543</v>
      </c>
      <c r="H83" s="22" t="s">
        <v>544</v>
      </c>
      <c r="I83" s="22" t="s">
        <v>545</v>
      </c>
      <c r="J83" s="22" t="s">
        <v>546</v>
      </c>
      <c r="K83" s="22"/>
    </row>
    <row r="84" spans="2:11" ht="26.1">
      <c r="B84" s="37">
        <v>6</v>
      </c>
      <c r="C84" s="32" t="s">
        <v>534</v>
      </c>
      <c r="D84" s="24" t="s">
        <v>45</v>
      </c>
      <c r="E84" s="46" t="s">
        <v>547</v>
      </c>
      <c r="F84" s="22" t="s">
        <v>548</v>
      </c>
      <c r="G84" s="22" t="s">
        <v>549</v>
      </c>
      <c r="H84" s="22" t="s">
        <v>550</v>
      </c>
      <c r="I84" s="22" t="s">
        <v>551</v>
      </c>
      <c r="J84" s="22" t="s">
        <v>552</v>
      </c>
      <c r="K84" s="22"/>
    </row>
    <row r="85" spans="2:11" ht="26.1">
      <c r="B85" s="37">
        <v>6</v>
      </c>
      <c r="C85" s="32" t="s">
        <v>534</v>
      </c>
      <c r="D85" s="24" t="s">
        <v>45</v>
      </c>
      <c r="E85" s="46" t="s">
        <v>553</v>
      </c>
      <c r="F85" s="22" t="s">
        <v>554</v>
      </c>
      <c r="G85" s="22" t="s">
        <v>555</v>
      </c>
      <c r="H85" s="22" t="s">
        <v>556</v>
      </c>
      <c r="I85" s="22" t="s">
        <v>557</v>
      </c>
      <c r="J85" s="22" t="s">
        <v>558</v>
      </c>
      <c r="K85" s="22"/>
    </row>
    <row r="86" spans="2:11" ht="39">
      <c r="B86" s="37">
        <v>6</v>
      </c>
      <c r="C86" s="32" t="s">
        <v>559</v>
      </c>
      <c r="D86" s="24" t="s">
        <v>45</v>
      </c>
      <c r="E86" s="46" t="s">
        <v>560</v>
      </c>
      <c r="F86" s="22" t="s">
        <v>561</v>
      </c>
      <c r="G86" s="22" t="s">
        <v>562</v>
      </c>
      <c r="H86" s="22" t="s">
        <v>563</v>
      </c>
      <c r="I86" s="22" t="s">
        <v>564</v>
      </c>
      <c r="J86" s="22" t="s">
        <v>565</v>
      </c>
      <c r="K86" s="22"/>
    </row>
    <row r="87" spans="2:11">
      <c r="B87" s="37">
        <v>6</v>
      </c>
      <c r="C87" s="32" t="s">
        <v>559</v>
      </c>
      <c r="D87" s="24" t="s">
        <v>45</v>
      </c>
      <c r="E87" s="46" t="s">
        <v>566</v>
      </c>
      <c r="F87" s="22" t="s">
        <v>567</v>
      </c>
      <c r="G87" s="22" t="s">
        <v>568</v>
      </c>
      <c r="H87" s="22" t="s">
        <v>569</v>
      </c>
      <c r="I87" s="22" t="s">
        <v>570</v>
      </c>
      <c r="J87" s="22" t="s">
        <v>571</v>
      </c>
      <c r="K87" s="22"/>
    </row>
    <row r="88" spans="2:11" ht="26.1">
      <c r="B88" s="37">
        <v>6</v>
      </c>
      <c r="C88" s="32" t="s">
        <v>572</v>
      </c>
      <c r="D88" s="24" t="s">
        <v>45</v>
      </c>
      <c r="E88" s="46" t="s">
        <v>573</v>
      </c>
      <c r="F88" s="22" t="s">
        <v>574</v>
      </c>
      <c r="G88" s="22" t="s">
        <v>575</v>
      </c>
      <c r="H88" s="22" t="s">
        <v>576</v>
      </c>
      <c r="I88" s="22" t="s">
        <v>577</v>
      </c>
      <c r="J88" s="22" t="s">
        <v>578</v>
      </c>
      <c r="K88" s="22"/>
    </row>
    <row r="89" spans="2:11" ht="39">
      <c r="B89" s="37">
        <v>6</v>
      </c>
      <c r="C89" s="32" t="s">
        <v>579</v>
      </c>
      <c r="D89" s="24" t="s">
        <v>45</v>
      </c>
      <c r="E89" s="46" t="s">
        <v>580</v>
      </c>
      <c r="F89" s="22" t="s">
        <v>581</v>
      </c>
      <c r="G89" s="22" t="s">
        <v>582</v>
      </c>
      <c r="H89" s="22" t="s">
        <v>583</v>
      </c>
      <c r="I89" s="22" t="s">
        <v>584</v>
      </c>
      <c r="J89" s="22" t="s">
        <v>585</v>
      </c>
      <c r="K89" s="22"/>
    </row>
    <row r="90" spans="2:11" ht="39">
      <c r="B90" s="37">
        <v>6</v>
      </c>
      <c r="C90" s="32" t="s">
        <v>579</v>
      </c>
      <c r="D90" s="24" t="s">
        <v>93</v>
      </c>
      <c r="E90" s="46" t="s">
        <v>586</v>
      </c>
      <c r="F90" s="22" t="s">
        <v>587</v>
      </c>
      <c r="G90" s="22" t="s">
        <v>588</v>
      </c>
      <c r="H90" s="22" t="s">
        <v>589</v>
      </c>
      <c r="I90" s="22" t="s">
        <v>590</v>
      </c>
      <c r="J90" s="22" t="s">
        <v>591</v>
      </c>
      <c r="K90" s="22"/>
    </row>
    <row r="91" spans="2:11" ht="90.95">
      <c r="B91" s="37">
        <v>6</v>
      </c>
      <c r="C91" s="32" t="s">
        <v>572</v>
      </c>
      <c r="D91" s="24" t="s">
        <v>93</v>
      </c>
      <c r="E91" s="46" t="s">
        <v>592</v>
      </c>
      <c r="F91" s="22" t="s">
        <v>593</v>
      </c>
      <c r="G91" s="22" t="s">
        <v>594</v>
      </c>
      <c r="H91" s="22" t="s">
        <v>595</v>
      </c>
      <c r="I91" s="22" t="s">
        <v>596</v>
      </c>
      <c r="J91" s="22" t="s">
        <v>597</v>
      </c>
      <c r="K91" s="22"/>
    </row>
    <row r="92" spans="2:11" ht="39">
      <c r="B92" s="37">
        <v>6</v>
      </c>
      <c r="C92" s="32" t="s">
        <v>579</v>
      </c>
      <c r="D92" s="24" t="s">
        <v>93</v>
      </c>
      <c r="E92" s="46" t="s">
        <v>598</v>
      </c>
      <c r="F92" s="22" t="s">
        <v>599</v>
      </c>
      <c r="G92" s="22" t="s">
        <v>600</v>
      </c>
      <c r="H92" s="22" t="s">
        <v>601</v>
      </c>
      <c r="I92" s="22" t="s">
        <v>602</v>
      </c>
      <c r="J92" s="22" t="s">
        <v>603</v>
      </c>
      <c r="K92" s="22"/>
    </row>
    <row r="93" spans="2:11" ht="39">
      <c r="B93" s="37">
        <v>6</v>
      </c>
      <c r="C93" s="32" t="s">
        <v>579</v>
      </c>
      <c r="D93" s="24" t="s">
        <v>93</v>
      </c>
      <c r="E93" s="46" t="s">
        <v>604</v>
      </c>
      <c r="F93" s="22" t="s">
        <v>605</v>
      </c>
      <c r="G93" s="22" t="s">
        <v>606</v>
      </c>
      <c r="H93" s="22" t="s">
        <v>607</v>
      </c>
      <c r="I93" s="22" t="s">
        <v>608</v>
      </c>
      <c r="J93" s="22" t="s">
        <v>609</v>
      </c>
      <c r="K93" s="22"/>
    </row>
    <row r="94" spans="2:11" ht="39">
      <c r="B94" s="37">
        <v>6</v>
      </c>
      <c r="C94" s="32" t="s">
        <v>610</v>
      </c>
      <c r="D94" s="24" t="s">
        <v>114</v>
      </c>
      <c r="E94" s="46" t="s">
        <v>611</v>
      </c>
      <c r="F94" s="22" t="s">
        <v>612</v>
      </c>
      <c r="G94" s="22" t="s">
        <v>613</v>
      </c>
      <c r="H94" s="22" t="s">
        <v>614</v>
      </c>
      <c r="I94" s="22" t="s">
        <v>615</v>
      </c>
      <c r="J94" s="22" t="s">
        <v>616</v>
      </c>
      <c r="K94" s="22"/>
    </row>
    <row r="95" spans="2:11" ht="39">
      <c r="B95" s="37">
        <v>6</v>
      </c>
      <c r="C95" s="32" t="s">
        <v>579</v>
      </c>
      <c r="D95" s="24" t="s">
        <v>114</v>
      </c>
      <c r="E95" s="46" t="s">
        <v>617</v>
      </c>
      <c r="F95" s="22" t="s">
        <v>618</v>
      </c>
      <c r="G95" s="22" t="s">
        <v>619</v>
      </c>
      <c r="H95" s="22" t="s">
        <v>620</v>
      </c>
      <c r="I95" s="22" t="s">
        <v>621</v>
      </c>
      <c r="J95" s="22" t="s">
        <v>622</v>
      </c>
      <c r="K95" s="22"/>
    </row>
    <row r="96" spans="2:11" ht="39">
      <c r="B96" s="37">
        <v>6</v>
      </c>
      <c r="C96" s="32" t="s">
        <v>559</v>
      </c>
      <c r="D96" s="24" t="s">
        <v>114</v>
      </c>
      <c r="E96" s="46" t="s">
        <v>623</v>
      </c>
      <c r="F96" s="22" t="s">
        <v>624</v>
      </c>
      <c r="G96" s="22" t="s">
        <v>625</v>
      </c>
      <c r="H96" s="22" t="s">
        <v>626</v>
      </c>
      <c r="I96" s="22" t="s">
        <v>627</v>
      </c>
      <c r="J96" s="22" t="s">
        <v>628</v>
      </c>
      <c r="K96" s="22"/>
    </row>
    <row r="97" spans="2:12" ht="195">
      <c r="B97" s="37">
        <v>6</v>
      </c>
      <c r="C97" s="32" t="s">
        <v>572</v>
      </c>
      <c r="D97" s="24" t="s">
        <v>114</v>
      </c>
      <c r="E97" s="46" t="s">
        <v>629</v>
      </c>
      <c r="F97" s="22" t="s">
        <v>630</v>
      </c>
      <c r="G97" s="22" t="s">
        <v>631</v>
      </c>
      <c r="H97" s="22" t="s">
        <v>632</v>
      </c>
      <c r="I97" s="22" t="s">
        <v>633</v>
      </c>
      <c r="J97" s="22" t="s">
        <v>634</v>
      </c>
      <c r="K97" s="22"/>
      <c r="L97" s="74" t="s">
        <v>635</v>
      </c>
    </row>
    <row r="98" spans="2:12">
      <c r="B98" s="37"/>
      <c r="C98" s="32"/>
      <c r="D98" s="24"/>
      <c r="E98" s="46" t="s">
        <v>636</v>
      </c>
      <c r="F98" s="22"/>
      <c r="G98" s="22"/>
      <c r="H98" s="22"/>
      <c r="I98" s="22"/>
      <c r="J98" s="22"/>
      <c r="K98" s="22"/>
    </row>
    <row r="99" spans="2:12">
      <c r="B99" s="37"/>
      <c r="C99" s="32"/>
      <c r="D99" s="24"/>
      <c r="E99" s="46" t="s">
        <v>637</v>
      </c>
      <c r="F99" s="22"/>
      <c r="G99" s="22"/>
      <c r="H99" s="22"/>
      <c r="I99" s="22"/>
      <c r="J99" s="22"/>
      <c r="K99" s="22"/>
    </row>
    <row r="100" spans="2:12">
      <c r="B100" s="37"/>
      <c r="C100" s="32"/>
      <c r="D100" s="24"/>
      <c r="E100" s="46" t="s">
        <v>638</v>
      </c>
      <c r="F100" s="22"/>
      <c r="G100" s="22"/>
      <c r="H100" s="22"/>
      <c r="I100" s="22"/>
      <c r="J100" s="22"/>
      <c r="K100" s="22"/>
    </row>
    <row r="101" spans="2:12">
      <c r="B101" s="37"/>
      <c r="C101" s="32"/>
      <c r="D101" s="24"/>
      <c r="E101" s="46" t="s">
        <v>639</v>
      </c>
      <c r="F101" s="22"/>
      <c r="G101" s="22"/>
      <c r="H101" s="22"/>
      <c r="I101" s="22"/>
      <c r="J101" s="22"/>
      <c r="K101" s="22"/>
    </row>
    <row r="102" spans="2:12">
      <c r="B102" s="37"/>
      <c r="C102" s="32"/>
      <c r="D102" s="24"/>
      <c r="E102" s="46" t="s">
        <v>640</v>
      </c>
      <c r="F102" s="22"/>
      <c r="G102" s="22"/>
      <c r="H102" s="22"/>
      <c r="I102" s="22"/>
      <c r="J102" s="22"/>
      <c r="K102" s="22"/>
    </row>
    <row r="103" spans="2:12">
      <c r="B103" s="37"/>
      <c r="C103" s="32"/>
      <c r="D103" s="24"/>
      <c r="E103" s="46" t="s">
        <v>641</v>
      </c>
      <c r="F103" s="22"/>
      <c r="G103" s="22"/>
      <c r="H103" s="22"/>
      <c r="I103" s="22"/>
      <c r="J103" s="22"/>
      <c r="K103" s="22"/>
    </row>
    <row r="104" spans="2:12">
      <c r="B104" s="37"/>
      <c r="C104" s="32"/>
      <c r="D104" s="24"/>
      <c r="E104" s="46" t="s">
        <v>642</v>
      </c>
      <c r="F104" s="22"/>
      <c r="G104" s="22"/>
      <c r="H104" s="22"/>
      <c r="I104" s="22"/>
      <c r="J104" s="22"/>
      <c r="K104" s="22"/>
    </row>
    <row r="105" spans="2:12">
      <c r="B105" s="37"/>
      <c r="C105" s="32"/>
      <c r="D105" s="24"/>
      <c r="E105" s="46" t="s">
        <v>643</v>
      </c>
      <c r="F105" s="22"/>
      <c r="G105" s="22"/>
      <c r="H105" s="22"/>
      <c r="I105" s="22"/>
      <c r="J105" s="22"/>
      <c r="K105" s="22"/>
    </row>
    <row r="106" spans="2:12">
      <c r="B106" s="37"/>
      <c r="C106" s="32"/>
      <c r="D106" s="24"/>
      <c r="E106" s="46" t="s">
        <v>644</v>
      </c>
      <c r="F106" s="22"/>
      <c r="G106" s="22"/>
      <c r="H106" s="22"/>
      <c r="I106" s="22"/>
      <c r="J106" s="22"/>
      <c r="K106" s="22"/>
    </row>
    <row r="107" spans="2:12">
      <c r="B107" s="37"/>
      <c r="C107" s="32"/>
      <c r="D107" s="24"/>
      <c r="E107" s="46" t="s">
        <v>645</v>
      </c>
      <c r="F107" s="22"/>
      <c r="G107" s="22"/>
      <c r="H107" s="22"/>
      <c r="I107" s="22"/>
      <c r="J107" s="22"/>
      <c r="K107" s="22"/>
    </row>
    <row r="108" spans="2:12">
      <c r="B108" s="37"/>
      <c r="C108" s="32"/>
      <c r="D108" s="24"/>
      <c r="E108" s="46" t="s">
        <v>646</v>
      </c>
      <c r="F108" s="22"/>
      <c r="G108" s="22"/>
      <c r="H108" s="22"/>
      <c r="I108" s="22"/>
      <c r="J108" s="22"/>
      <c r="K108" s="22"/>
    </row>
    <row r="109" spans="2:12">
      <c r="B109" s="37"/>
      <c r="C109" s="32"/>
      <c r="D109" s="24"/>
      <c r="E109" s="46" t="s">
        <v>647</v>
      </c>
      <c r="F109" s="22"/>
      <c r="G109" s="22"/>
      <c r="H109" s="22"/>
      <c r="I109" s="22"/>
      <c r="J109" s="22"/>
      <c r="K109" s="22"/>
    </row>
    <row r="110" spans="2:12">
      <c r="B110" s="37"/>
      <c r="C110" s="32"/>
      <c r="D110" s="24"/>
      <c r="E110" s="46" t="s">
        <v>648</v>
      </c>
      <c r="F110" s="22"/>
      <c r="G110" s="22"/>
      <c r="H110" s="22"/>
      <c r="I110" s="22"/>
      <c r="J110" s="22"/>
      <c r="K110" s="22"/>
    </row>
    <row r="111" spans="2:12">
      <c r="B111" s="37"/>
      <c r="C111" s="32"/>
      <c r="D111" s="24"/>
      <c r="E111" s="46" t="s">
        <v>649</v>
      </c>
      <c r="F111" s="22"/>
      <c r="G111" s="22"/>
      <c r="H111" s="22"/>
      <c r="I111" s="22"/>
      <c r="J111" s="22"/>
      <c r="K111" s="22"/>
    </row>
    <row r="112" spans="2:12">
      <c r="B112" s="37"/>
      <c r="C112" s="32"/>
      <c r="D112" s="24"/>
      <c r="E112" s="46" t="s">
        <v>650</v>
      </c>
      <c r="F112" s="22"/>
      <c r="G112" s="22"/>
      <c r="H112" s="22"/>
      <c r="I112" s="22"/>
      <c r="J112" s="22"/>
      <c r="K112" s="22"/>
    </row>
    <row r="113" spans="2:11">
      <c r="B113" s="37"/>
      <c r="C113" s="32"/>
      <c r="D113" s="24"/>
      <c r="E113" s="46" t="s">
        <v>651</v>
      </c>
      <c r="F113" s="22"/>
      <c r="G113" s="22"/>
      <c r="H113" s="22"/>
      <c r="I113" s="22"/>
      <c r="J113" s="22"/>
      <c r="K113" s="22"/>
    </row>
    <row r="114" spans="2:11">
      <c r="B114" s="37"/>
      <c r="C114" s="32"/>
      <c r="D114" s="24"/>
      <c r="E114" s="46" t="s">
        <v>652</v>
      </c>
      <c r="F114" s="22"/>
      <c r="G114" s="22"/>
      <c r="H114" s="22"/>
      <c r="I114" s="22"/>
      <c r="J114" s="22"/>
      <c r="K114" s="22"/>
    </row>
    <row r="115" spans="2:11">
      <c r="B115" s="37"/>
      <c r="C115" s="32"/>
      <c r="D115" s="24"/>
      <c r="E115" s="46" t="s">
        <v>653</v>
      </c>
      <c r="F115" s="22"/>
      <c r="G115" s="22"/>
      <c r="H115" s="22"/>
      <c r="I115" s="22"/>
      <c r="J115" s="22"/>
      <c r="K115" s="22"/>
    </row>
    <row r="116" spans="2:11">
      <c r="B116" s="37"/>
      <c r="C116" s="32"/>
      <c r="D116" s="24"/>
      <c r="E116" s="46" t="s">
        <v>654</v>
      </c>
      <c r="F116" s="22"/>
      <c r="G116" s="22"/>
      <c r="H116" s="22"/>
      <c r="I116" s="22"/>
      <c r="J116" s="22"/>
      <c r="K116" s="22"/>
    </row>
    <row r="117" spans="2:11">
      <c r="B117" s="37"/>
      <c r="C117" s="32"/>
      <c r="D117" s="24"/>
      <c r="E117" s="46" t="s">
        <v>655</v>
      </c>
      <c r="F117" s="22"/>
      <c r="G117" s="22"/>
      <c r="H117" s="22"/>
      <c r="I117" s="22"/>
      <c r="J117" s="22"/>
      <c r="K117" s="22"/>
    </row>
    <row r="118" spans="2:11">
      <c r="B118" s="37"/>
      <c r="C118" s="32"/>
      <c r="D118" s="24"/>
      <c r="E118" s="46" t="s">
        <v>656</v>
      </c>
      <c r="F118" s="22"/>
      <c r="G118" s="22"/>
      <c r="H118" s="22"/>
      <c r="I118" s="22"/>
      <c r="J118" s="22"/>
      <c r="K118" s="22"/>
    </row>
    <row r="119" spans="2:11">
      <c r="B119" s="37"/>
      <c r="C119" s="32"/>
      <c r="D119" s="24"/>
      <c r="E119" s="46" t="s">
        <v>657</v>
      </c>
      <c r="F119" s="22"/>
      <c r="G119" s="22"/>
      <c r="H119" s="22"/>
      <c r="I119" s="22"/>
      <c r="J119" s="22"/>
      <c r="K119" s="22"/>
    </row>
    <row r="120" spans="2:11">
      <c r="B120" s="37"/>
      <c r="C120" s="32"/>
      <c r="D120" s="24"/>
      <c r="E120" s="46" t="s">
        <v>658</v>
      </c>
      <c r="F120" s="22"/>
      <c r="G120" s="22"/>
      <c r="H120" s="22"/>
      <c r="I120" s="22"/>
      <c r="J120" s="22"/>
      <c r="K120" s="22"/>
    </row>
    <row r="121" spans="2:11">
      <c r="B121" s="37"/>
      <c r="C121" s="32"/>
      <c r="D121" s="24"/>
      <c r="E121" s="46" t="s">
        <v>659</v>
      </c>
      <c r="F121" s="22"/>
      <c r="G121" s="22"/>
      <c r="H121" s="22"/>
      <c r="I121" s="22"/>
      <c r="J121" s="22"/>
      <c r="K121" s="22"/>
    </row>
    <row r="122" spans="2:11">
      <c r="B122" s="37"/>
      <c r="C122" s="32"/>
      <c r="D122" s="24"/>
      <c r="E122" s="46" t="s">
        <v>660</v>
      </c>
      <c r="F122" s="22"/>
      <c r="G122" s="22"/>
      <c r="H122" s="22"/>
      <c r="I122" s="22"/>
      <c r="J122" s="22"/>
      <c r="K122" s="22"/>
    </row>
    <row r="123" spans="2:11">
      <c r="B123" s="37"/>
      <c r="C123" s="32"/>
      <c r="D123" s="24"/>
      <c r="E123" s="46" t="s">
        <v>661</v>
      </c>
      <c r="F123" s="22"/>
      <c r="G123" s="22"/>
      <c r="H123" s="22"/>
      <c r="I123" s="22"/>
      <c r="J123" s="22"/>
      <c r="K123" s="22"/>
    </row>
    <row r="124" spans="2:11">
      <c r="B124" s="37"/>
      <c r="C124" s="32"/>
      <c r="D124" s="24"/>
      <c r="E124" s="46" t="s">
        <v>662</v>
      </c>
      <c r="F124" s="22"/>
      <c r="G124" s="22"/>
      <c r="H124" s="22"/>
      <c r="I124" s="22"/>
      <c r="J124" s="22"/>
      <c r="K124" s="22"/>
    </row>
    <row r="125" spans="2:11">
      <c r="B125" s="37"/>
      <c r="C125" s="32"/>
      <c r="D125" s="24"/>
      <c r="E125" s="46" t="s">
        <v>663</v>
      </c>
      <c r="F125" s="22"/>
      <c r="G125" s="22"/>
      <c r="H125" s="22"/>
      <c r="I125" s="22"/>
      <c r="J125" s="22"/>
      <c r="K125" s="22"/>
    </row>
    <row r="126" spans="2:11">
      <c r="B126" s="37"/>
      <c r="C126" s="32"/>
      <c r="D126" s="24"/>
      <c r="E126" s="46" t="s">
        <v>664</v>
      </c>
      <c r="F126" s="22"/>
      <c r="G126" s="22"/>
      <c r="H126" s="22"/>
      <c r="I126" s="22"/>
      <c r="J126" s="22"/>
      <c r="K126" s="22"/>
    </row>
    <row r="127" spans="2:11">
      <c r="B127" s="37"/>
      <c r="C127" s="32"/>
      <c r="D127" s="24"/>
      <c r="E127" s="46" t="s">
        <v>665</v>
      </c>
      <c r="F127" s="22"/>
      <c r="G127" s="22"/>
      <c r="H127" s="22"/>
      <c r="I127" s="22"/>
      <c r="J127" s="22"/>
      <c r="K127" s="22"/>
    </row>
    <row r="128" spans="2:11">
      <c r="B128" s="37"/>
      <c r="C128" s="32"/>
      <c r="D128" s="24"/>
      <c r="E128" s="46" t="s">
        <v>666</v>
      </c>
      <c r="F128" s="22"/>
      <c r="G128" s="22"/>
      <c r="H128" s="22"/>
      <c r="I128" s="22"/>
      <c r="J128" s="22"/>
      <c r="K128" s="22"/>
    </row>
    <row r="129" spans="2:11">
      <c r="B129" s="37"/>
      <c r="C129" s="32"/>
      <c r="D129" s="24"/>
      <c r="E129" s="46" t="s">
        <v>667</v>
      </c>
      <c r="F129" s="22"/>
      <c r="G129" s="22"/>
      <c r="H129" s="22"/>
      <c r="I129" s="22"/>
      <c r="J129" s="22"/>
      <c r="K129" s="22"/>
    </row>
    <row r="130" spans="2:11">
      <c r="B130" s="37"/>
      <c r="C130" s="32"/>
      <c r="D130" s="24"/>
      <c r="E130" s="46" t="s">
        <v>668</v>
      </c>
      <c r="F130" s="22"/>
      <c r="G130" s="22"/>
      <c r="H130" s="22"/>
      <c r="I130" s="22"/>
      <c r="J130" s="22"/>
      <c r="K130" s="22"/>
    </row>
    <row r="131" spans="2:11">
      <c r="B131" s="37"/>
      <c r="C131" s="32"/>
      <c r="D131" s="24"/>
      <c r="E131" s="46" t="s">
        <v>669</v>
      </c>
      <c r="F131" s="22"/>
      <c r="G131" s="22"/>
      <c r="H131" s="22"/>
      <c r="I131" s="22"/>
      <c r="J131" s="22"/>
      <c r="K131" s="22"/>
    </row>
    <row r="132" spans="2:11">
      <c r="B132" s="37"/>
      <c r="C132" s="32"/>
      <c r="D132" s="24"/>
      <c r="E132" s="46" t="s">
        <v>670</v>
      </c>
      <c r="F132" s="22"/>
      <c r="G132" s="22"/>
      <c r="H132" s="22"/>
      <c r="I132" s="22"/>
      <c r="J132" s="22"/>
      <c r="K132" s="22"/>
    </row>
    <row r="133" spans="2:11">
      <c r="B133" s="37"/>
      <c r="C133" s="32"/>
      <c r="D133" s="24"/>
      <c r="E133" s="46" t="s">
        <v>671</v>
      </c>
      <c r="F133" s="22"/>
      <c r="G133" s="22"/>
      <c r="H133" s="22"/>
      <c r="I133" s="22"/>
      <c r="J133" s="22"/>
      <c r="K133" s="22"/>
    </row>
    <row r="134" spans="2:11">
      <c r="B134" s="37"/>
      <c r="C134" s="32"/>
      <c r="D134" s="24"/>
      <c r="E134" s="46" t="s">
        <v>672</v>
      </c>
      <c r="F134" s="22"/>
      <c r="G134" s="22"/>
      <c r="H134" s="22"/>
      <c r="I134" s="22"/>
      <c r="J134" s="22"/>
      <c r="K134" s="22"/>
    </row>
    <row r="135" spans="2:11">
      <c r="B135" s="37"/>
      <c r="C135" s="32"/>
      <c r="D135" s="24"/>
      <c r="E135" s="46" t="s">
        <v>673</v>
      </c>
      <c r="F135" s="22"/>
      <c r="G135" s="22"/>
      <c r="H135" s="22"/>
      <c r="I135" s="22"/>
      <c r="J135" s="22"/>
      <c r="K135" s="22"/>
    </row>
    <row r="136" spans="2:11">
      <c r="B136" s="37"/>
      <c r="C136" s="32"/>
      <c r="D136" s="24"/>
      <c r="E136" s="46" t="s">
        <v>674</v>
      </c>
      <c r="F136" s="22"/>
      <c r="G136" s="22"/>
      <c r="H136" s="22"/>
      <c r="I136" s="22"/>
      <c r="J136" s="22"/>
      <c r="K136" s="22"/>
    </row>
    <row r="137" spans="2:11">
      <c r="B137" s="37"/>
      <c r="C137" s="32"/>
      <c r="D137" s="24"/>
      <c r="E137" s="46" t="s">
        <v>675</v>
      </c>
      <c r="F137" s="22"/>
      <c r="G137" s="22"/>
      <c r="H137" s="22"/>
      <c r="I137" s="22"/>
      <c r="J137" s="22"/>
      <c r="K137" s="22"/>
    </row>
    <row r="138" spans="2:11">
      <c r="B138" s="37"/>
      <c r="C138" s="32"/>
      <c r="D138" s="24"/>
      <c r="E138" s="46" t="s">
        <v>676</v>
      </c>
      <c r="F138" s="22"/>
      <c r="G138" s="22"/>
      <c r="H138" s="22"/>
      <c r="I138" s="22"/>
      <c r="J138" s="22"/>
      <c r="K138" s="22"/>
    </row>
    <row r="139" spans="2:11">
      <c r="B139" s="37"/>
      <c r="C139" s="32"/>
      <c r="D139" s="24"/>
      <c r="E139" s="46" t="s">
        <v>677</v>
      </c>
      <c r="F139" s="22"/>
      <c r="G139" s="22"/>
      <c r="H139" s="22"/>
      <c r="I139" s="22"/>
      <c r="J139" s="22"/>
      <c r="K139" s="22"/>
    </row>
    <row r="140" spans="2:11">
      <c r="B140" s="37"/>
      <c r="C140" s="32"/>
      <c r="D140" s="24"/>
      <c r="E140" s="46" t="s">
        <v>678</v>
      </c>
      <c r="F140" s="22"/>
      <c r="G140" s="22"/>
      <c r="H140" s="22"/>
      <c r="I140" s="22"/>
      <c r="J140" s="22"/>
      <c r="K140" s="22"/>
    </row>
    <row r="141" spans="2:11">
      <c r="B141" s="37"/>
      <c r="C141" s="32"/>
      <c r="D141" s="24"/>
      <c r="E141" s="46" t="s">
        <v>679</v>
      </c>
      <c r="F141" s="22"/>
      <c r="G141" s="22"/>
      <c r="H141" s="22"/>
      <c r="I141" s="22"/>
      <c r="J141" s="22"/>
      <c r="K141" s="22"/>
    </row>
    <row r="142" spans="2:11">
      <c r="B142" s="37"/>
      <c r="C142" s="32"/>
      <c r="D142" s="24"/>
      <c r="E142" s="46" t="s">
        <v>680</v>
      </c>
      <c r="F142" s="22"/>
      <c r="G142" s="22"/>
      <c r="H142" s="22"/>
      <c r="I142" s="22"/>
      <c r="J142" s="22"/>
      <c r="K142" s="22"/>
    </row>
    <row r="143" spans="2:11">
      <c r="B143" s="37"/>
      <c r="C143" s="32"/>
      <c r="D143" s="24"/>
      <c r="E143" s="46" t="s">
        <v>681</v>
      </c>
      <c r="F143" s="22"/>
      <c r="G143" s="22"/>
      <c r="H143" s="22"/>
      <c r="I143" s="22"/>
      <c r="J143" s="22"/>
      <c r="K143" s="22"/>
    </row>
    <row r="144" spans="2:11">
      <c r="B144" s="37"/>
      <c r="C144" s="32"/>
      <c r="D144" s="24"/>
      <c r="E144" s="46" t="s">
        <v>682</v>
      </c>
      <c r="F144" s="22"/>
      <c r="G144" s="22"/>
      <c r="H144" s="22"/>
      <c r="I144" s="22"/>
      <c r="J144" s="22"/>
      <c r="K144" s="22"/>
    </row>
    <row r="145" spans="2:11">
      <c r="B145" s="37"/>
      <c r="C145" s="32"/>
      <c r="D145" s="24"/>
      <c r="E145" s="46" t="s">
        <v>683</v>
      </c>
      <c r="F145" s="22"/>
      <c r="G145" s="22"/>
      <c r="H145" s="22"/>
      <c r="I145" s="22"/>
      <c r="J145" s="22"/>
      <c r="K145" s="22"/>
    </row>
    <row r="146" spans="2:11">
      <c r="B146" s="37"/>
      <c r="C146" s="32"/>
      <c r="D146" s="24"/>
      <c r="E146" s="46" t="s">
        <v>684</v>
      </c>
      <c r="F146" s="22"/>
      <c r="G146" s="22"/>
      <c r="H146" s="22"/>
      <c r="I146" s="22"/>
      <c r="J146" s="22"/>
      <c r="K146" s="22"/>
    </row>
    <row r="147" spans="2:11">
      <c r="B147" s="37"/>
      <c r="C147" s="32"/>
      <c r="D147" s="24"/>
      <c r="E147" s="46" t="s">
        <v>685</v>
      </c>
      <c r="F147" s="22"/>
      <c r="G147" s="22"/>
      <c r="H147" s="22"/>
      <c r="I147" s="22"/>
      <c r="J147" s="22"/>
      <c r="K147" s="22"/>
    </row>
    <row r="148" spans="2:11">
      <c r="B148" s="37"/>
      <c r="C148" s="32"/>
      <c r="D148" s="24"/>
      <c r="E148" s="46" t="s">
        <v>686</v>
      </c>
      <c r="F148" s="22"/>
      <c r="G148" s="22"/>
      <c r="H148" s="22"/>
      <c r="I148" s="22"/>
      <c r="J148" s="22"/>
      <c r="K148" s="22"/>
    </row>
    <row r="149" spans="2:11">
      <c r="B149" s="37"/>
      <c r="C149" s="32"/>
      <c r="D149" s="24"/>
      <c r="E149" s="46" t="s">
        <v>687</v>
      </c>
      <c r="F149" s="22"/>
      <c r="G149" s="22"/>
      <c r="H149" s="22"/>
      <c r="I149" s="22"/>
      <c r="J149" s="22"/>
      <c r="K149" s="22"/>
    </row>
    <row r="150" spans="2:11">
      <c r="B150" s="37"/>
      <c r="C150" s="32"/>
      <c r="D150" s="24"/>
      <c r="E150" s="46" t="s">
        <v>688</v>
      </c>
      <c r="F150" s="22"/>
      <c r="G150" s="22"/>
      <c r="H150" s="22"/>
      <c r="I150" s="22"/>
      <c r="J150" s="22"/>
      <c r="K150" s="22"/>
    </row>
    <row r="151" spans="2:11">
      <c r="B151" s="37"/>
      <c r="C151" s="32"/>
      <c r="D151" s="24"/>
      <c r="E151" s="46" t="s">
        <v>689</v>
      </c>
      <c r="F151" s="22"/>
      <c r="G151" s="22"/>
      <c r="H151" s="22"/>
      <c r="I151" s="22"/>
      <c r="J151" s="22"/>
      <c r="K151" s="22"/>
    </row>
    <row r="152" spans="2:11" hidden="1">
      <c r="B152" s="37"/>
      <c r="C152" s="32"/>
      <c r="D152" s="24"/>
      <c r="E152" s="46" t="s">
        <v>690</v>
      </c>
      <c r="F152" s="22"/>
      <c r="G152" s="22"/>
      <c r="H152" s="22"/>
      <c r="I152" s="22"/>
      <c r="J152" s="22"/>
      <c r="K152" s="22"/>
    </row>
    <row r="153" spans="2:11" hidden="1">
      <c r="B153" s="37"/>
      <c r="C153" s="32"/>
      <c r="D153" s="24"/>
      <c r="E153" s="46" t="s">
        <v>691</v>
      </c>
      <c r="F153" s="22"/>
      <c r="G153" s="22"/>
      <c r="H153" s="22"/>
      <c r="I153" s="22"/>
      <c r="J153" s="22"/>
      <c r="K153" s="22"/>
    </row>
    <row r="154" spans="2:11" hidden="1">
      <c r="B154" s="37"/>
      <c r="C154" s="32"/>
      <c r="D154" s="24"/>
      <c r="E154" s="46" t="s">
        <v>692</v>
      </c>
      <c r="F154" s="22"/>
      <c r="G154" s="22"/>
      <c r="H154" s="22"/>
      <c r="I154" s="22"/>
      <c r="J154" s="22"/>
      <c r="K154" s="22"/>
    </row>
    <row r="155" spans="2:11" hidden="1">
      <c r="B155" s="37"/>
      <c r="C155" s="32"/>
      <c r="D155" s="24"/>
      <c r="E155" s="46" t="s">
        <v>693</v>
      </c>
      <c r="F155" s="22"/>
      <c r="G155" s="22"/>
      <c r="H155" s="22"/>
      <c r="I155" s="22"/>
      <c r="J155" s="22"/>
      <c r="K155" s="22"/>
    </row>
    <row r="156" spans="2:11" hidden="1">
      <c r="B156" s="37"/>
      <c r="C156" s="32"/>
      <c r="D156" s="24"/>
      <c r="E156" s="46" t="s">
        <v>694</v>
      </c>
      <c r="F156" s="22"/>
      <c r="G156" s="22"/>
      <c r="H156" s="22"/>
      <c r="I156" s="22"/>
      <c r="J156" s="22"/>
      <c r="K156" s="22"/>
    </row>
    <row r="157" spans="2:11" hidden="1">
      <c r="B157" s="37"/>
      <c r="C157" s="32"/>
      <c r="D157" s="24"/>
      <c r="E157" s="46" t="s">
        <v>695</v>
      </c>
      <c r="F157" s="22"/>
      <c r="G157" s="22"/>
      <c r="H157" s="22"/>
      <c r="I157" s="22"/>
      <c r="J157" s="22"/>
      <c r="K157" s="22"/>
    </row>
    <row r="158" spans="2:11" hidden="1">
      <c r="B158" s="37"/>
      <c r="C158" s="32"/>
      <c r="D158" s="24"/>
      <c r="E158" s="46" t="s">
        <v>696</v>
      </c>
      <c r="F158" s="22"/>
      <c r="G158" s="22"/>
      <c r="H158" s="22"/>
      <c r="I158" s="22"/>
      <c r="J158" s="22"/>
      <c r="K158" s="22"/>
    </row>
    <row r="159" spans="2:11" hidden="1">
      <c r="B159" s="37"/>
      <c r="C159" s="32"/>
      <c r="D159" s="24"/>
      <c r="E159" s="46" t="s">
        <v>697</v>
      </c>
      <c r="F159" s="22"/>
      <c r="G159" s="22"/>
      <c r="H159" s="22"/>
      <c r="I159" s="22"/>
      <c r="J159" s="22"/>
      <c r="K159" s="22"/>
    </row>
    <row r="160" spans="2:11" hidden="1">
      <c r="B160" s="37"/>
      <c r="C160" s="32"/>
      <c r="D160" s="24"/>
      <c r="E160" s="46" t="s">
        <v>698</v>
      </c>
      <c r="F160" s="22"/>
      <c r="G160" s="22"/>
      <c r="H160" s="22"/>
      <c r="I160" s="22"/>
      <c r="J160" s="22"/>
      <c r="K160" s="22"/>
    </row>
    <row r="161" spans="2:11" hidden="1">
      <c r="B161" s="37"/>
      <c r="C161" s="32"/>
      <c r="D161" s="24"/>
      <c r="E161" s="46" t="s">
        <v>699</v>
      </c>
      <c r="F161" s="22"/>
      <c r="G161" s="22"/>
      <c r="H161" s="22"/>
      <c r="I161" s="22"/>
      <c r="J161" s="22"/>
      <c r="K161" s="22"/>
    </row>
    <row r="162" spans="2:11" hidden="1">
      <c r="B162" s="37"/>
      <c r="C162" s="32"/>
      <c r="D162" s="24"/>
      <c r="E162" s="46" t="s">
        <v>700</v>
      </c>
      <c r="F162" s="22"/>
      <c r="G162" s="22"/>
      <c r="H162" s="22"/>
      <c r="I162" s="22"/>
      <c r="J162" s="22"/>
      <c r="K162" s="22"/>
    </row>
    <row r="163" spans="2:11" hidden="1">
      <c r="B163" s="37"/>
      <c r="C163" s="32"/>
      <c r="D163" s="24"/>
      <c r="E163" s="46" t="s">
        <v>701</v>
      </c>
      <c r="F163" s="22"/>
      <c r="G163" s="22"/>
      <c r="H163" s="22"/>
      <c r="I163" s="22"/>
      <c r="J163" s="22"/>
      <c r="K163" s="22"/>
    </row>
    <row r="164" spans="2:11" hidden="1">
      <c r="B164" s="37"/>
      <c r="C164" s="32"/>
      <c r="D164" s="24"/>
      <c r="E164" s="46" t="s">
        <v>702</v>
      </c>
      <c r="F164" s="22"/>
      <c r="G164" s="22"/>
      <c r="H164" s="22"/>
      <c r="I164" s="22"/>
      <c r="J164" s="22"/>
      <c r="K164" s="22"/>
    </row>
    <row r="165" spans="2:11" hidden="1">
      <c r="B165" s="37"/>
      <c r="C165" s="32"/>
      <c r="D165" s="24"/>
      <c r="E165" s="46" t="s">
        <v>703</v>
      </c>
      <c r="F165" s="22"/>
      <c r="G165" s="22"/>
      <c r="H165" s="22"/>
      <c r="I165" s="22"/>
      <c r="J165" s="22"/>
      <c r="K165" s="22"/>
    </row>
    <row r="166" spans="2:11" hidden="1">
      <c r="B166" s="37"/>
      <c r="C166" s="32"/>
      <c r="D166" s="24"/>
      <c r="E166" s="46" t="s">
        <v>704</v>
      </c>
      <c r="F166" s="22"/>
      <c r="G166" s="22"/>
      <c r="H166" s="22"/>
      <c r="I166" s="22"/>
      <c r="J166" s="22"/>
      <c r="K166" s="22"/>
    </row>
    <row r="167" spans="2:11" hidden="1">
      <c r="B167" s="37"/>
      <c r="C167" s="32"/>
      <c r="D167" s="24"/>
      <c r="E167" s="46" t="s">
        <v>705</v>
      </c>
      <c r="F167" s="22"/>
      <c r="G167" s="22"/>
      <c r="H167" s="22"/>
      <c r="I167" s="22"/>
      <c r="J167" s="22"/>
      <c r="K167" s="22"/>
    </row>
    <row r="168" spans="2:11" hidden="1">
      <c r="B168" s="37"/>
      <c r="C168" s="32"/>
      <c r="D168" s="24"/>
      <c r="E168" s="46" t="s">
        <v>706</v>
      </c>
      <c r="F168" s="22"/>
      <c r="G168" s="22"/>
      <c r="H168" s="22"/>
      <c r="I168" s="22"/>
      <c r="J168" s="22"/>
      <c r="K168" s="22"/>
    </row>
    <row r="169" spans="2:11" hidden="1">
      <c r="B169" s="37"/>
      <c r="C169" s="32"/>
      <c r="D169" s="24"/>
      <c r="E169" s="46" t="s">
        <v>707</v>
      </c>
      <c r="F169" s="22"/>
      <c r="G169" s="22"/>
      <c r="H169" s="22"/>
      <c r="I169" s="22"/>
      <c r="J169" s="22"/>
      <c r="K169" s="22"/>
    </row>
    <row r="170" spans="2:11" hidden="1">
      <c r="B170" s="37"/>
      <c r="C170" s="32"/>
      <c r="D170" s="24"/>
      <c r="E170" s="46" t="s">
        <v>708</v>
      </c>
      <c r="F170" s="22"/>
      <c r="G170" s="22"/>
      <c r="H170" s="22"/>
      <c r="I170" s="22"/>
      <c r="J170" s="22"/>
      <c r="K170" s="22"/>
    </row>
    <row r="171" spans="2:11" hidden="1">
      <c r="B171" s="37"/>
      <c r="C171" s="32"/>
      <c r="D171" s="24"/>
      <c r="E171" s="46" t="s">
        <v>709</v>
      </c>
      <c r="F171" s="22"/>
      <c r="G171" s="22"/>
      <c r="H171" s="22"/>
      <c r="I171" s="22"/>
      <c r="J171" s="22"/>
      <c r="K171" s="22"/>
    </row>
    <row r="172" spans="2:11" hidden="1">
      <c r="B172" s="37"/>
      <c r="C172" s="32"/>
      <c r="D172" s="24"/>
      <c r="E172" s="46" t="s">
        <v>710</v>
      </c>
      <c r="F172" s="22"/>
      <c r="G172" s="22"/>
      <c r="H172" s="22"/>
      <c r="I172" s="22"/>
      <c r="J172" s="22"/>
      <c r="K172" s="22"/>
    </row>
    <row r="173" spans="2:11" hidden="1">
      <c r="B173" s="37"/>
      <c r="C173" s="32"/>
      <c r="D173" s="24"/>
      <c r="E173" s="46" t="s">
        <v>711</v>
      </c>
      <c r="F173" s="22"/>
      <c r="G173" s="22"/>
      <c r="H173" s="22"/>
      <c r="I173" s="22"/>
      <c r="J173" s="22"/>
      <c r="K173" s="22"/>
    </row>
    <row r="174" spans="2:11" hidden="1">
      <c r="B174" s="37"/>
      <c r="C174" s="32"/>
      <c r="D174" s="24"/>
      <c r="E174" s="46" t="s">
        <v>712</v>
      </c>
      <c r="F174" s="22"/>
      <c r="G174" s="22"/>
      <c r="H174" s="22"/>
      <c r="I174" s="22"/>
      <c r="J174" s="22"/>
      <c r="K174" s="22"/>
    </row>
    <row r="175" spans="2:11" hidden="1">
      <c r="B175" s="37"/>
      <c r="C175" s="32"/>
      <c r="D175" s="24"/>
      <c r="E175" s="46" t="s">
        <v>713</v>
      </c>
      <c r="F175" s="22"/>
      <c r="G175" s="22"/>
      <c r="H175" s="22"/>
      <c r="I175" s="22"/>
      <c r="J175" s="22"/>
      <c r="K175" s="22"/>
    </row>
    <row r="176" spans="2:11" hidden="1">
      <c r="B176" s="37"/>
      <c r="C176" s="32"/>
      <c r="D176" s="24"/>
      <c r="E176" s="46" t="s">
        <v>714</v>
      </c>
      <c r="F176" s="22"/>
      <c r="G176" s="22"/>
      <c r="H176" s="22"/>
      <c r="I176" s="22"/>
      <c r="J176" s="22"/>
      <c r="K176" s="22"/>
    </row>
    <row r="177" spans="2:11" hidden="1">
      <c r="B177" s="37"/>
      <c r="C177" s="32"/>
      <c r="D177" s="24"/>
      <c r="E177" s="46" t="s">
        <v>715</v>
      </c>
      <c r="F177" s="22"/>
      <c r="G177" s="22"/>
      <c r="H177" s="22"/>
      <c r="I177" s="22"/>
      <c r="J177" s="22"/>
      <c r="K177" s="22"/>
    </row>
    <row r="178" spans="2:11" hidden="1">
      <c r="B178" s="37"/>
      <c r="C178" s="32"/>
      <c r="D178" s="24"/>
      <c r="E178" s="46" t="s">
        <v>716</v>
      </c>
      <c r="F178" s="22"/>
      <c r="G178" s="22"/>
      <c r="H178" s="22"/>
      <c r="I178" s="22"/>
      <c r="J178" s="22"/>
      <c r="K178" s="22"/>
    </row>
    <row r="179" spans="2:11" hidden="1">
      <c r="B179" s="37"/>
      <c r="C179" s="32"/>
      <c r="D179" s="24"/>
      <c r="E179" s="46" t="s">
        <v>717</v>
      </c>
      <c r="F179" s="22"/>
      <c r="G179" s="22"/>
      <c r="H179" s="22"/>
      <c r="I179" s="22"/>
      <c r="J179" s="22"/>
      <c r="K179" s="22"/>
    </row>
    <row r="180" spans="2:11" hidden="1">
      <c r="B180" s="37"/>
      <c r="C180" s="32"/>
      <c r="D180" s="24"/>
      <c r="E180" s="46" t="s">
        <v>718</v>
      </c>
      <c r="F180" s="22"/>
      <c r="G180" s="22"/>
      <c r="H180" s="22"/>
      <c r="I180" s="22"/>
      <c r="J180" s="22"/>
      <c r="K180" s="22"/>
    </row>
    <row r="181" spans="2:11" hidden="1">
      <c r="B181" s="37"/>
      <c r="C181" s="32"/>
      <c r="D181" s="24"/>
      <c r="E181" s="46" t="s">
        <v>719</v>
      </c>
      <c r="F181" s="22"/>
      <c r="G181" s="22"/>
      <c r="H181" s="22"/>
      <c r="I181" s="22"/>
      <c r="J181" s="22"/>
      <c r="K181" s="22"/>
    </row>
    <row r="182" spans="2:11" hidden="1">
      <c r="B182" s="37"/>
      <c r="C182" s="32"/>
      <c r="D182" s="24"/>
      <c r="E182" s="46" t="s">
        <v>720</v>
      </c>
      <c r="F182" s="22"/>
      <c r="G182" s="22"/>
      <c r="H182" s="22"/>
      <c r="I182" s="22"/>
      <c r="J182" s="22"/>
      <c r="K182" s="22"/>
    </row>
    <row r="183" spans="2:11" hidden="1">
      <c r="B183" s="37"/>
      <c r="C183" s="32"/>
      <c r="D183" s="24"/>
      <c r="E183" s="46" t="s">
        <v>721</v>
      </c>
      <c r="F183" s="22"/>
      <c r="G183" s="22"/>
      <c r="H183" s="22"/>
      <c r="I183" s="22"/>
      <c r="J183" s="22"/>
      <c r="K183" s="22"/>
    </row>
    <row r="184" spans="2:11" hidden="1">
      <c r="B184" s="37"/>
      <c r="C184" s="32"/>
      <c r="D184" s="24"/>
      <c r="E184" s="46" t="s">
        <v>722</v>
      </c>
      <c r="F184" s="22"/>
      <c r="G184" s="22"/>
      <c r="H184" s="22"/>
      <c r="I184" s="22"/>
      <c r="J184" s="22"/>
      <c r="K184" s="22"/>
    </row>
    <row r="185" spans="2:11" hidden="1">
      <c r="B185" s="37"/>
      <c r="C185" s="32"/>
      <c r="D185" s="24"/>
      <c r="E185" s="46" t="s">
        <v>723</v>
      </c>
      <c r="F185" s="22"/>
      <c r="G185" s="22"/>
      <c r="H185" s="22"/>
      <c r="I185" s="22"/>
      <c r="J185" s="22"/>
      <c r="K185" s="22"/>
    </row>
    <row r="186" spans="2:11" hidden="1">
      <c r="B186" s="37"/>
      <c r="C186" s="32"/>
      <c r="D186" s="24"/>
      <c r="E186" s="46" t="s">
        <v>724</v>
      </c>
      <c r="F186" s="22"/>
      <c r="G186" s="22"/>
      <c r="H186" s="22"/>
      <c r="I186" s="22"/>
      <c r="J186" s="22"/>
      <c r="K186" s="22"/>
    </row>
    <row r="187" spans="2:11" hidden="1">
      <c r="B187" s="37"/>
      <c r="C187" s="32"/>
      <c r="D187" s="24"/>
      <c r="E187" s="46" t="s">
        <v>725</v>
      </c>
      <c r="F187" s="22"/>
      <c r="G187" s="22"/>
      <c r="H187" s="22"/>
      <c r="I187" s="22"/>
      <c r="J187" s="22"/>
      <c r="K187" s="22"/>
    </row>
    <row r="188" spans="2:11" hidden="1">
      <c r="B188" s="37"/>
      <c r="C188" s="32"/>
      <c r="D188" s="24"/>
      <c r="E188" s="46" t="s">
        <v>726</v>
      </c>
      <c r="F188" s="22"/>
      <c r="G188" s="22"/>
      <c r="H188" s="22"/>
      <c r="I188" s="22"/>
      <c r="J188" s="22"/>
      <c r="K188" s="22"/>
    </row>
    <row r="189" spans="2:11" hidden="1">
      <c r="B189" s="37"/>
      <c r="C189" s="32"/>
      <c r="D189" s="24"/>
      <c r="E189" s="46" t="s">
        <v>727</v>
      </c>
      <c r="F189" s="22"/>
      <c r="G189" s="22"/>
      <c r="H189" s="22"/>
      <c r="I189" s="22"/>
      <c r="J189" s="22"/>
      <c r="K189" s="22"/>
    </row>
    <row r="190" spans="2:11" hidden="1">
      <c r="B190" s="37"/>
      <c r="C190" s="32"/>
      <c r="D190" s="24"/>
      <c r="E190" s="46" t="s">
        <v>728</v>
      </c>
      <c r="F190" s="22"/>
      <c r="G190" s="22"/>
      <c r="H190" s="22"/>
      <c r="I190" s="22"/>
      <c r="J190" s="22"/>
      <c r="K190" s="22"/>
    </row>
    <row r="191" spans="2:11" hidden="1">
      <c r="B191" s="37"/>
      <c r="C191" s="32"/>
      <c r="D191" s="24"/>
      <c r="E191" s="46" t="s">
        <v>729</v>
      </c>
      <c r="F191" s="22"/>
      <c r="G191" s="22"/>
      <c r="H191" s="22"/>
      <c r="I191" s="22"/>
      <c r="J191" s="22"/>
      <c r="K191" s="22"/>
    </row>
    <row r="192" spans="2:11" hidden="1">
      <c r="B192" s="37"/>
      <c r="C192" s="32"/>
      <c r="D192" s="24"/>
      <c r="E192" s="46" t="s">
        <v>730</v>
      </c>
      <c r="F192" s="22"/>
      <c r="G192" s="22"/>
      <c r="H192" s="22"/>
      <c r="I192" s="22"/>
      <c r="J192" s="22"/>
      <c r="K192" s="22"/>
    </row>
    <row r="193" spans="2:11" hidden="1">
      <c r="B193" s="37"/>
      <c r="C193" s="32"/>
      <c r="D193" s="24"/>
      <c r="E193" s="46" t="s">
        <v>731</v>
      </c>
      <c r="F193" s="22"/>
      <c r="G193" s="22"/>
      <c r="H193" s="22"/>
      <c r="I193" s="22"/>
      <c r="J193" s="22"/>
      <c r="K193" s="22"/>
    </row>
    <row r="194" spans="2:11" hidden="1">
      <c r="B194" s="37"/>
      <c r="C194" s="32"/>
      <c r="D194" s="24"/>
      <c r="E194" s="46" t="s">
        <v>732</v>
      </c>
      <c r="F194" s="22"/>
      <c r="G194" s="22"/>
      <c r="H194" s="22"/>
      <c r="I194" s="22"/>
      <c r="J194" s="22"/>
      <c r="K194" s="22"/>
    </row>
    <row r="195" spans="2:11" hidden="1">
      <c r="B195" s="37"/>
      <c r="C195" s="32"/>
      <c r="D195" s="24"/>
      <c r="E195" s="46" t="s">
        <v>733</v>
      </c>
      <c r="F195" s="22"/>
      <c r="G195" s="22"/>
      <c r="H195" s="22"/>
      <c r="I195" s="22"/>
      <c r="J195" s="22"/>
      <c r="K195" s="22"/>
    </row>
    <row r="196" spans="2:11" hidden="1">
      <c r="B196" s="37"/>
      <c r="C196" s="32"/>
      <c r="D196" s="24"/>
      <c r="E196" s="46" t="s">
        <v>734</v>
      </c>
      <c r="F196" s="22"/>
      <c r="G196" s="22"/>
      <c r="H196" s="22"/>
      <c r="I196" s="22"/>
      <c r="J196" s="22"/>
      <c r="K196" s="22"/>
    </row>
    <row r="197" spans="2:11" hidden="1">
      <c r="B197" s="37"/>
      <c r="C197" s="32"/>
      <c r="D197" s="24"/>
      <c r="E197" s="46" t="s">
        <v>735</v>
      </c>
      <c r="F197" s="22"/>
      <c r="G197" s="22"/>
      <c r="H197" s="22"/>
      <c r="I197" s="22"/>
      <c r="J197" s="22"/>
      <c r="K197" s="22"/>
    </row>
    <row r="198" spans="2:11" hidden="1">
      <c r="B198" s="37"/>
      <c r="C198" s="32"/>
      <c r="D198" s="24"/>
      <c r="E198" s="46" t="s">
        <v>736</v>
      </c>
      <c r="F198" s="22"/>
      <c r="G198" s="22"/>
      <c r="H198" s="22"/>
      <c r="I198" s="22"/>
      <c r="J198" s="22"/>
      <c r="K198" s="22"/>
    </row>
    <row r="199" spans="2:11" hidden="1">
      <c r="B199" s="37"/>
      <c r="C199" s="32"/>
      <c r="D199" s="24"/>
      <c r="E199" s="46" t="s">
        <v>737</v>
      </c>
      <c r="F199" s="22"/>
      <c r="G199" s="22"/>
      <c r="H199" s="22"/>
      <c r="I199" s="22"/>
      <c r="J199" s="22"/>
      <c r="K199" s="22"/>
    </row>
    <row r="200" spans="2:11" hidden="1">
      <c r="B200" s="37"/>
      <c r="C200" s="32"/>
      <c r="D200" s="24"/>
      <c r="E200" s="46" t="s">
        <v>738</v>
      </c>
      <c r="F200" s="22"/>
      <c r="G200" s="22"/>
      <c r="H200" s="22"/>
      <c r="I200" s="22"/>
      <c r="J200" s="22"/>
      <c r="K200" s="22"/>
    </row>
    <row r="201" spans="2:11" hidden="1">
      <c r="B201" s="37"/>
      <c r="C201" s="32"/>
      <c r="D201" s="24"/>
      <c r="E201" s="46" t="s">
        <v>739</v>
      </c>
      <c r="F201" s="22"/>
      <c r="G201" s="22"/>
      <c r="H201" s="22"/>
      <c r="I201" s="22"/>
      <c r="J201" s="22"/>
      <c r="K201" s="22"/>
    </row>
    <row r="202" spans="2:11" hidden="1">
      <c r="B202" s="37"/>
      <c r="C202" s="32"/>
      <c r="D202" s="24"/>
      <c r="E202" s="46" t="s">
        <v>740</v>
      </c>
      <c r="F202" s="22"/>
      <c r="G202" s="22"/>
      <c r="H202" s="22"/>
      <c r="I202" s="22"/>
      <c r="J202" s="22"/>
      <c r="K202" s="22"/>
    </row>
    <row r="203" spans="2:11" hidden="1">
      <c r="B203" s="37"/>
      <c r="C203" s="32"/>
      <c r="D203" s="24"/>
      <c r="E203" s="46" t="s">
        <v>741</v>
      </c>
      <c r="F203" s="22"/>
      <c r="G203" s="22"/>
      <c r="H203" s="22"/>
      <c r="I203" s="22"/>
      <c r="J203" s="22"/>
      <c r="K203" s="22"/>
    </row>
    <row r="204" spans="2:11" hidden="1">
      <c r="B204" s="37"/>
      <c r="C204" s="32"/>
      <c r="D204" s="24"/>
      <c r="E204" s="46" t="s">
        <v>742</v>
      </c>
      <c r="F204" s="22"/>
      <c r="G204" s="22"/>
      <c r="H204" s="22"/>
      <c r="I204" s="22"/>
      <c r="J204" s="22"/>
      <c r="K204" s="22"/>
    </row>
    <row r="205" spans="2:11" hidden="1">
      <c r="B205" s="37"/>
      <c r="C205" s="32"/>
      <c r="D205" s="24"/>
      <c r="E205" s="46" t="s">
        <v>743</v>
      </c>
      <c r="F205" s="22"/>
      <c r="G205" s="22"/>
      <c r="H205" s="22"/>
      <c r="I205" s="22"/>
      <c r="J205" s="22"/>
      <c r="K205" s="22"/>
    </row>
    <row r="206" spans="2:11" hidden="1">
      <c r="B206" s="37"/>
      <c r="C206" s="32"/>
      <c r="D206" s="24"/>
      <c r="E206" s="46" t="s">
        <v>744</v>
      </c>
      <c r="F206" s="22"/>
      <c r="G206" s="22"/>
      <c r="H206" s="22"/>
      <c r="I206" s="22"/>
      <c r="J206" s="22"/>
      <c r="K206" s="22"/>
    </row>
    <row r="207" spans="2:11" hidden="1">
      <c r="B207" s="37"/>
      <c r="C207" s="32"/>
      <c r="D207" s="24"/>
      <c r="E207" s="46" t="s">
        <v>745</v>
      </c>
      <c r="F207" s="22"/>
      <c r="G207" s="22"/>
      <c r="H207" s="22"/>
      <c r="I207" s="22"/>
      <c r="J207" s="22"/>
      <c r="K207" s="22"/>
    </row>
    <row r="208" spans="2:11" hidden="1">
      <c r="B208" s="37"/>
      <c r="C208" s="32"/>
      <c r="D208" s="24"/>
      <c r="E208" s="46" t="s">
        <v>746</v>
      </c>
      <c r="F208" s="22"/>
      <c r="G208" s="22"/>
      <c r="H208" s="22"/>
      <c r="I208" s="22"/>
      <c r="J208" s="22"/>
      <c r="K208" s="22"/>
    </row>
    <row r="209" spans="2:11" hidden="1">
      <c r="B209" s="37"/>
      <c r="C209" s="32"/>
      <c r="D209" s="24"/>
      <c r="E209" s="46" t="s">
        <v>747</v>
      </c>
      <c r="F209" s="22"/>
      <c r="G209" s="22"/>
      <c r="H209" s="22"/>
      <c r="I209" s="22"/>
      <c r="J209" s="22"/>
      <c r="K209" s="22"/>
    </row>
    <row r="210" spans="2:11" hidden="1">
      <c r="B210" s="37"/>
      <c r="C210" s="32"/>
      <c r="D210" s="24"/>
      <c r="E210" s="46" t="s">
        <v>748</v>
      </c>
      <c r="F210" s="22"/>
      <c r="G210" s="22"/>
      <c r="H210" s="22"/>
      <c r="I210" s="22"/>
      <c r="J210" s="22"/>
      <c r="K210" s="22"/>
    </row>
    <row r="211" spans="2:11" hidden="1">
      <c r="B211" s="37"/>
      <c r="C211" s="32"/>
      <c r="D211" s="24"/>
      <c r="E211" s="46" t="s">
        <v>749</v>
      </c>
      <c r="F211" s="22"/>
      <c r="G211" s="22"/>
      <c r="H211" s="22"/>
      <c r="I211" s="22"/>
      <c r="J211" s="22"/>
      <c r="K211" s="22"/>
    </row>
    <row r="212" spans="2:11" hidden="1">
      <c r="B212" s="37"/>
      <c r="C212" s="32"/>
      <c r="D212" s="24"/>
      <c r="E212" s="46" t="s">
        <v>750</v>
      </c>
      <c r="F212" s="22"/>
      <c r="G212" s="22"/>
      <c r="H212" s="22"/>
      <c r="I212" s="22"/>
      <c r="J212" s="22"/>
      <c r="K212" s="22"/>
    </row>
    <row r="213" spans="2:11" hidden="1">
      <c r="B213" s="37"/>
      <c r="C213" s="32"/>
      <c r="D213" s="24"/>
      <c r="E213" s="46" t="s">
        <v>751</v>
      </c>
      <c r="F213" s="22"/>
      <c r="G213" s="22"/>
      <c r="H213" s="22"/>
      <c r="I213" s="22"/>
      <c r="J213" s="22"/>
      <c r="K213" s="22"/>
    </row>
    <row r="214" spans="2:11" hidden="1">
      <c r="B214" s="37"/>
      <c r="C214" s="32"/>
      <c r="D214" s="24"/>
      <c r="E214" s="24"/>
      <c r="F214" s="22"/>
      <c r="G214" s="22"/>
      <c r="H214" s="22"/>
      <c r="I214" s="22"/>
      <c r="J214" s="22"/>
      <c r="K214" s="22"/>
    </row>
    <row r="215" spans="2:11" hidden="1">
      <c r="B215" s="37"/>
      <c r="C215" s="32"/>
      <c r="D215" s="24"/>
      <c r="E215" s="24"/>
      <c r="F215" s="22"/>
      <c r="G215" s="22"/>
      <c r="H215" s="22"/>
      <c r="I215" s="22"/>
      <c r="J215" s="22"/>
      <c r="K215" s="22"/>
    </row>
    <row r="216" spans="2:11" hidden="1">
      <c r="B216" s="37"/>
      <c r="C216" s="32"/>
      <c r="D216" s="24"/>
      <c r="E216" s="24"/>
      <c r="F216" s="22"/>
      <c r="G216" s="22"/>
      <c r="H216" s="22"/>
      <c r="I216" s="22"/>
      <c r="J216" s="22"/>
      <c r="K216" s="22"/>
    </row>
    <row r="217" spans="2:11" hidden="1">
      <c r="B217" s="37"/>
      <c r="C217" s="32"/>
      <c r="D217" s="24"/>
      <c r="E217" s="24"/>
      <c r="F217" s="22"/>
      <c r="G217" s="22"/>
      <c r="H217" s="22"/>
      <c r="I217" s="22"/>
      <c r="J217" s="22"/>
      <c r="K217" s="22"/>
    </row>
    <row r="218" spans="2:11" hidden="1">
      <c r="B218" s="37"/>
      <c r="C218" s="32"/>
      <c r="D218" s="24"/>
      <c r="E218" s="24"/>
      <c r="F218" s="22"/>
      <c r="G218" s="22"/>
      <c r="H218" s="22"/>
      <c r="I218" s="22"/>
      <c r="J218" s="22"/>
      <c r="K218" s="22"/>
    </row>
    <row r="219" spans="2:11" hidden="1">
      <c r="B219" s="37"/>
      <c r="C219" s="32"/>
      <c r="D219" s="24"/>
      <c r="E219" s="24"/>
      <c r="F219" s="22"/>
      <c r="G219" s="22"/>
      <c r="H219" s="22"/>
      <c r="I219" s="22"/>
      <c r="J219" s="22"/>
      <c r="K219" s="22"/>
    </row>
    <row r="220" spans="2:11" hidden="1">
      <c r="B220" s="37"/>
      <c r="C220" s="32"/>
      <c r="D220" s="24"/>
      <c r="E220" s="24"/>
      <c r="F220" s="22"/>
      <c r="G220" s="22"/>
      <c r="H220" s="22"/>
      <c r="I220" s="22"/>
      <c r="J220" s="22"/>
      <c r="K220" s="22"/>
    </row>
    <row r="221" spans="2:11" hidden="1">
      <c r="B221" s="37"/>
      <c r="C221" s="32"/>
      <c r="D221" s="24"/>
      <c r="E221" s="24"/>
      <c r="F221" s="22"/>
      <c r="G221" s="22"/>
      <c r="H221" s="22"/>
      <c r="I221" s="22"/>
      <c r="J221" s="22"/>
      <c r="K221" s="22"/>
    </row>
    <row r="222" spans="2:11" hidden="1">
      <c r="B222" s="37"/>
      <c r="C222" s="32"/>
      <c r="D222" s="24"/>
      <c r="E222" s="24"/>
      <c r="F222" s="22"/>
      <c r="G222" s="22"/>
      <c r="H222" s="22"/>
      <c r="I222" s="22"/>
      <c r="J222" s="22"/>
      <c r="K222" s="22"/>
    </row>
    <row r="223" spans="2:11" hidden="1">
      <c r="B223" s="37"/>
      <c r="C223" s="32"/>
      <c r="D223" s="24"/>
      <c r="E223" s="24"/>
      <c r="F223" s="22"/>
      <c r="G223" s="22"/>
      <c r="H223" s="22"/>
      <c r="I223" s="22"/>
      <c r="J223" s="22"/>
      <c r="K223" s="22"/>
    </row>
    <row r="224" spans="2:11" hidden="1">
      <c r="B224" s="37"/>
      <c r="C224" s="32"/>
      <c r="D224" s="24"/>
      <c r="E224" s="24"/>
      <c r="F224" s="22"/>
      <c r="G224" s="22"/>
      <c r="H224" s="22"/>
      <c r="I224" s="22"/>
      <c r="J224" s="22"/>
      <c r="K224" s="22"/>
    </row>
    <row r="225" spans="2:11" hidden="1">
      <c r="B225" s="37"/>
      <c r="C225" s="32"/>
      <c r="D225" s="24"/>
      <c r="E225" s="24"/>
      <c r="F225" s="22"/>
      <c r="G225" s="22"/>
      <c r="H225" s="22"/>
      <c r="I225" s="22"/>
      <c r="J225" s="22"/>
      <c r="K225" s="22"/>
    </row>
    <row r="226" spans="2:11" hidden="1">
      <c r="B226" s="37"/>
      <c r="C226" s="32"/>
      <c r="D226" s="24"/>
      <c r="E226" s="24"/>
      <c r="F226" s="22"/>
      <c r="G226" s="22"/>
      <c r="H226" s="22"/>
      <c r="I226" s="22"/>
      <c r="J226" s="22"/>
      <c r="K226" s="22"/>
    </row>
    <row r="227" spans="2:11" hidden="1">
      <c r="B227" s="37"/>
      <c r="C227" s="32"/>
      <c r="D227" s="24"/>
      <c r="E227" s="24"/>
      <c r="F227" s="22"/>
      <c r="G227" s="22"/>
      <c r="H227" s="22"/>
      <c r="I227" s="22"/>
      <c r="J227" s="22"/>
      <c r="K227" s="22"/>
    </row>
    <row r="228" spans="2:11" hidden="1">
      <c r="B228" s="37"/>
      <c r="C228" s="32"/>
      <c r="D228" s="24"/>
      <c r="E228" s="24"/>
      <c r="F228" s="22"/>
      <c r="G228" s="22"/>
      <c r="H228" s="22"/>
      <c r="I228" s="22"/>
      <c r="J228" s="22"/>
      <c r="K228" s="22"/>
    </row>
    <row r="229" spans="2:11" hidden="1">
      <c r="B229" s="37"/>
      <c r="C229" s="32"/>
      <c r="D229" s="24"/>
      <c r="E229" s="24"/>
      <c r="F229" s="22"/>
      <c r="G229" s="22"/>
      <c r="H229" s="22"/>
      <c r="I229" s="22"/>
      <c r="J229" s="22"/>
      <c r="K229" s="22"/>
    </row>
    <row r="230" spans="2:11" hidden="1">
      <c r="B230" s="37"/>
      <c r="C230" s="32"/>
      <c r="D230" s="24"/>
      <c r="E230" s="24"/>
      <c r="F230" s="22"/>
      <c r="G230" s="22"/>
      <c r="H230" s="22"/>
      <c r="I230" s="22"/>
      <c r="J230" s="22"/>
      <c r="K230" s="22"/>
    </row>
    <row r="231" spans="2:11" hidden="1">
      <c r="B231" s="37"/>
      <c r="C231" s="32"/>
      <c r="D231" s="24"/>
      <c r="E231" s="24"/>
      <c r="F231" s="22"/>
      <c r="G231" s="22"/>
      <c r="H231" s="22"/>
      <c r="I231" s="22"/>
      <c r="J231" s="22"/>
      <c r="K231" s="22"/>
    </row>
    <row r="232" spans="2:11">
      <c r="B232" s="37"/>
      <c r="C232" s="32"/>
      <c r="D232" s="24"/>
      <c r="E232" s="24"/>
      <c r="F232" s="22"/>
      <c r="G232" s="22"/>
      <c r="H232" s="22"/>
      <c r="I232" s="22"/>
      <c r="J232" s="22"/>
      <c r="K232" s="22"/>
    </row>
    <row r="233" spans="2:11">
      <c r="B233" s="37"/>
      <c r="C233" s="32"/>
      <c r="D233" s="24"/>
      <c r="E233" s="24"/>
      <c r="F233" s="22"/>
      <c r="G233" s="22"/>
      <c r="H233" s="22"/>
      <c r="I233" s="22"/>
      <c r="J233" s="22"/>
      <c r="K233" s="22"/>
    </row>
    <row r="234" spans="2:11">
      <c r="B234" s="37"/>
      <c r="C234" s="32"/>
      <c r="D234" s="24"/>
      <c r="E234" s="24"/>
      <c r="F234" s="22"/>
      <c r="G234" s="22"/>
      <c r="H234" s="22"/>
      <c r="I234" s="22"/>
      <c r="J234" s="22"/>
      <c r="K234" s="22"/>
    </row>
    <row r="235" spans="2:11">
      <c r="B235" s="37"/>
      <c r="C235" s="32"/>
      <c r="D235" s="24"/>
      <c r="E235" s="24"/>
      <c r="F235" s="22"/>
      <c r="G235" s="22"/>
      <c r="H235" s="22"/>
      <c r="I235" s="22"/>
      <c r="J235" s="22"/>
      <c r="K235" s="22"/>
    </row>
    <row r="236" spans="2:11">
      <c r="B236" s="37"/>
      <c r="C236" s="32"/>
      <c r="D236" s="24"/>
      <c r="E236" s="24"/>
      <c r="F236" s="22"/>
      <c r="G236" s="22"/>
      <c r="H236" s="22"/>
      <c r="I236" s="22"/>
      <c r="J236" s="22"/>
      <c r="K236" s="22"/>
    </row>
    <row r="237" spans="2:11">
      <c r="B237" s="37"/>
      <c r="C237" s="32"/>
      <c r="D237" s="24"/>
      <c r="E237" s="24"/>
      <c r="F237" s="22"/>
      <c r="G237" s="22"/>
      <c r="H237" s="22"/>
      <c r="I237" s="22"/>
      <c r="J237" s="22"/>
      <c r="K237" s="22"/>
    </row>
    <row r="238" spans="2:11">
      <c r="B238" s="37"/>
      <c r="C238" s="32"/>
      <c r="D238" s="24"/>
      <c r="E238" s="24"/>
      <c r="F238" s="22"/>
      <c r="G238" s="22"/>
      <c r="H238" s="22"/>
      <c r="I238" s="22"/>
      <c r="J238" s="22"/>
      <c r="K238" s="22"/>
    </row>
    <row r="239" spans="2:11">
      <c r="B239" s="37"/>
      <c r="C239" s="32"/>
      <c r="D239" s="24"/>
      <c r="E239" s="24"/>
      <c r="F239" s="22"/>
      <c r="G239" s="22"/>
      <c r="H239" s="22"/>
      <c r="I239" s="22"/>
      <c r="J239" s="22"/>
      <c r="K239" s="22"/>
    </row>
    <row r="240" spans="2:11">
      <c r="B240" s="37"/>
      <c r="C240" s="32"/>
      <c r="D240" s="24"/>
      <c r="E240" s="24"/>
      <c r="F240" s="22"/>
      <c r="G240" s="22"/>
      <c r="H240" s="22"/>
      <c r="I240" s="22"/>
      <c r="J240" s="22"/>
      <c r="K240" s="22"/>
    </row>
    <row r="241" spans="2:11">
      <c r="B241" s="37"/>
      <c r="C241" s="32"/>
      <c r="D241" s="24"/>
      <c r="E241" s="24"/>
      <c r="F241" s="22"/>
      <c r="G241" s="22"/>
      <c r="H241" s="22"/>
      <c r="I241" s="22"/>
      <c r="J241" s="22"/>
      <c r="K241" s="22"/>
    </row>
    <row r="242" spans="2:11">
      <c r="B242" s="37"/>
      <c r="C242" s="32"/>
      <c r="D242" s="24"/>
      <c r="E242" s="24"/>
      <c r="F242" s="22"/>
      <c r="G242" s="22"/>
      <c r="H242" s="22"/>
      <c r="I242" s="22"/>
      <c r="J242" s="22"/>
      <c r="K242" s="22"/>
    </row>
    <row r="243" spans="2:11">
      <c r="B243" s="37"/>
      <c r="C243" s="32"/>
      <c r="D243" s="24"/>
      <c r="E243" s="24"/>
      <c r="F243" s="22"/>
      <c r="G243" s="22"/>
      <c r="H243" s="22"/>
      <c r="I243" s="22"/>
      <c r="J243" s="22"/>
      <c r="K243" s="22"/>
    </row>
    <row r="244" spans="2:11">
      <c r="B244" s="37"/>
      <c r="C244" s="32"/>
      <c r="D244" s="24"/>
      <c r="E244" s="24"/>
      <c r="F244" s="22"/>
      <c r="G244" s="22"/>
      <c r="H244" s="22"/>
      <c r="I244" s="22"/>
      <c r="J244" s="22"/>
      <c r="K244" s="22"/>
    </row>
    <row r="245" spans="2:11">
      <c r="B245" s="37"/>
      <c r="C245" s="32"/>
      <c r="D245" s="24"/>
      <c r="E245" s="24"/>
      <c r="F245" s="22"/>
      <c r="G245" s="22"/>
      <c r="H245" s="22"/>
      <c r="I245" s="22"/>
      <c r="J245" s="22"/>
      <c r="K245" s="22"/>
    </row>
    <row r="246" spans="2:11">
      <c r="B246" s="37"/>
      <c r="C246" s="32"/>
      <c r="D246" s="24"/>
      <c r="E246" s="24"/>
      <c r="F246" s="22"/>
      <c r="G246" s="22"/>
      <c r="H246" s="22"/>
      <c r="I246" s="22"/>
      <c r="J246" s="22"/>
      <c r="K246" s="22"/>
    </row>
    <row r="247" spans="2:11">
      <c r="B247" s="37"/>
      <c r="C247" s="32"/>
      <c r="D247" s="24"/>
      <c r="E247" s="24"/>
      <c r="F247" s="22"/>
      <c r="G247" s="22"/>
      <c r="H247" s="22"/>
      <c r="I247" s="22"/>
      <c r="J247" s="22"/>
      <c r="K247" s="22"/>
    </row>
    <row r="248" spans="2:11">
      <c r="B248" s="37"/>
      <c r="C248" s="32"/>
      <c r="D248" s="24"/>
      <c r="E248" s="24"/>
      <c r="F248" s="22"/>
      <c r="G248" s="22"/>
      <c r="H248" s="22"/>
      <c r="I248" s="22"/>
      <c r="J248" s="22"/>
      <c r="K248" s="22"/>
    </row>
    <row r="249" spans="2:11">
      <c r="B249" s="37"/>
      <c r="C249" s="32"/>
      <c r="D249" s="24"/>
      <c r="E249" s="24"/>
      <c r="F249" s="22"/>
      <c r="G249" s="22"/>
      <c r="H249" s="22"/>
      <c r="I249" s="22"/>
      <c r="J249" s="22"/>
      <c r="K249" s="22"/>
    </row>
    <row r="250" spans="2:11">
      <c r="B250" s="37"/>
      <c r="C250" s="32"/>
      <c r="D250" s="24"/>
      <c r="E250" s="24"/>
      <c r="F250" s="22"/>
      <c r="G250" s="22"/>
      <c r="H250" s="22"/>
      <c r="I250" s="22"/>
      <c r="J250" s="22"/>
      <c r="K250" s="22"/>
    </row>
    <row r="251" spans="2:11">
      <c r="B251" s="37"/>
      <c r="C251" s="32"/>
      <c r="D251" s="24"/>
      <c r="E251" s="24"/>
      <c r="F251" s="22"/>
      <c r="G251" s="22"/>
      <c r="H251" s="22"/>
      <c r="I251" s="22"/>
      <c r="J251" s="22"/>
      <c r="K251" s="22"/>
    </row>
    <row r="252" spans="2:11">
      <c r="B252" s="37"/>
      <c r="C252" s="32"/>
      <c r="D252" s="24"/>
      <c r="E252" s="24"/>
      <c r="F252" s="22"/>
      <c r="G252" s="22"/>
      <c r="H252" s="22"/>
      <c r="I252" s="22"/>
      <c r="J252" s="22"/>
      <c r="K252" s="22"/>
    </row>
    <row r="253" spans="2:11">
      <c r="B253" s="37"/>
      <c r="C253" s="32"/>
      <c r="D253" s="24"/>
      <c r="E253" s="24"/>
      <c r="F253" s="22"/>
      <c r="G253" s="22"/>
      <c r="H253" s="22"/>
      <c r="I253" s="22"/>
      <c r="J253" s="22"/>
      <c r="K253" s="22"/>
    </row>
    <row r="254" spans="2:11">
      <c r="B254" s="37"/>
      <c r="C254" s="32"/>
      <c r="D254" s="24"/>
      <c r="E254" s="24"/>
      <c r="F254" s="22"/>
      <c r="G254" s="22"/>
      <c r="H254" s="22"/>
      <c r="I254" s="22"/>
      <c r="J254" s="22"/>
      <c r="K254" s="22"/>
    </row>
    <row r="255" spans="2:11">
      <c r="B255" s="37"/>
      <c r="C255" s="32"/>
      <c r="D255" s="24"/>
      <c r="E255" s="24"/>
      <c r="F255" s="22"/>
      <c r="G255" s="22"/>
      <c r="H255" s="22"/>
      <c r="I255" s="22"/>
      <c r="J255" s="22"/>
      <c r="K255" s="22"/>
    </row>
    <row r="256" spans="2:11">
      <c r="B256" s="37"/>
      <c r="C256" s="32"/>
      <c r="D256" s="24"/>
      <c r="E256" s="24"/>
      <c r="F256" s="22"/>
      <c r="G256" s="22"/>
      <c r="H256" s="22"/>
      <c r="I256" s="22"/>
      <c r="J256" s="22"/>
      <c r="K256" s="22"/>
    </row>
    <row r="257" spans="2:11">
      <c r="B257" s="37"/>
      <c r="C257" s="32"/>
      <c r="D257" s="24"/>
      <c r="E257" s="24"/>
      <c r="F257" s="22"/>
      <c r="G257" s="22"/>
      <c r="H257" s="22"/>
      <c r="I257" s="22"/>
      <c r="J257" s="22"/>
      <c r="K257" s="22"/>
    </row>
    <row r="258" spans="2:11">
      <c r="B258" s="37"/>
      <c r="C258" s="32"/>
      <c r="D258" s="24"/>
      <c r="E258" s="24"/>
      <c r="F258" s="22"/>
      <c r="G258" s="22"/>
      <c r="H258" s="22"/>
      <c r="I258" s="22"/>
      <c r="J258" s="22"/>
      <c r="K258" s="22"/>
    </row>
    <row r="259" spans="2:11">
      <c r="B259" s="37"/>
      <c r="C259" s="32"/>
      <c r="D259" s="24"/>
      <c r="E259" s="24"/>
      <c r="F259" s="22"/>
      <c r="G259" s="22"/>
      <c r="H259" s="22"/>
      <c r="I259" s="22"/>
      <c r="J259" s="22"/>
      <c r="K259" s="22"/>
    </row>
    <row r="260" spans="2:11">
      <c r="B260" s="37"/>
      <c r="C260" s="32"/>
      <c r="D260" s="24"/>
      <c r="E260" s="24"/>
      <c r="F260" s="22"/>
      <c r="G260" s="22"/>
      <c r="H260" s="22"/>
      <c r="I260" s="22"/>
      <c r="J260" s="22"/>
      <c r="K260" s="22"/>
    </row>
    <row r="261" spans="2:11">
      <c r="B261" s="37"/>
      <c r="C261" s="32"/>
      <c r="D261" s="24"/>
      <c r="E261" s="24"/>
      <c r="F261" s="22"/>
      <c r="G261" s="22"/>
      <c r="H261" s="22"/>
      <c r="I261" s="22"/>
      <c r="J261" s="22"/>
      <c r="K261" s="22"/>
    </row>
    <row r="262" spans="2:11">
      <c r="B262" s="37"/>
      <c r="C262" s="32"/>
      <c r="D262" s="24"/>
      <c r="E262" s="24"/>
      <c r="F262" s="22"/>
      <c r="G262" s="22"/>
      <c r="H262" s="22"/>
      <c r="I262" s="22"/>
      <c r="J262" s="22"/>
      <c r="K262" s="22"/>
    </row>
    <row r="263" spans="2:11">
      <c r="B263" s="37"/>
      <c r="C263" s="32"/>
      <c r="D263" s="24"/>
      <c r="E263" s="24"/>
      <c r="F263" s="22"/>
      <c r="G263" s="22"/>
      <c r="H263" s="22"/>
      <c r="I263" s="22"/>
      <c r="J263" s="22"/>
      <c r="K263" s="22"/>
    </row>
    <row r="264" spans="2:11">
      <c r="B264" s="37"/>
      <c r="C264" s="32"/>
      <c r="D264" s="24"/>
      <c r="E264" s="24"/>
      <c r="F264" s="22"/>
      <c r="G264" s="22"/>
      <c r="H264" s="22"/>
      <c r="I264" s="22"/>
      <c r="J264" s="22"/>
      <c r="K264" s="22"/>
    </row>
    <row r="265" spans="2:11">
      <c r="B265" s="37"/>
      <c r="C265" s="32"/>
      <c r="D265" s="24"/>
      <c r="E265" s="24"/>
      <c r="F265" s="22"/>
      <c r="G265" s="22"/>
      <c r="H265" s="22"/>
      <c r="I265" s="22"/>
      <c r="J265" s="22"/>
      <c r="K265" s="22"/>
    </row>
    <row r="266" spans="2:11">
      <c r="B266" s="32"/>
      <c r="C266" s="32"/>
      <c r="D266" s="24"/>
      <c r="E266" s="24"/>
      <c r="F266" s="22"/>
      <c r="G266" s="22"/>
      <c r="H266" s="22"/>
      <c r="I266" s="22"/>
      <c r="J266" s="22"/>
      <c r="K266" s="22"/>
    </row>
    <row r="267" spans="2:11">
      <c r="B267" s="32"/>
      <c r="C267" s="32"/>
      <c r="D267" s="24"/>
      <c r="E267" s="24"/>
      <c r="F267" s="22"/>
      <c r="G267" s="22"/>
      <c r="H267" s="22"/>
      <c r="I267" s="22"/>
      <c r="J267" s="22"/>
      <c r="K267" s="22"/>
    </row>
    <row r="268" spans="2:11">
      <c r="B268" s="32"/>
      <c r="C268" s="32"/>
      <c r="D268" s="24"/>
      <c r="E268" s="24"/>
      <c r="F268" s="22"/>
      <c r="G268" s="22"/>
      <c r="H268" s="22"/>
      <c r="I268" s="22"/>
      <c r="J268" s="22"/>
      <c r="K268" s="22"/>
    </row>
    <row r="269" spans="2:11">
      <c r="B269" s="32"/>
      <c r="C269" s="32"/>
      <c r="D269" s="24"/>
      <c r="E269" s="24"/>
      <c r="F269" s="22"/>
      <c r="G269" s="22"/>
      <c r="H269" s="22"/>
      <c r="I269" s="22"/>
      <c r="J269" s="22"/>
      <c r="K269" s="22"/>
    </row>
    <row r="270" spans="2:11">
      <c r="B270" s="32"/>
      <c r="C270" s="32"/>
      <c r="D270" s="24"/>
      <c r="E270" s="24"/>
      <c r="F270" s="22"/>
      <c r="G270" s="22"/>
      <c r="H270" s="22"/>
      <c r="I270" s="22"/>
      <c r="J270" s="22"/>
      <c r="K270" s="22"/>
    </row>
    <row r="271" spans="2:11">
      <c r="B271" s="32"/>
      <c r="C271" s="32"/>
      <c r="D271" s="24"/>
      <c r="E271" s="24"/>
      <c r="F271" s="22"/>
      <c r="G271" s="22"/>
      <c r="H271" s="22"/>
      <c r="I271" s="22"/>
      <c r="J271" s="22"/>
      <c r="K271" s="22"/>
    </row>
  </sheetData>
  <sheetProtection formatCells="0" formatColumns="0" formatRows="0" sort="0"/>
  <phoneticPr fontId="15"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D2:D244</xm:sqref>
        </x14:dataValidation>
        <x14:dataValidation type="list" showInputMessage="1" showErrorMessage="1" xr:uid="{00000000-0002-0000-0100-000002000000}">
          <x14:formula1>
            <xm:f>Tabelle2!$C$2:$C$3</xm:f>
          </x14:formula1>
          <xm:sqref>K3:K271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36"/>
  <sheetViews>
    <sheetView showGridLines="0" tabSelected="1" topLeftCell="G1" zoomScale="120" zoomScaleNormal="120" workbookViewId="0">
      <pane ySplit="1" topLeftCell="A4" activePane="bottomLeft" state="frozen"/>
      <selection pane="bottomLeft" activeCell="I6" sqref="I6"/>
    </sheetView>
  </sheetViews>
  <sheetFormatPr defaultColWidth="11.42578125" defaultRowHeight="14.45"/>
  <cols>
    <col min="1" max="1" width="4.5703125" customWidth="1"/>
    <col min="2" max="2" width="5.42578125" style="34" customWidth="1"/>
    <col min="3" max="3" width="7.140625" style="34" customWidth="1"/>
    <col min="4" max="4" width="15.42578125" style="20" bestFit="1" customWidth="1"/>
    <col min="5" max="5" width="9.42578125" style="20" customWidth="1"/>
    <col min="6" max="6" width="9" style="20" customWidth="1"/>
    <col min="7" max="7" width="30.85546875" style="20" customWidth="1"/>
    <col min="8" max="8" width="81.42578125" style="36" customWidth="1"/>
    <col min="9" max="9" width="94.85546875" style="36" customWidth="1"/>
    <col min="10" max="10" width="25.42578125" style="19" bestFit="1" customWidth="1"/>
    <col min="11" max="11" width="31.42578125" customWidth="1"/>
    <col min="12" max="12" width="51.42578125" style="64" customWidth="1"/>
  </cols>
  <sheetData>
    <row r="1" spans="2:12" s="35" customFormat="1" ht="84.75" customHeight="1">
      <c r="B1" s="59" t="s">
        <v>35</v>
      </c>
      <c r="C1" s="59" t="s">
        <v>36</v>
      </c>
      <c r="D1" s="60" t="s">
        <v>752</v>
      </c>
      <c r="E1" s="52" t="s">
        <v>753</v>
      </c>
      <c r="F1" s="52" t="s">
        <v>754</v>
      </c>
      <c r="G1" s="52" t="s">
        <v>755</v>
      </c>
      <c r="H1" s="61" t="s">
        <v>39</v>
      </c>
      <c r="I1" s="66" t="s">
        <v>756</v>
      </c>
      <c r="J1" s="58" t="s">
        <v>42</v>
      </c>
      <c r="K1" s="62" t="s">
        <v>757</v>
      </c>
      <c r="L1" s="65" t="s">
        <v>758</v>
      </c>
    </row>
    <row r="2" spans="2:12" ht="39">
      <c r="B2" s="43">
        <v>1</v>
      </c>
      <c r="C2" s="44" t="s">
        <v>44</v>
      </c>
      <c r="D2" s="45" t="s">
        <v>45</v>
      </c>
      <c r="E2" s="46">
        <f>IF(D2="leicht",6,IF(D2="mittel",8,IF(D2="schwer",10,xxx)))</f>
        <v>6</v>
      </c>
      <c r="F2" s="46">
        <f>IF(E2=6,25,IF(E2=8,30,IF(E2=10,35,xxx)))</f>
        <v>25</v>
      </c>
      <c r="G2" s="46" t="s">
        <v>759</v>
      </c>
      <c r="H2" s="49" t="s">
        <v>760</v>
      </c>
      <c r="I2" s="47" t="s">
        <v>761</v>
      </c>
      <c r="J2" s="47"/>
      <c r="K2" s="63"/>
    </row>
    <row r="3" spans="2:12" ht="51.95">
      <c r="B3" s="43">
        <v>1</v>
      </c>
      <c r="C3" s="44" t="s">
        <v>44</v>
      </c>
      <c r="D3" s="45" t="s">
        <v>45</v>
      </c>
      <c r="E3" s="46">
        <f>IF(D3="leicht",6,IF(D3="mittel",8,IF(D3="schwer",10,xxx)))</f>
        <v>6</v>
      </c>
      <c r="F3" s="46">
        <f>IF(E3=6,25,IF(E3=8,30,IF(E3=10,35,xxx)))</f>
        <v>25</v>
      </c>
      <c r="G3" s="46" t="s">
        <v>762</v>
      </c>
      <c r="H3" s="47" t="s">
        <v>763</v>
      </c>
      <c r="I3" s="47" t="s">
        <v>764</v>
      </c>
      <c r="J3" s="47"/>
      <c r="K3" s="63"/>
      <c r="L3" s="64" t="s">
        <v>765</v>
      </c>
    </row>
    <row r="4" spans="2:12" ht="26.1">
      <c r="B4" s="43">
        <v>1</v>
      </c>
      <c r="C4" s="32" t="s">
        <v>44</v>
      </c>
      <c r="D4" s="24" t="s">
        <v>45</v>
      </c>
      <c r="E4" s="24">
        <f>IF(D4="leicht",6,IF(D4="mittel",8,IF(D4="schwer",10,xxx)))</f>
        <v>6</v>
      </c>
      <c r="F4" s="24">
        <f>IF(E4=6,25,IF(E4=8,30,IF(E4=10,35,xxx)))</f>
        <v>25</v>
      </c>
      <c r="G4" s="46" t="s">
        <v>766</v>
      </c>
      <c r="H4" s="22" t="s">
        <v>767</v>
      </c>
      <c r="I4" s="22" t="s">
        <v>768</v>
      </c>
      <c r="J4" s="22"/>
      <c r="K4" s="63"/>
    </row>
    <row r="5" spans="2:12" ht="129.94999999999999">
      <c r="B5" s="43">
        <v>1</v>
      </c>
      <c r="C5" s="32" t="s">
        <v>44</v>
      </c>
      <c r="D5" s="24" t="s">
        <v>93</v>
      </c>
      <c r="E5" s="24">
        <f>IF(D5="leicht",6,IF(D5="mittel",8,IF(D5="schwer",10,xxx)))</f>
        <v>8</v>
      </c>
      <c r="F5" s="24">
        <f>IF(E5=6,25,IF(E5=8,30,IF(E5=10,35,xxx)))</f>
        <v>30</v>
      </c>
      <c r="G5" s="46" t="s">
        <v>769</v>
      </c>
      <c r="H5" s="22" t="s">
        <v>770</v>
      </c>
      <c r="I5" s="22" t="s">
        <v>771</v>
      </c>
      <c r="J5" s="22"/>
      <c r="K5" s="63"/>
    </row>
    <row r="6" spans="2:12" ht="168.95">
      <c r="B6" s="43">
        <v>1</v>
      </c>
      <c r="C6" s="32" t="s">
        <v>67</v>
      </c>
      <c r="D6" s="24" t="s">
        <v>93</v>
      </c>
      <c r="E6" s="24">
        <f>IF(D6="leicht",6,IF(D6="mittel",8,IF(D6="schwer",10,xxx)))</f>
        <v>8</v>
      </c>
      <c r="F6" s="24">
        <f>IF(E6=6,25,IF(E6=8,30,IF(E6=10,35,xxx)))</f>
        <v>30</v>
      </c>
      <c r="G6" s="46" t="s">
        <v>772</v>
      </c>
      <c r="H6" s="22" t="s">
        <v>773</v>
      </c>
      <c r="I6" s="22" t="s">
        <v>774</v>
      </c>
      <c r="J6" s="22"/>
      <c r="K6" s="73" t="s">
        <v>775</v>
      </c>
    </row>
    <row r="7" spans="2:12" ht="65.099999999999994">
      <c r="B7" s="43">
        <v>1</v>
      </c>
      <c r="C7" s="32" t="s">
        <v>67</v>
      </c>
      <c r="D7" s="24" t="s">
        <v>93</v>
      </c>
      <c r="E7" s="24">
        <f>IF(D7="leicht",6,IF(D7="mittel",8,IF(D7="schwer",10,xxx)))</f>
        <v>8</v>
      </c>
      <c r="F7" s="24">
        <f>IF(E7=6,25,IF(E7=8,30,IF(E7=10,35,xxx)))</f>
        <v>30</v>
      </c>
      <c r="G7" s="46" t="s">
        <v>776</v>
      </c>
      <c r="H7" s="22" t="s">
        <v>777</v>
      </c>
      <c r="I7" s="22" t="s">
        <v>778</v>
      </c>
      <c r="J7" s="22"/>
      <c r="K7" s="63"/>
    </row>
    <row r="8" spans="2:12" ht="221.1">
      <c r="B8" s="43">
        <v>1</v>
      </c>
      <c r="C8" s="32" t="s">
        <v>44</v>
      </c>
      <c r="D8" s="24" t="s">
        <v>114</v>
      </c>
      <c r="E8" s="24">
        <f>IF(D8="leicht",6,IF(D8="mittel",8,IF(D8="schwer",10,xxx)))</f>
        <v>10</v>
      </c>
      <c r="F8" s="24">
        <f>IF(E8=6,25,IF(E8=8,30,IF(E8=10,35,xxx)))</f>
        <v>35</v>
      </c>
      <c r="G8" s="46" t="s">
        <v>779</v>
      </c>
      <c r="H8" s="22" t="s">
        <v>780</v>
      </c>
      <c r="I8" s="22" t="s">
        <v>781</v>
      </c>
      <c r="J8" s="22"/>
      <c r="K8" s="63"/>
    </row>
    <row r="9" spans="2:12" ht="312">
      <c r="B9" s="43">
        <v>1</v>
      </c>
      <c r="C9" s="32" t="s">
        <v>67</v>
      </c>
      <c r="D9" s="24" t="s">
        <v>114</v>
      </c>
      <c r="E9" s="24">
        <f>IF(D9="leicht",6,IF(D9="mittel",8,IF(D9="schwer",10,xxx)))</f>
        <v>10</v>
      </c>
      <c r="F9" s="24">
        <f>IF(E9=6,25,IF(E9=8,30,IF(E9=10,35,xxx)))</f>
        <v>35</v>
      </c>
      <c r="G9" s="46" t="s">
        <v>782</v>
      </c>
      <c r="H9" s="22" t="s">
        <v>783</v>
      </c>
      <c r="I9" s="22" t="s">
        <v>784</v>
      </c>
      <c r="J9" s="22"/>
      <c r="K9" s="63"/>
    </row>
    <row r="10" spans="2:12" ht="207.95">
      <c r="B10" s="43">
        <v>1</v>
      </c>
      <c r="C10" s="32" t="s">
        <v>44</v>
      </c>
      <c r="D10" s="24" t="s">
        <v>114</v>
      </c>
      <c r="E10" s="24">
        <f>IF(D10="leicht",6,IF(D10="mittel",8,IF(D10="schwer",10,xxx)))</f>
        <v>10</v>
      </c>
      <c r="F10" s="24">
        <f>IF(E10=6,25,IF(E10=8,30,IF(E10=10,35,xxx)))</f>
        <v>35</v>
      </c>
      <c r="G10" s="46" t="s">
        <v>785</v>
      </c>
      <c r="H10" s="22" t="s">
        <v>786</v>
      </c>
      <c r="I10" s="22" t="s">
        <v>787</v>
      </c>
      <c r="J10" s="22"/>
      <c r="K10" s="63"/>
    </row>
    <row r="11" spans="2:12" ht="26.45">
      <c r="B11" s="37">
        <v>2</v>
      </c>
      <c r="C11" s="32" t="s">
        <v>136</v>
      </c>
      <c r="D11" s="24" t="s">
        <v>45</v>
      </c>
      <c r="E11" s="24">
        <f>IF(D11="leicht",6,IF(D11="mittel",8,IF(D11="schwer",10,xxx)))</f>
        <v>6</v>
      </c>
      <c r="F11" s="24">
        <f>IF(E11=6,25,IF(E11=8,30,IF(E11=10,35,xxx)))</f>
        <v>25</v>
      </c>
      <c r="G11" s="46" t="s">
        <v>788</v>
      </c>
      <c r="H11" s="22" t="s">
        <v>789</v>
      </c>
      <c r="I11" s="67" t="s">
        <v>790</v>
      </c>
      <c r="J11" s="22"/>
      <c r="K11" s="63"/>
    </row>
    <row r="12" spans="2:12" ht="51.95">
      <c r="B12" s="37">
        <v>2</v>
      </c>
      <c r="C12" s="32" t="s">
        <v>136</v>
      </c>
      <c r="D12" s="24" t="s">
        <v>45</v>
      </c>
      <c r="E12" s="24">
        <f>IF(D12="leicht",6,IF(D12="mittel",8,IF(D12="schwer",10,xxx)))</f>
        <v>6</v>
      </c>
      <c r="F12" s="24">
        <f>IF(E12=6,25,IF(E12=8,30,IF(E12=10,35,xxx)))</f>
        <v>25</v>
      </c>
      <c r="G12" s="46" t="s">
        <v>791</v>
      </c>
      <c r="H12" s="22" t="s">
        <v>792</v>
      </c>
      <c r="I12" s="22" t="s">
        <v>793</v>
      </c>
      <c r="J12" s="22"/>
      <c r="K12" s="63"/>
    </row>
    <row r="13" spans="2:12" ht="51.95" customHeight="1">
      <c r="B13" s="37">
        <v>2</v>
      </c>
      <c r="C13" s="32" t="s">
        <v>198</v>
      </c>
      <c r="D13" s="24" t="s">
        <v>45</v>
      </c>
      <c r="E13" s="24">
        <f>IF(D13="leicht",6,IF(D13="mittel",8,IF(D13="schwer",10,xxx)))</f>
        <v>6</v>
      </c>
      <c r="F13" s="24">
        <f>IF(E13=6,25,IF(E13=8,30,IF(E13=10,35,xxx)))</f>
        <v>25</v>
      </c>
      <c r="G13" s="46" t="s">
        <v>794</v>
      </c>
      <c r="H13" s="22" t="s">
        <v>795</v>
      </c>
      <c r="I13" s="22" t="s">
        <v>796</v>
      </c>
      <c r="J13" s="22"/>
      <c r="K13" s="63"/>
    </row>
    <row r="14" spans="2:12" ht="51.95">
      <c r="B14" s="37">
        <v>2</v>
      </c>
      <c r="C14" s="32" t="s">
        <v>136</v>
      </c>
      <c r="D14" s="24" t="s">
        <v>93</v>
      </c>
      <c r="E14" s="24">
        <f>IF(D14="leicht",6,IF(D14="mittel",8,IF(D14="schwer",10,xxx)))</f>
        <v>8</v>
      </c>
      <c r="F14" s="24">
        <f>IF(E14=6,25,IF(E14=8,30,IF(E14=10,35,xxx)))</f>
        <v>30</v>
      </c>
      <c r="G14" s="46" t="s">
        <v>797</v>
      </c>
      <c r="H14" s="22" t="s">
        <v>798</v>
      </c>
      <c r="I14" s="22" t="s">
        <v>799</v>
      </c>
      <c r="J14" s="22"/>
      <c r="K14" s="63"/>
    </row>
    <row r="15" spans="2:12" ht="51.95">
      <c r="B15" s="37">
        <v>2</v>
      </c>
      <c r="C15" s="32" t="s">
        <v>173</v>
      </c>
      <c r="D15" s="24" t="s">
        <v>93</v>
      </c>
      <c r="E15" s="24">
        <f>IF(D15="leicht",6,IF(D15="mittel",8,IF(D15="schwer",10,xxx)))</f>
        <v>8</v>
      </c>
      <c r="F15" s="24">
        <f>IF(E15=6,25,IF(E15=8,30,IF(E15=10,35,xxx)))</f>
        <v>30</v>
      </c>
      <c r="G15" s="46" t="s">
        <v>800</v>
      </c>
      <c r="H15" s="22" t="s">
        <v>801</v>
      </c>
      <c r="I15" s="22" t="s">
        <v>802</v>
      </c>
      <c r="J15" s="22"/>
      <c r="K15" s="63"/>
    </row>
    <row r="16" spans="2:12" ht="69.95" customHeight="1">
      <c r="B16" s="37">
        <v>2</v>
      </c>
      <c r="C16" s="32" t="s">
        <v>136</v>
      </c>
      <c r="D16" s="24" t="s">
        <v>93</v>
      </c>
      <c r="E16" s="24">
        <f>IF(D16="leicht",6,IF(D16="mittel",8,IF(D16="schwer",10,xxx)))</f>
        <v>8</v>
      </c>
      <c r="F16" s="24">
        <f>IF(E16=6,25,IF(E16=8,30,IF(E16=10,35,xxx)))</f>
        <v>30</v>
      </c>
      <c r="G16" s="46" t="s">
        <v>803</v>
      </c>
      <c r="H16" s="22" t="s">
        <v>804</v>
      </c>
      <c r="I16" s="22" t="s">
        <v>805</v>
      </c>
      <c r="J16" s="22"/>
      <c r="K16" s="63"/>
    </row>
    <row r="17" spans="2:12" ht="51.95">
      <c r="B17" s="37">
        <v>2</v>
      </c>
      <c r="C17" s="32" t="s">
        <v>136</v>
      </c>
      <c r="D17" s="24" t="s">
        <v>114</v>
      </c>
      <c r="E17" s="24">
        <f>IF(D17="leicht",6,IF(D17="mittel",8,IF(D17="schwer",10,xxx)))</f>
        <v>10</v>
      </c>
      <c r="F17" s="24">
        <f>IF(E17=6,25,IF(E17=8,30,IF(E17=10,35,xxx)))</f>
        <v>35</v>
      </c>
      <c r="G17" s="46" t="s">
        <v>806</v>
      </c>
      <c r="H17" s="22" t="s">
        <v>807</v>
      </c>
      <c r="I17" s="22" t="s">
        <v>808</v>
      </c>
      <c r="J17" s="22"/>
      <c r="K17" s="63"/>
    </row>
    <row r="18" spans="2:12" ht="93.6" customHeight="1">
      <c r="B18" s="37">
        <v>2</v>
      </c>
      <c r="C18" s="32" t="s">
        <v>136</v>
      </c>
      <c r="D18" s="24" t="s">
        <v>114</v>
      </c>
      <c r="E18" s="24">
        <f>IF(D18="leicht",6,IF(D18="mittel",8,IF(D18="schwer",10,xxx)))</f>
        <v>10</v>
      </c>
      <c r="F18" s="24">
        <f>IF(E18=6,25,IF(E18=8,30,IF(E18=10,35,xxx)))</f>
        <v>35</v>
      </c>
      <c r="G18" s="46" t="s">
        <v>809</v>
      </c>
      <c r="H18" s="22" t="s">
        <v>810</v>
      </c>
      <c r="I18" s="22" t="s">
        <v>811</v>
      </c>
      <c r="J18" s="22"/>
      <c r="K18" s="63"/>
      <c r="L18" s="72" t="s">
        <v>812</v>
      </c>
    </row>
    <row r="19" spans="2:12" ht="156">
      <c r="B19" s="37">
        <v>2</v>
      </c>
      <c r="C19" s="32" t="s">
        <v>136</v>
      </c>
      <c r="D19" s="24" t="s">
        <v>114</v>
      </c>
      <c r="E19" s="24">
        <f>IF(D19="leicht",6,IF(D19="mittel",8,IF(D19="schwer",10,xxx)))</f>
        <v>10</v>
      </c>
      <c r="F19" s="24">
        <f>IF(E19=6,25,IF(E19=8,30,IF(E19=10,35,xxx)))</f>
        <v>35</v>
      </c>
      <c r="G19" s="46" t="s">
        <v>813</v>
      </c>
      <c r="H19" s="22" t="s">
        <v>814</v>
      </c>
      <c r="I19" s="22" t="s">
        <v>815</v>
      </c>
      <c r="J19" s="22"/>
      <c r="K19" s="73" t="s">
        <v>816</v>
      </c>
      <c r="L19" s="72" t="s">
        <v>817</v>
      </c>
    </row>
    <row r="20" spans="2:12" ht="81" customHeight="1">
      <c r="B20" s="37">
        <v>3</v>
      </c>
      <c r="C20" s="32" t="s">
        <v>236</v>
      </c>
      <c r="D20" s="24" t="s">
        <v>45</v>
      </c>
      <c r="E20" s="24">
        <f>IF(D20="leicht",6,IF(D20="mittel",8,IF(D20="schwer",10,xxx)))</f>
        <v>6</v>
      </c>
      <c r="F20" s="24">
        <f>IF(E20=6,25,IF(E20=8,30,IF(E20=10,35,xxx)))</f>
        <v>25</v>
      </c>
      <c r="G20" s="46" t="s">
        <v>818</v>
      </c>
      <c r="H20" s="22" t="s">
        <v>819</v>
      </c>
      <c r="I20" s="22" t="s">
        <v>820</v>
      </c>
      <c r="J20" s="22"/>
      <c r="K20" s="73" t="s">
        <v>821</v>
      </c>
    </row>
    <row r="21" spans="2:12" ht="26.1">
      <c r="B21" s="37">
        <v>3</v>
      </c>
      <c r="C21" s="32" t="s">
        <v>243</v>
      </c>
      <c r="D21" s="24" t="s">
        <v>45</v>
      </c>
      <c r="E21" s="24">
        <f>IF(D21="leicht",6,IF(D21="mittel",8,IF(D21="schwer",10,xxx)))</f>
        <v>6</v>
      </c>
      <c r="F21" s="24">
        <f>IF(E21=6,25,IF(E21=8,30,IF(E21=10,35,xxx)))</f>
        <v>25</v>
      </c>
      <c r="G21" s="46" t="s">
        <v>822</v>
      </c>
      <c r="H21" s="22" t="s">
        <v>823</v>
      </c>
      <c r="I21" s="22" t="s">
        <v>824</v>
      </c>
      <c r="J21" s="22"/>
      <c r="K21" s="63"/>
    </row>
    <row r="22" spans="2:12" ht="51.95">
      <c r="B22" s="37">
        <v>3</v>
      </c>
      <c r="C22" s="32" t="s">
        <v>256</v>
      </c>
      <c r="D22" s="24" t="s">
        <v>45</v>
      </c>
      <c r="E22" s="24">
        <f>IF(D22="leicht",6,IF(D22="mittel",8,IF(D22="schwer",10,xxx)))</f>
        <v>6</v>
      </c>
      <c r="F22" s="24">
        <f>IF(E22=6,25,IF(E22=8,30,IF(E22=10,35,xxx)))</f>
        <v>25</v>
      </c>
      <c r="G22" s="46" t="s">
        <v>825</v>
      </c>
      <c r="H22" s="22" t="s">
        <v>826</v>
      </c>
      <c r="I22" s="22" t="s">
        <v>827</v>
      </c>
      <c r="J22" s="22"/>
      <c r="K22" s="73" t="s">
        <v>828</v>
      </c>
    </row>
    <row r="23" spans="2:12" ht="90.95">
      <c r="B23" s="37">
        <v>3</v>
      </c>
      <c r="C23" s="32" t="s">
        <v>262</v>
      </c>
      <c r="D23" s="24" t="s">
        <v>93</v>
      </c>
      <c r="E23" s="24">
        <f>IF(D23="leicht",6,IF(D23="mittel",8,IF(D23="schwer",10,xxx)))</f>
        <v>8</v>
      </c>
      <c r="F23" s="24">
        <f>IF(E23=6,25,IF(E23=8,30,IF(E23=10,35,xxx)))</f>
        <v>30</v>
      </c>
      <c r="G23" s="46" t="s">
        <v>829</v>
      </c>
      <c r="H23" s="22" t="s">
        <v>830</v>
      </c>
      <c r="I23" s="70" t="s">
        <v>831</v>
      </c>
      <c r="J23" s="22"/>
      <c r="K23" s="63"/>
    </row>
    <row r="24" spans="2:12" ht="104.1">
      <c r="B24" s="37">
        <v>3</v>
      </c>
      <c r="C24" s="32" t="s">
        <v>262</v>
      </c>
      <c r="D24" s="24" t="s">
        <v>93</v>
      </c>
      <c r="E24" s="24">
        <f>IF(D24="leicht",6,IF(D24="mittel",8,IF(D24="schwer",10,xxx)))</f>
        <v>8</v>
      </c>
      <c r="F24" s="24">
        <f>IF(E24=6,25,IF(E24=8,30,IF(E24=10,35,xxx)))</f>
        <v>30</v>
      </c>
      <c r="G24" s="46" t="s">
        <v>832</v>
      </c>
      <c r="H24" s="22" t="s">
        <v>833</v>
      </c>
      <c r="I24" s="22" t="s">
        <v>834</v>
      </c>
      <c r="J24" s="22"/>
      <c r="K24" s="63"/>
    </row>
    <row r="25" spans="2:12" ht="117">
      <c r="B25" s="37">
        <v>3</v>
      </c>
      <c r="C25" s="32" t="s">
        <v>262</v>
      </c>
      <c r="D25" s="24" t="s">
        <v>93</v>
      </c>
      <c r="E25" s="24">
        <f>IF(D25="leicht",6,IF(D25="mittel",8,IF(D25="schwer",10,xxx)))</f>
        <v>8</v>
      </c>
      <c r="F25" s="24">
        <f>IF(E25=6,25,IF(E25=8,30,IF(E25=10,35,xxx)))</f>
        <v>30</v>
      </c>
      <c r="G25" s="46" t="s">
        <v>835</v>
      </c>
      <c r="H25" s="22" t="s">
        <v>836</v>
      </c>
      <c r="I25" s="22" t="s">
        <v>837</v>
      </c>
      <c r="J25" s="22"/>
      <c r="K25" s="63"/>
    </row>
    <row r="26" spans="2:12" ht="39">
      <c r="B26" s="37">
        <v>3</v>
      </c>
      <c r="C26" s="32" t="s">
        <v>256</v>
      </c>
      <c r="D26" s="24" t="s">
        <v>114</v>
      </c>
      <c r="E26" s="24">
        <f>IF(D26="leicht",6,IF(D26="mittel",8,IF(D26="schwer",10,xxx)))</f>
        <v>10</v>
      </c>
      <c r="F26" s="24">
        <f>IF(E26=6,25,IF(E26=8,30,IF(E26=10,35,xxx)))</f>
        <v>35</v>
      </c>
      <c r="G26" s="46" t="s">
        <v>838</v>
      </c>
      <c r="H26" s="22" t="s">
        <v>839</v>
      </c>
      <c r="I26" s="22" t="s">
        <v>840</v>
      </c>
      <c r="J26" s="22"/>
      <c r="K26" s="71"/>
    </row>
    <row r="27" spans="2:12" ht="104.1">
      <c r="B27" s="37">
        <v>3</v>
      </c>
      <c r="C27" s="32" t="s">
        <v>288</v>
      </c>
      <c r="D27" s="24" t="s">
        <v>114</v>
      </c>
      <c r="E27" s="24">
        <f>IF(D27="leicht",6,IF(D27="mittel",8,IF(D27="schwer",10,xxx)))</f>
        <v>10</v>
      </c>
      <c r="F27" s="24">
        <f>IF(E27=6,25,IF(E27=8,30,IF(E27=10,35,xxx)))</f>
        <v>35</v>
      </c>
      <c r="G27" s="46" t="s">
        <v>841</v>
      </c>
      <c r="H27" s="22" t="s">
        <v>842</v>
      </c>
      <c r="I27" s="22" t="s">
        <v>843</v>
      </c>
      <c r="J27" s="22"/>
      <c r="K27" s="73" t="s">
        <v>844</v>
      </c>
      <c r="L27" s="75" t="s">
        <v>845</v>
      </c>
    </row>
    <row r="28" spans="2:12" ht="168.95">
      <c r="B28" s="37">
        <v>3</v>
      </c>
      <c r="C28" s="32" t="s">
        <v>275</v>
      </c>
      <c r="D28" s="24" t="s">
        <v>114</v>
      </c>
      <c r="E28" s="24">
        <f>IF(D28="leicht",6,IF(D28="mittel",8,IF(D28="schwer",10,xxx)))</f>
        <v>10</v>
      </c>
      <c r="F28" s="24">
        <f>IF(E28=6,25,IF(E28=8,30,IF(E28=10,35,xxx)))</f>
        <v>35</v>
      </c>
      <c r="G28" s="46" t="s">
        <v>846</v>
      </c>
      <c r="H28" s="22" t="s">
        <v>847</v>
      </c>
      <c r="I28" s="22" t="s">
        <v>848</v>
      </c>
      <c r="J28" s="22"/>
      <c r="K28" s="73" t="s">
        <v>849</v>
      </c>
    </row>
    <row r="29" spans="2:12" ht="26.1">
      <c r="B29" s="37">
        <v>4</v>
      </c>
      <c r="C29" s="32" t="s">
        <v>334</v>
      </c>
      <c r="D29" s="24" t="s">
        <v>45</v>
      </c>
      <c r="E29" s="24">
        <f>IF(D29="leicht",6,IF(D29="mittel",8,IF(D29="schwer",10,xxx)))</f>
        <v>6</v>
      </c>
      <c r="F29" s="24">
        <f>IF(E29=6,25,IF(E29=8,30,IF(E29=10,35,xxx)))</f>
        <v>25</v>
      </c>
      <c r="G29" s="46" t="s">
        <v>850</v>
      </c>
      <c r="H29" s="22" t="s">
        <v>851</v>
      </c>
      <c r="I29" s="22" t="s">
        <v>852</v>
      </c>
      <c r="J29" s="22"/>
      <c r="K29" s="63"/>
    </row>
    <row r="30" spans="2:12" ht="39">
      <c r="B30" s="37">
        <v>4</v>
      </c>
      <c r="C30" s="32" t="s">
        <v>375</v>
      </c>
      <c r="D30" s="24" t="s">
        <v>45</v>
      </c>
      <c r="E30" s="24">
        <f>IF(D30="leicht",6,IF(D30="mittel",8,IF(D30="schwer",10,xxx)))</f>
        <v>6</v>
      </c>
      <c r="F30" s="24">
        <f>IF(E30=6,25,IF(E30=8,30,IF(E30=10,35,xxx)))</f>
        <v>25</v>
      </c>
      <c r="G30" s="46" t="s">
        <v>853</v>
      </c>
      <c r="H30" s="22" t="s">
        <v>854</v>
      </c>
      <c r="I30" s="22" t="s">
        <v>855</v>
      </c>
      <c r="J30" s="22"/>
      <c r="K30" s="63"/>
    </row>
    <row r="31" spans="2:12" ht="90.95">
      <c r="B31" s="37">
        <v>4</v>
      </c>
      <c r="C31" s="32" t="s">
        <v>334</v>
      </c>
      <c r="D31" s="24" t="s">
        <v>45</v>
      </c>
      <c r="E31" s="24">
        <f>IF(D31="leicht",6,IF(D31="mittel",8,IF(D31="schwer",10,xxx)))</f>
        <v>6</v>
      </c>
      <c r="F31" s="24">
        <f>IF(E31=6,25,IF(E31=8,30,IF(E31=10,35,xxx)))</f>
        <v>25</v>
      </c>
      <c r="G31" s="46" t="s">
        <v>856</v>
      </c>
      <c r="H31" s="22" t="s">
        <v>857</v>
      </c>
      <c r="I31" s="22" t="s">
        <v>858</v>
      </c>
      <c r="J31" s="22"/>
      <c r="K31" s="63"/>
    </row>
    <row r="32" spans="2:12" ht="39">
      <c r="B32" s="37">
        <v>4</v>
      </c>
      <c r="C32" s="32" t="s">
        <v>334</v>
      </c>
      <c r="D32" s="24" t="s">
        <v>93</v>
      </c>
      <c r="E32" s="24">
        <f>IF(D32="leicht",6,IF(D32="mittel",8,IF(D32="schwer",10,xxx)))</f>
        <v>8</v>
      </c>
      <c r="F32" s="24">
        <f>IF(E32=6,25,IF(E32=8,30,IF(E32=10,35,xxx)))</f>
        <v>30</v>
      </c>
      <c r="G32" s="46" t="s">
        <v>859</v>
      </c>
      <c r="H32" s="22" t="s">
        <v>860</v>
      </c>
      <c r="I32" s="22" t="s">
        <v>861</v>
      </c>
      <c r="J32" s="22"/>
      <c r="K32" s="63"/>
    </row>
    <row r="33" spans="2:12" ht="104.1">
      <c r="B33" s="37">
        <v>4</v>
      </c>
      <c r="C33" s="32" t="s">
        <v>334</v>
      </c>
      <c r="D33" s="24" t="s">
        <v>93</v>
      </c>
      <c r="E33" s="24">
        <f>IF(D33="leicht",6,IF(D33="mittel",8,IF(D33="schwer",10,xxx)))</f>
        <v>8</v>
      </c>
      <c r="F33" s="24">
        <f>IF(E33=6,25,IF(E33=8,30,IF(E33=10,35,xxx)))</f>
        <v>30</v>
      </c>
      <c r="G33" s="46" t="s">
        <v>862</v>
      </c>
      <c r="H33" s="22" t="s">
        <v>863</v>
      </c>
      <c r="I33" s="22" t="s">
        <v>864</v>
      </c>
      <c r="J33" s="22"/>
      <c r="K33" s="63"/>
    </row>
    <row r="34" spans="2:12" ht="143.1">
      <c r="B34" s="37">
        <v>4</v>
      </c>
      <c r="C34" s="32" t="s">
        <v>353</v>
      </c>
      <c r="D34" s="24" t="s">
        <v>93</v>
      </c>
      <c r="E34" s="24">
        <f>IF(D34="leicht",6,IF(D34="mittel",8,IF(D34="schwer",10,xxx)))</f>
        <v>8</v>
      </c>
      <c r="F34" s="24">
        <f>IF(E34=6,25,IF(E34=8,30,IF(E34=10,35,xxx)))</f>
        <v>30</v>
      </c>
      <c r="G34" s="46" t="s">
        <v>865</v>
      </c>
      <c r="H34" s="22" t="s">
        <v>866</v>
      </c>
      <c r="I34" s="22" t="s">
        <v>867</v>
      </c>
      <c r="J34" s="22"/>
      <c r="K34" s="73" t="s">
        <v>868</v>
      </c>
    </row>
    <row r="35" spans="2:12" ht="285.95">
      <c r="B35" s="37">
        <v>4</v>
      </c>
      <c r="C35" s="32" t="s">
        <v>425</v>
      </c>
      <c r="D35" s="24" t="s">
        <v>114</v>
      </c>
      <c r="E35" s="24">
        <f>IF(D35="leicht",6,IF(D35="mittel",8,IF(D35="schwer",10,xxx)))</f>
        <v>10</v>
      </c>
      <c r="F35" s="24">
        <f>IF(E35=6,25,IF(E35=8,30,IF(E35=10,35,xxx)))</f>
        <v>35</v>
      </c>
      <c r="G35" s="46" t="s">
        <v>869</v>
      </c>
      <c r="H35" s="22" t="s">
        <v>870</v>
      </c>
      <c r="I35" s="70" t="s">
        <v>871</v>
      </c>
      <c r="J35" s="22"/>
      <c r="K35" s="63"/>
    </row>
    <row r="36" spans="2:12" ht="104.1">
      <c r="B36" s="37">
        <v>4</v>
      </c>
      <c r="C36" s="32" t="s">
        <v>353</v>
      </c>
      <c r="D36" s="24" t="s">
        <v>114</v>
      </c>
      <c r="E36" s="24">
        <f>IF(D36="leicht",6,IF(D36="mittel",8,IF(D36="schwer",10,xxx)))</f>
        <v>10</v>
      </c>
      <c r="F36" s="24">
        <f>IF(E36=6,25,IF(E36=8,30,IF(E36=10,35,xxx)))</f>
        <v>35</v>
      </c>
      <c r="G36" s="46" t="s">
        <v>872</v>
      </c>
      <c r="H36" s="22" t="s">
        <v>873</v>
      </c>
      <c r="I36" s="70" t="s">
        <v>874</v>
      </c>
      <c r="J36" s="22"/>
      <c r="K36" s="73" t="s">
        <v>875</v>
      </c>
    </row>
    <row r="37" spans="2:12" ht="39">
      <c r="B37" s="37">
        <v>4</v>
      </c>
      <c r="C37" s="32" t="s">
        <v>353</v>
      </c>
      <c r="D37" s="24" t="s">
        <v>114</v>
      </c>
      <c r="E37" s="24">
        <f>IF(D37="leicht",6,IF(D37="mittel",8,IF(D37="schwer",10,xxx)))</f>
        <v>10</v>
      </c>
      <c r="F37" s="24">
        <f>IF(E37=6,25,IF(E37=8,30,IF(E37=10,35,xxx)))</f>
        <v>35</v>
      </c>
      <c r="G37" s="46" t="s">
        <v>876</v>
      </c>
      <c r="H37" s="22" t="s">
        <v>877</v>
      </c>
      <c r="I37" s="22" t="s">
        <v>878</v>
      </c>
      <c r="J37" s="22"/>
      <c r="K37" s="63"/>
    </row>
    <row r="38" spans="2:12" ht="51.95">
      <c r="B38" s="37">
        <v>5</v>
      </c>
      <c r="C38" s="32" t="s">
        <v>457</v>
      </c>
      <c r="D38" s="24" t="s">
        <v>45</v>
      </c>
      <c r="E38" s="24">
        <f>IF(D38="leicht",6,IF(D38="mittel",8,IF(D38="schwer",10,xxx)))</f>
        <v>6</v>
      </c>
      <c r="F38" s="24">
        <f>IF(E38=6,25,IF(E38=8,30,IF(E38=10,35,xxx)))</f>
        <v>25</v>
      </c>
      <c r="G38" s="46" t="s">
        <v>879</v>
      </c>
      <c r="H38" s="22" t="s">
        <v>880</v>
      </c>
      <c r="I38" s="22" t="s">
        <v>881</v>
      </c>
      <c r="J38" s="22"/>
      <c r="K38" s="63"/>
    </row>
    <row r="39" spans="2:12" ht="51.95">
      <c r="B39" s="37">
        <v>5</v>
      </c>
      <c r="C39" s="32" t="s">
        <v>457</v>
      </c>
      <c r="D39" s="24" t="s">
        <v>45</v>
      </c>
      <c r="E39" s="24">
        <f>IF(D39="leicht",6,IF(D39="mittel",8,IF(D39="schwer",10,xxx)))</f>
        <v>6</v>
      </c>
      <c r="F39" s="24">
        <f>IF(E39=6,25,IF(E39=8,30,IF(E39=10,35,xxx)))</f>
        <v>25</v>
      </c>
      <c r="G39" s="46" t="s">
        <v>882</v>
      </c>
      <c r="H39" s="22" t="s">
        <v>883</v>
      </c>
      <c r="I39" s="22" t="s">
        <v>884</v>
      </c>
      <c r="J39" s="22"/>
      <c r="K39" s="63"/>
    </row>
    <row r="40" spans="2:12" ht="129.94999999999999">
      <c r="B40" s="37">
        <v>5</v>
      </c>
      <c r="C40" s="32" t="s">
        <v>388</v>
      </c>
      <c r="D40" s="24" t="s">
        <v>45</v>
      </c>
      <c r="E40" s="24">
        <f>IF(D40="leicht",6,IF(D40="mittel",8,IF(D40="schwer",10,xxx)))</f>
        <v>6</v>
      </c>
      <c r="F40" s="24">
        <f>IF(E40=6,25,IF(E40=8,30,IF(E40=10,35,xxx)))</f>
        <v>25</v>
      </c>
      <c r="G40" s="46" t="s">
        <v>885</v>
      </c>
      <c r="H40" s="22" t="s">
        <v>886</v>
      </c>
      <c r="I40" s="22" t="s">
        <v>887</v>
      </c>
      <c r="J40" s="22"/>
      <c r="K40" s="73" t="s">
        <v>888</v>
      </c>
    </row>
    <row r="41" spans="2:12" ht="156">
      <c r="B41" s="37">
        <v>5</v>
      </c>
      <c r="C41" s="32" t="s">
        <v>444</v>
      </c>
      <c r="D41" s="24" t="s">
        <v>93</v>
      </c>
      <c r="E41" s="24">
        <f>IF(D41="leicht",6,IF(D41="mittel",8,IF(D41="schwer",10,xxx)))</f>
        <v>8</v>
      </c>
      <c r="F41" s="24">
        <f>IF(E41=6,25,IF(E41=8,30,IF(E41=10,35,xxx)))</f>
        <v>30</v>
      </c>
      <c r="G41" s="46" t="s">
        <v>889</v>
      </c>
      <c r="H41" s="22" t="s">
        <v>890</v>
      </c>
      <c r="I41" s="22" t="s">
        <v>891</v>
      </c>
      <c r="J41" s="22"/>
      <c r="K41" s="63"/>
    </row>
    <row r="42" spans="2:12" ht="90.95">
      <c r="B42" s="37">
        <v>5</v>
      </c>
      <c r="C42" s="32" t="s">
        <v>444</v>
      </c>
      <c r="D42" s="24" t="s">
        <v>93</v>
      </c>
      <c r="E42" s="24">
        <f>IF(D42="leicht",6,IF(D42="mittel",8,IF(D42="schwer",10,xxx)))</f>
        <v>8</v>
      </c>
      <c r="F42" s="24">
        <f>IF(E42=6,25,IF(E42=8,30,IF(E42=10,35,xxx)))</f>
        <v>30</v>
      </c>
      <c r="G42" s="46" t="s">
        <v>892</v>
      </c>
      <c r="H42" s="22" t="s">
        <v>893</v>
      </c>
      <c r="I42" s="22" t="s">
        <v>894</v>
      </c>
      <c r="J42" s="22"/>
      <c r="K42" s="63"/>
    </row>
    <row r="43" spans="2:12" ht="96.6" customHeight="1">
      <c r="B43" s="37">
        <v>5</v>
      </c>
      <c r="C43" s="32" t="s">
        <v>470</v>
      </c>
      <c r="D43" s="24" t="s">
        <v>93</v>
      </c>
      <c r="E43" s="24">
        <f>IF(D43="leicht",6,IF(D43="mittel",8,IF(D43="schwer",10,xxx)))</f>
        <v>8</v>
      </c>
      <c r="F43" s="24">
        <f>IF(E43=6,25,IF(E43=8,30,IF(E43=10,35,xxx)))</f>
        <v>30</v>
      </c>
      <c r="G43" s="46" t="s">
        <v>895</v>
      </c>
      <c r="H43" s="22" t="s">
        <v>896</v>
      </c>
      <c r="I43" s="22" t="s">
        <v>897</v>
      </c>
      <c r="J43" s="22"/>
      <c r="K43" s="63"/>
    </row>
    <row r="44" spans="2:12" ht="51.95">
      <c r="B44" s="37">
        <v>5</v>
      </c>
      <c r="C44" s="32" t="s">
        <v>457</v>
      </c>
      <c r="D44" s="24" t="s">
        <v>114</v>
      </c>
      <c r="E44" s="24">
        <f>IF(D44="leicht",6,IF(D44="mittel",8,IF(D44="schwer",10,xxx)))</f>
        <v>10</v>
      </c>
      <c r="F44" s="24">
        <f>IF(E44=6,25,IF(E44=8,30,IF(E44=10,35,xxx)))</f>
        <v>35</v>
      </c>
      <c r="G44" s="46" t="s">
        <v>898</v>
      </c>
      <c r="H44" s="22" t="s">
        <v>899</v>
      </c>
      <c r="I44" s="22" t="s">
        <v>900</v>
      </c>
      <c r="J44" s="22"/>
      <c r="K44" s="63"/>
    </row>
    <row r="45" spans="2:12" ht="133.5" customHeight="1">
      <c r="B45" s="37">
        <v>5</v>
      </c>
      <c r="C45" s="32" t="s">
        <v>470</v>
      </c>
      <c r="D45" s="24" t="s">
        <v>114</v>
      </c>
      <c r="E45" s="24">
        <f>IF(D45="leicht",6,IF(D45="mittel",8,IF(D45="schwer",10,xxx)))</f>
        <v>10</v>
      </c>
      <c r="F45" s="24">
        <f>IF(E45=6,25,IF(E45=8,30,IF(E45=10,35,xxx)))</f>
        <v>35</v>
      </c>
      <c r="G45" s="46" t="s">
        <v>901</v>
      </c>
      <c r="H45" s="22" t="s">
        <v>902</v>
      </c>
      <c r="I45" s="22" t="s">
        <v>903</v>
      </c>
      <c r="J45" s="22"/>
      <c r="K45" s="73" t="s">
        <v>904</v>
      </c>
    </row>
    <row r="46" spans="2:12" ht="117">
      <c r="B46" s="37">
        <v>5</v>
      </c>
      <c r="C46" s="32" t="s">
        <v>470</v>
      </c>
      <c r="D46" s="24" t="s">
        <v>114</v>
      </c>
      <c r="E46" s="24">
        <f>IF(D46="leicht",6,IF(D46="mittel",8,IF(D46="schwer",10,xxx)))</f>
        <v>10</v>
      </c>
      <c r="F46" s="24">
        <f>IF(E46=6,25,IF(E46=8,30,IF(E46=10,35,xxx)))</f>
        <v>35</v>
      </c>
      <c r="G46" s="46" t="s">
        <v>905</v>
      </c>
      <c r="H46" s="22" t="s">
        <v>906</v>
      </c>
      <c r="I46" s="70" t="s">
        <v>907</v>
      </c>
      <c r="J46" s="22"/>
      <c r="K46" s="63"/>
    </row>
    <row r="47" spans="2:12" ht="29.1">
      <c r="B47" s="37">
        <v>6</v>
      </c>
      <c r="C47" s="32" t="s">
        <v>388</v>
      </c>
      <c r="D47" s="24" t="s">
        <v>45</v>
      </c>
      <c r="E47" s="24">
        <f>IF(D47="leicht",6,IF(D47="mittel",8,IF(D47="schwer",10,xxx)))</f>
        <v>6</v>
      </c>
      <c r="F47" s="24">
        <f>IF(E47=6,25,IF(E47=8,30,IF(E47=10,35,xxx)))</f>
        <v>25</v>
      </c>
      <c r="G47" s="46" t="s">
        <v>908</v>
      </c>
      <c r="H47" s="22" t="s">
        <v>909</v>
      </c>
      <c r="I47" s="22" t="s">
        <v>910</v>
      </c>
      <c r="J47" s="22"/>
      <c r="K47" s="63"/>
      <c r="L47" s="64" t="s">
        <v>911</v>
      </c>
    </row>
    <row r="48" spans="2:12">
      <c r="B48" s="37">
        <v>6</v>
      </c>
      <c r="C48" s="32" t="s">
        <v>579</v>
      </c>
      <c r="D48" s="24" t="s">
        <v>45</v>
      </c>
      <c r="E48" s="24">
        <f>IF(D48="leicht",6,IF(D48="mittel",8,IF(D48="schwer",10,xxx)))</f>
        <v>6</v>
      </c>
      <c r="F48" s="24">
        <f>IF(E48=6,25,IF(E48=8,30,IF(E48=10,35,xxx)))</f>
        <v>25</v>
      </c>
      <c r="G48" s="46" t="s">
        <v>912</v>
      </c>
      <c r="H48" s="22" t="s">
        <v>913</v>
      </c>
      <c r="I48" s="22" t="s">
        <v>914</v>
      </c>
      <c r="J48" s="22"/>
      <c r="K48" s="63"/>
    </row>
    <row r="49" spans="2:12" ht="84.6" customHeight="1">
      <c r="B49" s="37">
        <v>6</v>
      </c>
      <c r="C49" s="32" t="s">
        <v>610</v>
      </c>
      <c r="D49" s="24" t="s">
        <v>45</v>
      </c>
      <c r="E49" s="24">
        <f>IF(D49="leicht",6,IF(D49="mittel",8,IF(D49="schwer",10,xxx)))</f>
        <v>6</v>
      </c>
      <c r="F49" s="24">
        <f>IF(E49=6,25,IF(E49=8,30,IF(E49=10,35,xxx)))</f>
        <v>25</v>
      </c>
      <c r="G49" s="46" t="s">
        <v>915</v>
      </c>
      <c r="H49" s="22" t="s">
        <v>916</v>
      </c>
      <c r="I49" s="22" t="s">
        <v>917</v>
      </c>
      <c r="J49" s="22"/>
      <c r="K49" s="73" t="s">
        <v>918</v>
      </c>
    </row>
    <row r="50" spans="2:12" ht="65.099999999999994">
      <c r="B50" s="37">
        <v>6</v>
      </c>
      <c r="C50" s="32" t="s">
        <v>579</v>
      </c>
      <c r="D50" s="24" t="s">
        <v>93</v>
      </c>
      <c r="E50" s="24">
        <f>IF(D50="leicht",6,IF(D50="mittel",8,IF(D50="schwer",10,xxx)))</f>
        <v>8</v>
      </c>
      <c r="F50" s="24">
        <f>IF(E50=6,25,IF(E50=8,30,IF(E50=10,35,xxx)))</f>
        <v>30</v>
      </c>
      <c r="G50" s="46" t="s">
        <v>919</v>
      </c>
      <c r="H50" s="22" t="s">
        <v>920</v>
      </c>
      <c r="I50" s="22" t="s">
        <v>921</v>
      </c>
      <c r="J50" s="22"/>
      <c r="K50" s="63"/>
    </row>
    <row r="51" spans="2:12" ht="156">
      <c r="B51" s="37">
        <v>6</v>
      </c>
      <c r="C51" s="32" t="s">
        <v>579</v>
      </c>
      <c r="D51" s="24" t="s">
        <v>93</v>
      </c>
      <c r="E51" s="24">
        <f>IF(D51="leicht",6,IF(D51="mittel",8,IF(D51="schwer",10,xxx)))</f>
        <v>8</v>
      </c>
      <c r="F51" s="24">
        <f>IF(E51=6,25,IF(E51=8,30,IF(E51=10,35,xxx)))</f>
        <v>30</v>
      </c>
      <c r="G51" s="46" t="s">
        <v>922</v>
      </c>
      <c r="H51" s="22" t="s">
        <v>923</v>
      </c>
      <c r="I51" s="22" t="s">
        <v>924</v>
      </c>
      <c r="J51" s="22"/>
      <c r="K51" s="63"/>
      <c r="L51" s="64" t="s">
        <v>925</v>
      </c>
    </row>
    <row r="52" spans="2:12" ht="78">
      <c r="B52" s="37">
        <v>6</v>
      </c>
      <c r="C52" s="32" t="s">
        <v>534</v>
      </c>
      <c r="D52" s="24" t="s">
        <v>93</v>
      </c>
      <c r="E52" s="24">
        <f>IF(D52="leicht",6,IF(D52="mittel",8,IF(D52="schwer",10,xxx)))</f>
        <v>8</v>
      </c>
      <c r="F52" s="24">
        <f>IF(E52=6,25,IF(E52=8,30,IF(E52=10,35,xxx)))</f>
        <v>30</v>
      </c>
      <c r="G52" s="46" t="s">
        <v>926</v>
      </c>
      <c r="H52" s="22" t="s">
        <v>927</v>
      </c>
      <c r="I52" s="22" t="s">
        <v>928</v>
      </c>
      <c r="J52" s="22"/>
      <c r="K52" s="73" t="s">
        <v>929</v>
      </c>
    </row>
    <row r="53" spans="2:12" ht="117">
      <c r="B53" s="37">
        <v>6</v>
      </c>
      <c r="C53" s="32" t="s">
        <v>534</v>
      </c>
      <c r="D53" s="24" t="s">
        <v>114</v>
      </c>
      <c r="E53" s="24">
        <f>IF(D53="leicht",6,IF(D53="mittel",8,IF(D53="schwer",10,xxx)))</f>
        <v>10</v>
      </c>
      <c r="F53" s="24">
        <f>IF(E53=6,25,IF(E53=8,30,IF(E53=10,35,xxx)))</f>
        <v>35</v>
      </c>
      <c r="G53" s="46" t="s">
        <v>930</v>
      </c>
      <c r="H53" s="22" t="s">
        <v>931</v>
      </c>
      <c r="I53" s="70" t="s">
        <v>932</v>
      </c>
      <c r="J53" s="22"/>
      <c r="K53" s="63"/>
      <c r="L53" s="64" t="s">
        <v>933</v>
      </c>
    </row>
    <row r="54" spans="2:12" ht="164.45" customHeight="1">
      <c r="B54" s="37">
        <v>6</v>
      </c>
      <c r="C54" s="32" t="s">
        <v>572</v>
      </c>
      <c r="D54" s="24" t="s">
        <v>114</v>
      </c>
      <c r="E54" s="24">
        <f>IF(D54="leicht",6,IF(D54="mittel",8,IF(D54="schwer",10,xxx)))</f>
        <v>10</v>
      </c>
      <c r="F54" s="24">
        <f>IF(E54=6,25,IF(E54=8,30,IF(E54=10,35,xxx)))</f>
        <v>35</v>
      </c>
      <c r="G54" s="46" t="s">
        <v>934</v>
      </c>
      <c r="H54" s="22" t="s">
        <v>935</v>
      </c>
      <c r="I54" s="70" t="s">
        <v>936</v>
      </c>
      <c r="J54" s="22"/>
      <c r="K54" s="63"/>
      <c r="L54" s="64" t="s">
        <v>933</v>
      </c>
    </row>
    <row r="55" spans="2:12" ht="90.95">
      <c r="B55" s="37">
        <v>6</v>
      </c>
      <c r="C55" s="32" t="s">
        <v>559</v>
      </c>
      <c r="D55" s="24" t="s">
        <v>114</v>
      </c>
      <c r="E55" s="24">
        <f>IF(D55="leicht",6,IF(D55="mittel",8,IF(D55="schwer",10,xxx)))</f>
        <v>10</v>
      </c>
      <c r="F55" s="24">
        <f>IF(E55=6,25,IF(E55=8,30,IF(E55=10,35,xxx)))</f>
        <v>35</v>
      </c>
      <c r="G55" s="46" t="s">
        <v>937</v>
      </c>
      <c r="H55" s="22" t="s">
        <v>938</v>
      </c>
      <c r="I55" s="70" t="s">
        <v>939</v>
      </c>
      <c r="J55" s="22"/>
      <c r="K55" s="63"/>
      <c r="L55" s="64" t="s">
        <v>933</v>
      </c>
    </row>
    <row r="56" spans="2:12">
      <c r="B56" s="37"/>
      <c r="C56" s="32"/>
      <c r="D56" s="24"/>
      <c r="E56" s="24" t="e">
        <f>IF(D56="leicht",6,IF(D56="mittel",8,IF(D56="schwer",10,xxx)))</f>
        <v>#NAME?</v>
      </c>
      <c r="F56" s="24" t="e">
        <f>IF(E56=6,25,IF(E56=8,30,IF(E56=10,35,xxx)))</f>
        <v>#NAME?</v>
      </c>
      <c r="G56" s="46" t="s">
        <v>940</v>
      </c>
      <c r="H56" s="22"/>
      <c r="I56" s="22"/>
      <c r="J56" s="22"/>
      <c r="K56" s="63"/>
    </row>
    <row r="57" spans="2:12">
      <c r="B57" s="37"/>
      <c r="C57" s="32"/>
      <c r="D57" s="24"/>
      <c r="E57" s="24" t="e">
        <f>IF(D57="leicht",6,IF(D57="mittel",8,IF(D57="schwer",10,xxx)))</f>
        <v>#NAME?</v>
      </c>
      <c r="F57" s="24" t="e">
        <f>IF(E57=6,25,IF(E57=8,30,IF(E57=10,35,xxx)))</f>
        <v>#NAME?</v>
      </c>
      <c r="G57" s="46" t="s">
        <v>941</v>
      </c>
      <c r="H57" s="22"/>
      <c r="I57" s="22"/>
      <c r="J57" s="22"/>
      <c r="K57" s="63"/>
    </row>
    <row r="58" spans="2:12">
      <c r="B58" s="37"/>
      <c r="C58" s="32"/>
      <c r="D58" s="24"/>
      <c r="E58" s="24" t="e">
        <f>IF(D58="leicht",6,IF(D58="mittel",8,IF(D58="schwer",10,xxx)))</f>
        <v>#NAME?</v>
      </c>
      <c r="F58" s="24" t="e">
        <f>IF(E58=6,25,IF(E58=8,30,IF(E58=10,35,xxx)))</f>
        <v>#NAME?</v>
      </c>
      <c r="G58" s="46" t="s">
        <v>942</v>
      </c>
      <c r="H58" s="22"/>
      <c r="I58" s="22"/>
      <c r="J58" s="22"/>
      <c r="K58" s="63"/>
    </row>
    <row r="59" spans="2:12">
      <c r="B59" s="37"/>
      <c r="C59" s="32"/>
      <c r="D59" s="24"/>
      <c r="E59" s="24" t="e">
        <f>IF(D59="leicht",6,IF(D59="mittel",8,IF(D59="schwer",10,xxx)))</f>
        <v>#NAME?</v>
      </c>
      <c r="F59" s="24" t="e">
        <f>IF(E59=6,25,IF(E59=8,30,IF(E59=10,35,xxx)))</f>
        <v>#NAME?</v>
      </c>
      <c r="G59" s="46" t="s">
        <v>943</v>
      </c>
      <c r="H59" s="22"/>
      <c r="I59" s="22"/>
      <c r="J59" s="22"/>
      <c r="K59" s="63"/>
    </row>
    <row r="60" spans="2:12">
      <c r="B60" s="37"/>
      <c r="C60" s="32"/>
      <c r="D60" s="24"/>
      <c r="E60" s="24" t="e">
        <f>IF(D60="leicht",6,IF(D60="mittel",8,IF(D60="schwer",10,xxx)))</f>
        <v>#NAME?</v>
      </c>
      <c r="F60" s="24" t="e">
        <f>IF(E60=6,25,IF(E60=8,30,IF(E60=10,35,xxx)))</f>
        <v>#NAME?</v>
      </c>
      <c r="G60" s="46" t="s">
        <v>944</v>
      </c>
      <c r="H60" s="22"/>
      <c r="I60" s="22"/>
      <c r="J60" s="22"/>
      <c r="K60" s="63"/>
    </row>
    <row r="61" spans="2:12">
      <c r="B61" s="37"/>
      <c r="C61" s="32"/>
      <c r="D61" s="24"/>
      <c r="E61" s="24" t="e">
        <f>IF(D61="leicht",6,IF(D61="mittel",8,IF(D61="schwer",10,xxx)))</f>
        <v>#NAME?</v>
      </c>
      <c r="F61" s="24" t="e">
        <f>IF(E61=6,25,IF(E61=8,30,IF(E61=10,35,xxx)))</f>
        <v>#NAME?</v>
      </c>
      <c r="G61" s="46" t="s">
        <v>945</v>
      </c>
      <c r="H61" s="22"/>
      <c r="I61" s="22"/>
      <c r="J61" s="22"/>
      <c r="K61" s="63"/>
    </row>
    <row r="62" spans="2:12">
      <c r="B62" s="37"/>
      <c r="C62" s="32"/>
      <c r="D62" s="24"/>
      <c r="E62" s="24" t="e">
        <f>IF(D62="leicht",6,IF(D62="mittel",8,IF(D62="schwer",10,xxx)))</f>
        <v>#NAME?</v>
      </c>
      <c r="F62" s="24" t="e">
        <f>IF(E62=6,25,IF(E62=8,30,IF(E62=10,35,xxx)))</f>
        <v>#NAME?</v>
      </c>
      <c r="G62" s="46" t="s">
        <v>946</v>
      </c>
      <c r="H62" s="22"/>
      <c r="I62" s="22"/>
      <c r="J62" s="22"/>
      <c r="K62" s="63"/>
    </row>
    <row r="63" spans="2:12">
      <c r="B63" s="37"/>
      <c r="C63" s="32"/>
      <c r="D63" s="24"/>
      <c r="E63" s="24" t="e">
        <f>IF(D63="leicht",6,IF(D63="mittel",8,IF(D63="schwer",10,xxx)))</f>
        <v>#NAME?</v>
      </c>
      <c r="F63" s="24" t="e">
        <f>IF(E63=6,25,IF(E63=8,30,IF(E63=10,35,xxx)))</f>
        <v>#NAME?</v>
      </c>
      <c r="G63" s="46" t="s">
        <v>947</v>
      </c>
      <c r="H63" s="22"/>
      <c r="I63" s="22"/>
      <c r="J63" s="22"/>
      <c r="K63" s="63"/>
    </row>
    <row r="64" spans="2:12">
      <c r="B64" s="37"/>
      <c r="C64" s="32"/>
      <c r="D64" s="24"/>
      <c r="E64" s="24" t="e">
        <f>IF(D64="leicht",6,IF(D64="mittel",8,IF(D64="schwer",10,xxx)))</f>
        <v>#NAME?</v>
      </c>
      <c r="F64" s="24" t="e">
        <f>IF(E64=6,25,IF(E64=8,30,IF(E64=10,35,xxx)))</f>
        <v>#NAME?</v>
      </c>
      <c r="G64" s="46" t="s">
        <v>948</v>
      </c>
      <c r="H64" s="22"/>
      <c r="I64" s="22"/>
      <c r="J64" s="22"/>
      <c r="K64" s="63"/>
    </row>
    <row r="65" spans="2:11">
      <c r="B65" s="37"/>
      <c r="C65" s="32"/>
      <c r="D65" s="24"/>
      <c r="E65" s="24" t="e">
        <f>IF(D65="leicht",6,IF(D65="mittel",8,IF(D65="schwer",10,xxx)))</f>
        <v>#NAME?</v>
      </c>
      <c r="F65" s="24" t="e">
        <f>IF(E65=6,25,IF(E65=8,30,IF(E65=10,35,xxx)))</f>
        <v>#NAME?</v>
      </c>
      <c r="G65" s="46" t="s">
        <v>949</v>
      </c>
      <c r="H65" s="22"/>
      <c r="I65" s="22"/>
      <c r="J65" s="22"/>
      <c r="K65" s="63"/>
    </row>
    <row r="66" spans="2:11">
      <c r="B66" s="37"/>
      <c r="C66" s="32"/>
      <c r="D66" s="24"/>
      <c r="E66" s="24" t="e">
        <f>IF(D66="leicht",6,IF(D66="mittel",8,IF(D66="schwer",10,xxx)))</f>
        <v>#NAME?</v>
      </c>
      <c r="F66" s="24" t="e">
        <f>IF(E66=6,25,IF(E66=8,30,IF(E66=10,35,xxx)))</f>
        <v>#NAME?</v>
      </c>
      <c r="G66" s="46" t="s">
        <v>950</v>
      </c>
      <c r="H66" s="22"/>
      <c r="I66" s="22"/>
      <c r="J66" s="22"/>
      <c r="K66" s="63"/>
    </row>
    <row r="67" spans="2:11">
      <c r="B67" s="37"/>
      <c r="C67" s="32"/>
      <c r="D67" s="24"/>
      <c r="E67" s="24" t="e">
        <f>IF(D67="leicht",6,IF(D67="mittel",8,IF(D67="schwer",10,xxx)))</f>
        <v>#NAME?</v>
      </c>
      <c r="F67" s="24" t="e">
        <f>IF(E67=6,25,IF(E67=8,30,IF(E67=10,35,xxx)))</f>
        <v>#NAME?</v>
      </c>
      <c r="G67" s="46" t="s">
        <v>951</v>
      </c>
      <c r="H67" s="22"/>
      <c r="I67" s="22"/>
      <c r="J67" s="22"/>
      <c r="K67" s="63"/>
    </row>
    <row r="68" spans="2:11">
      <c r="B68" s="37"/>
      <c r="C68" s="32"/>
      <c r="D68" s="24"/>
      <c r="E68" s="24" t="e">
        <f>IF(D68="leicht",6,IF(D68="mittel",8,IF(D68="schwer",10,xxx)))</f>
        <v>#NAME?</v>
      </c>
      <c r="F68" s="24" t="e">
        <f>IF(E68=6,25,IF(E68=8,30,IF(E68=10,35,xxx)))</f>
        <v>#NAME?</v>
      </c>
      <c r="G68" s="46" t="s">
        <v>952</v>
      </c>
      <c r="H68" s="22"/>
      <c r="I68" s="22"/>
      <c r="J68" s="22"/>
      <c r="K68" s="63"/>
    </row>
    <row r="69" spans="2:11">
      <c r="B69" s="37"/>
      <c r="C69" s="32"/>
      <c r="D69" s="24"/>
      <c r="E69" s="24" t="e">
        <f>IF(D69="leicht",6,IF(D69="mittel",8,IF(D69="schwer",10,xxx)))</f>
        <v>#NAME?</v>
      </c>
      <c r="F69" s="24" t="e">
        <f>IF(E69=6,25,IF(E69=8,30,IF(E69=10,35,xxx)))</f>
        <v>#NAME?</v>
      </c>
      <c r="G69" s="46" t="s">
        <v>953</v>
      </c>
      <c r="H69" s="22"/>
      <c r="I69" s="22"/>
      <c r="J69" s="22"/>
      <c r="K69" s="63"/>
    </row>
    <row r="70" spans="2:11">
      <c r="B70" s="37"/>
      <c r="C70" s="32"/>
      <c r="D70" s="24"/>
      <c r="E70" s="24" t="e">
        <f>IF(D70="leicht",6,IF(D70="mittel",8,IF(D70="schwer",10,xxx)))</f>
        <v>#NAME?</v>
      </c>
      <c r="F70" s="24" t="e">
        <f>IF(E70=6,25,IF(E70=8,30,IF(E70=10,35,xxx)))</f>
        <v>#NAME?</v>
      </c>
      <c r="G70" s="46" t="s">
        <v>954</v>
      </c>
      <c r="H70" s="22"/>
      <c r="I70" s="22"/>
      <c r="J70" s="22"/>
      <c r="K70" s="63"/>
    </row>
    <row r="71" spans="2:11">
      <c r="B71" s="37"/>
      <c r="C71" s="32"/>
      <c r="D71" s="24"/>
      <c r="E71" s="24" t="e">
        <f>IF(D71="leicht",6,IF(D71="mittel",8,IF(D71="schwer",10,xxx)))</f>
        <v>#NAME?</v>
      </c>
      <c r="F71" s="24" t="e">
        <f>IF(E71=6,25,IF(E71=8,30,IF(E71=10,35,xxx)))</f>
        <v>#NAME?</v>
      </c>
      <c r="G71" s="46" t="s">
        <v>955</v>
      </c>
      <c r="H71" s="22"/>
      <c r="I71" s="22"/>
      <c r="J71" s="22"/>
      <c r="K71" s="63"/>
    </row>
    <row r="72" spans="2:11">
      <c r="B72" s="37"/>
      <c r="C72" s="32"/>
      <c r="D72" s="24"/>
      <c r="E72" s="24" t="e">
        <f>IF(D72="leicht",6,IF(D72="mittel",8,IF(D72="schwer",10,xxx)))</f>
        <v>#NAME?</v>
      </c>
      <c r="F72" s="24" t="e">
        <f>IF(E72=6,25,IF(E72=8,30,IF(E72=10,35,xxx)))</f>
        <v>#NAME?</v>
      </c>
      <c r="G72" s="46" t="s">
        <v>956</v>
      </c>
      <c r="H72" s="22"/>
      <c r="I72" s="22"/>
      <c r="J72" s="22"/>
      <c r="K72" s="63"/>
    </row>
    <row r="73" spans="2:11">
      <c r="B73" s="37"/>
      <c r="C73" s="32"/>
      <c r="D73" s="24"/>
      <c r="E73" s="24" t="e">
        <f>IF(D73="leicht",6,IF(D73="mittel",8,IF(D73="schwer",10,xxx)))</f>
        <v>#NAME?</v>
      </c>
      <c r="F73" s="24" t="e">
        <f>IF(E73=6,25,IF(E73=8,30,IF(E73=10,35,xxx)))</f>
        <v>#NAME?</v>
      </c>
      <c r="G73" s="46" t="s">
        <v>957</v>
      </c>
      <c r="H73" s="22"/>
      <c r="I73" s="22"/>
      <c r="J73" s="22"/>
      <c r="K73" s="63"/>
    </row>
    <row r="74" spans="2:11">
      <c r="B74" s="37"/>
      <c r="C74" s="32"/>
      <c r="D74" s="24"/>
      <c r="E74" s="24" t="e">
        <f>IF(D74="leicht",6,IF(D74="mittel",8,IF(D74="schwer",10,xxx)))</f>
        <v>#NAME?</v>
      </c>
      <c r="F74" s="24" t="e">
        <f>IF(E74=6,25,IF(E74=8,30,IF(E74=10,35,xxx)))</f>
        <v>#NAME?</v>
      </c>
      <c r="G74" s="46" t="s">
        <v>958</v>
      </c>
      <c r="H74" s="22"/>
      <c r="I74" s="22"/>
      <c r="J74" s="22"/>
      <c r="K74" s="63"/>
    </row>
    <row r="75" spans="2:11">
      <c r="B75" s="37"/>
      <c r="C75" s="32"/>
      <c r="D75" s="24"/>
      <c r="E75" s="24" t="e">
        <f>IF(D75="leicht",6,IF(D75="mittel",8,IF(D75="schwer",10,xxx)))</f>
        <v>#NAME?</v>
      </c>
      <c r="F75" s="24" t="e">
        <f>IF(E75=6,25,IF(E75=8,30,IF(E75=10,35,xxx)))</f>
        <v>#NAME?</v>
      </c>
      <c r="G75" s="46" t="s">
        <v>959</v>
      </c>
      <c r="H75" s="22"/>
      <c r="I75" s="22"/>
      <c r="J75" s="22"/>
      <c r="K75" s="63"/>
    </row>
    <row r="76" spans="2:11">
      <c r="B76" s="37"/>
      <c r="C76" s="32"/>
      <c r="D76" s="24"/>
      <c r="E76" s="24" t="e">
        <f>IF(D76="leicht",6,IF(D76="mittel",8,IF(D76="schwer",10,xxx)))</f>
        <v>#NAME?</v>
      </c>
      <c r="F76" s="24" t="e">
        <f>IF(E76=6,25,IF(E76=8,30,IF(E76=10,35,xxx)))</f>
        <v>#NAME?</v>
      </c>
      <c r="G76" s="46" t="s">
        <v>960</v>
      </c>
      <c r="H76" s="22"/>
      <c r="I76" s="22"/>
      <c r="J76" s="22"/>
      <c r="K76" s="63"/>
    </row>
    <row r="77" spans="2:11">
      <c r="B77" s="37"/>
      <c r="C77" s="32"/>
      <c r="D77" s="24"/>
      <c r="E77" s="24" t="e">
        <f>IF(D77="leicht",6,IF(D77="mittel",8,IF(D77="schwer",10,xxx)))</f>
        <v>#NAME?</v>
      </c>
      <c r="F77" s="24" t="e">
        <f>IF(E77=6,25,IF(E77=8,30,IF(E77=10,35,xxx)))</f>
        <v>#NAME?</v>
      </c>
      <c r="G77" s="46" t="s">
        <v>961</v>
      </c>
      <c r="H77" s="22"/>
      <c r="I77" s="22"/>
      <c r="J77" s="22"/>
      <c r="K77" s="63"/>
    </row>
    <row r="78" spans="2:11">
      <c r="B78" s="37"/>
      <c r="C78" s="32"/>
      <c r="D78" s="24"/>
      <c r="E78" s="24" t="e">
        <f>IF(D78="leicht",6,IF(D78="mittel",8,IF(D78="schwer",10,xxx)))</f>
        <v>#NAME?</v>
      </c>
      <c r="F78" s="24" t="e">
        <f>IF(E78=6,25,IF(E78=8,30,IF(E78=10,35,xxx)))</f>
        <v>#NAME?</v>
      </c>
      <c r="G78" s="46" t="s">
        <v>962</v>
      </c>
      <c r="H78" s="22"/>
      <c r="I78" s="22"/>
      <c r="J78" s="22"/>
      <c r="K78" s="63"/>
    </row>
    <row r="79" spans="2:11">
      <c r="B79" s="37"/>
      <c r="C79" s="32"/>
      <c r="D79" s="24"/>
      <c r="E79" s="24" t="e">
        <f>IF(D79="leicht",6,IF(D79="mittel",8,IF(D79="schwer",10,xxx)))</f>
        <v>#NAME?</v>
      </c>
      <c r="F79" s="24" t="e">
        <f>IF(E79=6,25,IF(E79=8,30,IF(E79=10,35,xxx)))</f>
        <v>#NAME?</v>
      </c>
      <c r="G79" s="46" t="s">
        <v>963</v>
      </c>
      <c r="H79" s="22"/>
      <c r="I79" s="22"/>
      <c r="J79" s="22"/>
      <c r="K79" s="63"/>
    </row>
    <row r="80" spans="2:11">
      <c r="B80" s="37"/>
      <c r="C80" s="32"/>
      <c r="D80" s="24"/>
      <c r="E80" s="24" t="e">
        <f>IF(D80="leicht",6,IF(D80="mittel",8,IF(D80="schwer",10,xxx)))</f>
        <v>#NAME?</v>
      </c>
      <c r="F80" s="24" t="e">
        <f>IF(E80=6,25,IF(E80=8,30,IF(E80=10,35,xxx)))</f>
        <v>#NAME?</v>
      </c>
      <c r="G80" s="46" t="s">
        <v>964</v>
      </c>
      <c r="H80" s="22"/>
      <c r="I80" s="22"/>
      <c r="J80" s="22"/>
      <c r="K80" s="63"/>
    </row>
    <row r="81" spans="2:11">
      <c r="B81" s="37"/>
      <c r="C81" s="32"/>
      <c r="D81" s="24"/>
      <c r="E81" s="24" t="e">
        <f>IF(D81="leicht",6,IF(D81="mittel",8,IF(D81="schwer",10,xxx)))</f>
        <v>#NAME?</v>
      </c>
      <c r="F81" s="24" t="e">
        <f>IF(E81=6,25,IF(E81=8,30,IF(E81=10,35,xxx)))</f>
        <v>#NAME?</v>
      </c>
      <c r="G81" s="46" t="s">
        <v>965</v>
      </c>
      <c r="H81" s="22"/>
      <c r="I81" s="22"/>
      <c r="J81" s="22"/>
      <c r="K81" s="63"/>
    </row>
    <row r="82" spans="2:11">
      <c r="B82" s="37"/>
      <c r="C82" s="32"/>
      <c r="D82" s="24"/>
      <c r="E82" s="24" t="e">
        <f>IF(D82="leicht",6,IF(D82="mittel",8,IF(D82="schwer",10,xxx)))</f>
        <v>#NAME?</v>
      </c>
      <c r="F82" s="24" t="e">
        <f>IF(E82=6,25,IF(E82=8,30,IF(E82=10,35,xxx)))</f>
        <v>#NAME?</v>
      </c>
      <c r="G82" s="46" t="s">
        <v>966</v>
      </c>
      <c r="H82" s="22"/>
      <c r="I82" s="22"/>
      <c r="J82" s="22"/>
      <c r="K82" s="63"/>
    </row>
    <row r="83" spans="2:11">
      <c r="B83" s="37"/>
      <c r="C83" s="32"/>
      <c r="D83" s="24"/>
      <c r="E83" s="24" t="e">
        <f>IF(D83="leicht",6,IF(D83="mittel",8,IF(D83="schwer",10,xxx)))</f>
        <v>#NAME?</v>
      </c>
      <c r="F83" s="24" t="e">
        <f>IF(E83=6,25,IF(E83=8,30,IF(E83=10,35,xxx)))</f>
        <v>#NAME?</v>
      </c>
      <c r="G83" s="46" t="s">
        <v>967</v>
      </c>
      <c r="H83" s="22"/>
      <c r="I83" s="22"/>
      <c r="J83" s="22"/>
      <c r="K83" s="63"/>
    </row>
    <row r="84" spans="2:11">
      <c r="B84" s="37"/>
      <c r="C84" s="32"/>
      <c r="D84" s="24"/>
      <c r="E84" s="24" t="e">
        <f>IF(D84="leicht",6,IF(D84="mittel",8,IF(D84="schwer",10,xxx)))</f>
        <v>#NAME?</v>
      </c>
      <c r="F84" s="24" t="e">
        <f>IF(E84=6,25,IF(E84=8,30,IF(E84=10,35,xxx)))</f>
        <v>#NAME?</v>
      </c>
      <c r="G84" s="46" t="s">
        <v>968</v>
      </c>
      <c r="H84" s="22"/>
      <c r="I84" s="22"/>
      <c r="J84" s="22"/>
      <c r="K84" s="63"/>
    </row>
    <row r="85" spans="2:11">
      <c r="B85" s="37"/>
      <c r="C85" s="32"/>
      <c r="D85" s="24"/>
      <c r="E85" s="24" t="e">
        <f>IF(D85="leicht",6,IF(D85="mittel",8,IF(D85="schwer",10,xxx)))</f>
        <v>#NAME?</v>
      </c>
      <c r="F85" s="24" t="e">
        <f>IF(E85=6,25,IF(E85=8,30,IF(E85=10,35,xxx)))</f>
        <v>#NAME?</v>
      </c>
      <c r="G85" s="46" t="s">
        <v>969</v>
      </c>
      <c r="H85" s="22"/>
      <c r="I85" s="22"/>
      <c r="J85" s="22"/>
      <c r="K85" s="63"/>
    </row>
    <row r="86" spans="2:11">
      <c r="B86" s="37"/>
      <c r="C86" s="32"/>
      <c r="D86" s="24"/>
      <c r="E86" s="24" t="e">
        <f>IF(D86="leicht",6,IF(D86="mittel",8,IF(D86="schwer",10,xxx)))</f>
        <v>#NAME?</v>
      </c>
      <c r="F86" s="24" t="e">
        <f>IF(E86=6,25,IF(E86=8,30,IF(E86=10,35,xxx)))</f>
        <v>#NAME?</v>
      </c>
      <c r="G86" s="46" t="s">
        <v>970</v>
      </c>
      <c r="H86" s="22"/>
      <c r="I86" s="22"/>
      <c r="J86" s="22"/>
      <c r="K86" s="63"/>
    </row>
    <row r="87" spans="2:11">
      <c r="B87" s="37"/>
      <c r="C87" s="32"/>
      <c r="D87" s="24"/>
      <c r="E87" s="24" t="e">
        <f>IF(D87="leicht",6,IF(D87="mittel",8,IF(D87="schwer",10,xxx)))</f>
        <v>#NAME?</v>
      </c>
      <c r="F87" s="24" t="e">
        <f>IF(E87=6,25,IF(E87=8,30,IF(E87=10,35,xxx)))</f>
        <v>#NAME?</v>
      </c>
      <c r="G87" s="46" t="s">
        <v>971</v>
      </c>
      <c r="H87" s="22"/>
      <c r="I87" s="22"/>
      <c r="J87" s="22"/>
      <c r="K87" s="63"/>
    </row>
    <row r="88" spans="2:11">
      <c r="B88" s="37"/>
      <c r="C88" s="32"/>
      <c r="D88" s="24"/>
      <c r="E88" s="24" t="e">
        <f>IF(D88="leicht",6,IF(D88="mittel",8,IF(D88="schwer",10,xxx)))</f>
        <v>#NAME?</v>
      </c>
      <c r="F88" s="24" t="e">
        <f>IF(E88=6,25,IF(E88=8,30,IF(E88=10,35,xxx)))</f>
        <v>#NAME?</v>
      </c>
      <c r="G88" s="46" t="s">
        <v>972</v>
      </c>
      <c r="H88" s="22"/>
      <c r="I88" s="22"/>
      <c r="J88" s="22"/>
      <c r="K88" s="63"/>
    </row>
    <row r="89" spans="2:11">
      <c r="B89" s="37"/>
      <c r="C89" s="32"/>
      <c r="D89" s="24"/>
      <c r="E89" s="24" t="e">
        <f>IF(D89="leicht",6,IF(D89="mittel",8,IF(D89="schwer",10,xxx)))</f>
        <v>#NAME?</v>
      </c>
      <c r="F89" s="24" t="e">
        <f>IF(E89=6,25,IF(E89=8,30,IF(E89=10,35,xxx)))</f>
        <v>#NAME?</v>
      </c>
      <c r="G89" s="46" t="s">
        <v>973</v>
      </c>
      <c r="H89" s="22"/>
      <c r="I89" s="22"/>
      <c r="J89" s="22"/>
      <c r="K89" s="63"/>
    </row>
    <row r="90" spans="2:11">
      <c r="B90" s="37"/>
      <c r="C90" s="32"/>
      <c r="D90" s="24"/>
      <c r="E90" s="24" t="e">
        <f>IF(D90="leicht",6,IF(D90="mittel",8,IF(D90="schwer",10,xxx)))</f>
        <v>#NAME?</v>
      </c>
      <c r="F90" s="24" t="e">
        <f>IF(E90=6,25,IF(E90=8,30,IF(E90=10,35,xxx)))</f>
        <v>#NAME?</v>
      </c>
      <c r="G90" s="46" t="s">
        <v>974</v>
      </c>
      <c r="H90" s="22"/>
      <c r="I90" s="22"/>
      <c r="J90" s="22"/>
      <c r="K90" s="63"/>
    </row>
    <row r="91" spans="2:11">
      <c r="B91" s="37"/>
      <c r="C91" s="32"/>
      <c r="D91" s="24"/>
      <c r="E91" s="24" t="e">
        <f>IF(D91="leicht",6,IF(D91="mittel",8,IF(D91="schwer",10,xxx)))</f>
        <v>#NAME?</v>
      </c>
      <c r="F91" s="24" t="e">
        <f>IF(E91=6,25,IF(E91=8,30,IF(E91=10,35,xxx)))</f>
        <v>#NAME?</v>
      </c>
      <c r="G91" s="46" t="s">
        <v>975</v>
      </c>
      <c r="H91" s="22"/>
      <c r="I91" s="22"/>
      <c r="J91" s="22"/>
      <c r="K91" s="63"/>
    </row>
    <row r="92" spans="2:11">
      <c r="B92" s="37"/>
      <c r="C92" s="32"/>
      <c r="D92" s="24"/>
      <c r="E92" s="24" t="e">
        <f>IF(D92="leicht",6,IF(D92="mittel",8,IF(D92="schwer",10,xxx)))</f>
        <v>#NAME?</v>
      </c>
      <c r="F92" s="24" t="e">
        <f>IF(E92=6,25,IF(E92=8,30,IF(E92=10,35,xxx)))</f>
        <v>#NAME?</v>
      </c>
      <c r="G92" s="46" t="s">
        <v>976</v>
      </c>
      <c r="H92" s="22"/>
      <c r="I92" s="22"/>
      <c r="J92" s="22"/>
      <c r="K92" s="63"/>
    </row>
    <row r="93" spans="2:11">
      <c r="B93" s="37"/>
      <c r="C93" s="32"/>
      <c r="D93" s="24"/>
      <c r="E93" s="24" t="e">
        <f>IF(D93="leicht",6,IF(D93="mittel",8,IF(D93="schwer",10,xxx)))</f>
        <v>#NAME?</v>
      </c>
      <c r="F93" s="24" t="e">
        <f>IF(E93=6,25,IF(E93=8,30,IF(E93=10,35,xxx)))</f>
        <v>#NAME?</v>
      </c>
      <c r="G93" s="46" t="s">
        <v>977</v>
      </c>
      <c r="H93" s="22"/>
      <c r="I93" s="22"/>
      <c r="J93" s="22"/>
      <c r="K93" s="63"/>
    </row>
    <row r="94" spans="2:11">
      <c r="B94" s="37"/>
      <c r="C94" s="32"/>
      <c r="D94" s="24"/>
      <c r="E94" s="24" t="e">
        <f>IF(D94="leicht",6,IF(D94="mittel",8,IF(D94="schwer",10,xxx)))</f>
        <v>#NAME?</v>
      </c>
      <c r="F94" s="24" t="e">
        <f>IF(E94=6,25,IF(E94=8,30,IF(E94=10,35,xxx)))</f>
        <v>#NAME?</v>
      </c>
      <c r="G94" s="46" t="s">
        <v>978</v>
      </c>
      <c r="H94" s="22"/>
      <c r="I94" s="22"/>
      <c r="J94" s="22"/>
      <c r="K94" s="63"/>
    </row>
    <row r="95" spans="2:11">
      <c r="B95" s="37"/>
      <c r="C95" s="32"/>
      <c r="D95" s="24"/>
      <c r="E95" s="24" t="e">
        <f>IF(D95="leicht",6,IF(D95="mittel",8,IF(D95="schwer",10,xxx)))</f>
        <v>#NAME?</v>
      </c>
      <c r="F95" s="24" t="e">
        <f>IF(E95=6,25,IF(E95=8,30,IF(E95=10,35,xxx)))</f>
        <v>#NAME?</v>
      </c>
      <c r="G95" s="46" t="s">
        <v>979</v>
      </c>
      <c r="H95" s="22"/>
      <c r="I95" s="22"/>
      <c r="J95" s="22"/>
      <c r="K95" s="63"/>
    </row>
    <row r="96" spans="2:11">
      <c r="B96" s="37"/>
      <c r="C96" s="32"/>
      <c r="D96" s="24"/>
      <c r="E96" s="24" t="e">
        <f>IF(D96="leicht",6,IF(D96="mittel",8,IF(D96="schwer",10,xxx)))</f>
        <v>#NAME?</v>
      </c>
      <c r="F96" s="24" t="e">
        <f>IF(E96=6,25,IF(E96=8,30,IF(E96=10,35,xxx)))</f>
        <v>#NAME?</v>
      </c>
      <c r="G96" s="46" t="s">
        <v>980</v>
      </c>
      <c r="H96" s="22"/>
      <c r="I96" s="22"/>
      <c r="J96" s="22"/>
      <c r="K96" s="63"/>
    </row>
    <row r="97" spans="2:11">
      <c r="B97" s="37"/>
      <c r="C97" s="32"/>
      <c r="D97" s="24"/>
      <c r="E97" s="24" t="e">
        <f>IF(D97="leicht",6,IF(D97="mittel",8,IF(D97="schwer",10,xxx)))</f>
        <v>#NAME?</v>
      </c>
      <c r="F97" s="24" t="e">
        <f>IF(E97=6,25,IF(E97=8,30,IF(E97=10,35,xxx)))</f>
        <v>#NAME?</v>
      </c>
      <c r="G97" s="46" t="s">
        <v>981</v>
      </c>
      <c r="H97" s="22"/>
      <c r="I97" s="22"/>
      <c r="J97" s="22"/>
      <c r="K97" s="63"/>
    </row>
    <row r="98" spans="2:11">
      <c r="B98" s="37"/>
      <c r="C98" s="32"/>
      <c r="D98" s="24"/>
      <c r="E98" s="24" t="e">
        <f>IF(D98="leicht",6,IF(D98="mittel",8,IF(D98="schwer",10,xxx)))</f>
        <v>#NAME?</v>
      </c>
      <c r="F98" s="24" t="e">
        <f>IF(E98=6,25,IF(E98=8,30,IF(E98=10,35,xxx)))</f>
        <v>#NAME?</v>
      </c>
      <c r="G98" s="46" t="s">
        <v>982</v>
      </c>
      <c r="H98" s="22"/>
      <c r="I98" s="22"/>
      <c r="J98" s="22"/>
      <c r="K98" s="63"/>
    </row>
    <row r="99" spans="2:11">
      <c r="B99" s="37"/>
      <c r="C99" s="32"/>
      <c r="D99" s="24"/>
      <c r="E99" s="24" t="e">
        <f>IF(D99="leicht",6,IF(D99="mittel",8,IF(D99="schwer",10,xxx)))</f>
        <v>#NAME?</v>
      </c>
      <c r="F99" s="24" t="e">
        <f>IF(E99=6,25,IF(E99=8,30,IF(E99=10,35,xxx)))</f>
        <v>#NAME?</v>
      </c>
      <c r="G99" s="46" t="s">
        <v>983</v>
      </c>
      <c r="H99" s="22"/>
      <c r="I99" s="22"/>
      <c r="J99" s="22"/>
      <c r="K99" s="63"/>
    </row>
    <row r="100" spans="2:11">
      <c r="B100" s="37"/>
      <c r="C100" s="32"/>
      <c r="D100" s="24"/>
      <c r="E100" s="24" t="e">
        <f>IF(D100="leicht",6,IF(D100="mittel",8,IF(D100="schwer",10,xxx)))</f>
        <v>#NAME?</v>
      </c>
      <c r="F100" s="24" t="e">
        <f>IF(E100=6,25,IF(E100=8,30,IF(E100=10,35,xxx)))</f>
        <v>#NAME?</v>
      </c>
      <c r="G100" s="46" t="s">
        <v>984</v>
      </c>
      <c r="H100" s="22"/>
      <c r="I100" s="22"/>
      <c r="J100" s="22"/>
      <c r="K100" s="63"/>
    </row>
    <row r="101" spans="2:11">
      <c r="B101" s="37"/>
      <c r="C101" s="32"/>
      <c r="D101" s="24"/>
      <c r="E101" s="24" t="e">
        <f>IF(D101="leicht",6,IF(D101="mittel",8,IF(D101="schwer",10,xxx)))</f>
        <v>#NAME?</v>
      </c>
      <c r="F101" s="24" t="e">
        <f>IF(E101=6,25,IF(E101=8,30,IF(E101=10,35,xxx)))</f>
        <v>#NAME?</v>
      </c>
      <c r="G101" s="46" t="s">
        <v>985</v>
      </c>
      <c r="H101" s="22"/>
      <c r="I101" s="22"/>
      <c r="J101" s="22"/>
      <c r="K101" s="63"/>
    </row>
    <row r="102" spans="2:11">
      <c r="B102" s="37"/>
      <c r="C102" s="32"/>
      <c r="D102" s="24"/>
      <c r="E102" s="24" t="e">
        <f>IF(D102="leicht",6,IF(D102="mittel",8,IF(D102="schwer",10,xxx)))</f>
        <v>#NAME?</v>
      </c>
      <c r="F102" s="24" t="e">
        <f>IF(E102=6,25,IF(E102=8,30,IF(E102=10,35,xxx)))</f>
        <v>#NAME?</v>
      </c>
      <c r="G102" s="46" t="s">
        <v>986</v>
      </c>
      <c r="H102" s="22"/>
      <c r="I102" s="22"/>
      <c r="J102" s="22"/>
      <c r="K102" s="63"/>
    </row>
    <row r="103" spans="2:11">
      <c r="B103" s="37"/>
      <c r="C103" s="32"/>
      <c r="D103" s="24"/>
      <c r="E103" s="24" t="e">
        <f>IF(D103="leicht",6,IF(D103="mittel",8,IF(D103="schwer",10,xxx)))</f>
        <v>#NAME?</v>
      </c>
      <c r="F103" s="24" t="e">
        <f>IF(E103=6,25,IF(E103=8,30,IF(E103=10,35,xxx)))</f>
        <v>#NAME?</v>
      </c>
      <c r="G103" s="46" t="s">
        <v>987</v>
      </c>
      <c r="H103" s="22"/>
      <c r="I103" s="22"/>
      <c r="J103" s="22"/>
      <c r="K103" s="63"/>
    </row>
    <row r="104" spans="2:11">
      <c r="B104" s="37"/>
      <c r="C104" s="32"/>
      <c r="D104" s="24"/>
      <c r="E104" s="24" t="e">
        <f>IF(D104="leicht",6,IF(D104="mittel",8,IF(D104="schwer",10,xxx)))</f>
        <v>#NAME?</v>
      </c>
      <c r="F104" s="24" t="e">
        <f>IF(E104=6,25,IF(E104=8,30,IF(E104=10,35,xxx)))</f>
        <v>#NAME?</v>
      </c>
      <c r="G104" s="46" t="s">
        <v>988</v>
      </c>
      <c r="H104" s="22"/>
      <c r="I104" s="22"/>
      <c r="J104" s="22"/>
      <c r="K104" s="63"/>
    </row>
    <row r="105" spans="2:11">
      <c r="B105" s="37"/>
      <c r="C105" s="32"/>
      <c r="D105" s="24"/>
      <c r="E105" s="24" t="e">
        <f>IF(D105="leicht",6,IF(D105="mittel",8,IF(D105="schwer",10,xxx)))</f>
        <v>#NAME?</v>
      </c>
      <c r="F105" s="24" t="e">
        <f>IF(E105=6,25,IF(E105=8,30,IF(E105=10,35,xxx)))</f>
        <v>#NAME?</v>
      </c>
      <c r="G105" s="46" t="s">
        <v>989</v>
      </c>
      <c r="H105" s="22"/>
      <c r="I105" s="22"/>
      <c r="J105" s="22"/>
      <c r="K105" s="63"/>
    </row>
    <row r="106" spans="2:11">
      <c r="B106" s="37"/>
      <c r="C106" s="32"/>
      <c r="D106" s="24"/>
      <c r="E106" s="24" t="e">
        <f>IF(D106="leicht",6,IF(D106="mittel",8,IF(D106="schwer",10,xxx)))</f>
        <v>#NAME?</v>
      </c>
      <c r="F106" s="24" t="e">
        <f>IF(E106=6,25,IF(E106=8,30,IF(E106=10,35,xxx)))</f>
        <v>#NAME?</v>
      </c>
      <c r="G106" s="46" t="s">
        <v>990</v>
      </c>
      <c r="H106" s="22"/>
      <c r="I106" s="22"/>
      <c r="J106" s="22"/>
      <c r="K106" s="63"/>
    </row>
    <row r="107" spans="2:11">
      <c r="B107" s="37"/>
      <c r="C107" s="32"/>
      <c r="D107" s="24"/>
      <c r="E107" s="24" t="e">
        <f>IF(D107="leicht",6,IF(D107="mittel",8,IF(D107="schwer",10,xxx)))</f>
        <v>#NAME?</v>
      </c>
      <c r="F107" s="24" t="e">
        <f>IF(E107=6,25,IF(E107=8,30,IF(E107=10,35,xxx)))</f>
        <v>#NAME?</v>
      </c>
      <c r="G107" s="46" t="s">
        <v>991</v>
      </c>
      <c r="H107" s="22"/>
      <c r="I107" s="22"/>
      <c r="J107" s="22"/>
      <c r="K107" s="63"/>
    </row>
    <row r="108" spans="2:11">
      <c r="B108" s="37"/>
      <c r="C108" s="32"/>
      <c r="D108" s="24"/>
      <c r="E108" s="24" t="e">
        <f>IF(D108="leicht",6,IF(D108="mittel",8,IF(D108="schwer",10,xxx)))</f>
        <v>#NAME?</v>
      </c>
      <c r="F108" s="24" t="e">
        <f>IF(E108=6,25,IF(E108=8,30,IF(E108=10,35,xxx)))</f>
        <v>#NAME?</v>
      </c>
      <c r="G108" s="46" t="s">
        <v>992</v>
      </c>
      <c r="H108" s="22"/>
      <c r="I108" s="22"/>
      <c r="J108" s="22"/>
      <c r="K108" s="63"/>
    </row>
    <row r="109" spans="2:11">
      <c r="B109" s="37"/>
      <c r="C109" s="32"/>
      <c r="D109" s="24"/>
      <c r="E109" s="24" t="e">
        <f>IF(D109="leicht",6,IF(D109="mittel",8,IF(D109="schwer",10,xxx)))</f>
        <v>#NAME?</v>
      </c>
      <c r="F109" s="24" t="e">
        <f>IF(E109=6,25,IF(E109=8,30,IF(E109=10,35,xxx)))</f>
        <v>#NAME?</v>
      </c>
      <c r="G109" s="46" t="s">
        <v>993</v>
      </c>
      <c r="H109" s="22"/>
      <c r="I109" s="22"/>
      <c r="J109" s="22"/>
      <c r="K109" s="63"/>
    </row>
    <row r="110" spans="2:11">
      <c r="B110" s="37"/>
      <c r="C110" s="32"/>
      <c r="D110" s="24"/>
      <c r="E110" s="24" t="e">
        <f>IF(D110="leicht",6,IF(D110="mittel",8,IF(D110="schwer",10,xxx)))</f>
        <v>#NAME?</v>
      </c>
      <c r="F110" s="24" t="e">
        <f>IF(E110=6,25,IF(E110=8,30,IF(E110=10,35,xxx)))</f>
        <v>#NAME?</v>
      </c>
      <c r="G110" s="46" t="s">
        <v>994</v>
      </c>
      <c r="H110" s="22"/>
      <c r="I110" s="22"/>
      <c r="J110" s="22"/>
      <c r="K110" s="63"/>
    </row>
    <row r="111" spans="2:11">
      <c r="B111" s="37"/>
      <c r="C111" s="32"/>
      <c r="D111" s="24"/>
      <c r="E111" s="24" t="e">
        <f>IF(D111="leicht",6,IF(D111="mittel",8,IF(D111="schwer",10,xxx)))</f>
        <v>#NAME?</v>
      </c>
      <c r="F111" s="24" t="e">
        <f>IF(E111=6,25,IF(E111=8,30,IF(E111=10,35,xxx)))</f>
        <v>#NAME?</v>
      </c>
      <c r="G111" s="46" t="s">
        <v>995</v>
      </c>
      <c r="H111" s="22"/>
      <c r="I111" s="22"/>
      <c r="J111" s="22"/>
      <c r="K111" s="63"/>
    </row>
    <row r="112" spans="2:11">
      <c r="B112" s="37"/>
      <c r="C112" s="32"/>
      <c r="D112" s="24"/>
      <c r="E112" s="24" t="e">
        <f>IF(D112="leicht",6,IF(D112="mittel",8,IF(D112="schwer",10,xxx)))</f>
        <v>#NAME?</v>
      </c>
      <c r="F112" s="24" t="e">
        <f>IF(E112=6,25,IF(E112=8,30,IF(E112=10,35,xxx)))</f>
        <v>#NAME?</v>
      </c>
      <c r="G112" s="46" t="s">
        <v>996</v>
      </c>
      <c r="H112" s="22"/>
      <c r="I112" s="22"/>
      <c r="J112" s="22"/>
      <c r="K112" s="63"/>
    </row>
    <row r="113" spans="2:11">
      <c r="B113" s="37"/>
      <c r="C113" s="32"/>
      <c r="D113" s="24"/>
      <c r="E113" s="24" t="e">
        <f>IF(D113="leicht",6,IF(D113="mittel",8,IF(D113="schwer",10,xxx)))</f>
        <v>#NAME?</v>
      </c>
      <c r="F113" s="24" t="e">
        <f>IF(E113=6,25,IF(E113=8,30,IF(E113=10,35,xxx)))</f>
        <v>#NAME?</v>
      </c>
      <c r="G113" s="46" t="s">
        <v>997</v>
      </c>
      <c r="H113" s="22"/>
      <c r="I113" s="22"/>
      <c r="J113" s="22"/>
      <c r="K113" s="63"/>
    </row>
    <row r="114" spans="2:11">
      <c r="B114" s="37"/>
      <c r="C114" s="32"/>
      <c r="D114" s="24"/>
      <c r="E114" s="24" t="e">
        <f>IF(D114="leicht",6,IF(D114="mittel",8,IF(D114="schwer",10,xxx)))</f>
        <v>#NAME?</v>
      </c>
      <c r="F114" s="24" t="e">
        <f>IF(E114=6,25,IF(E114=8,30,IF(E114=10,35,xxx)))</f>
        <v>#NAME?</v>
      </c>
      <c r="G114" s="46" t="s">
        <v>998</v>
      </c>
      <c r="H114" s="22"/>
      <c r="I114" s="22"/>
      <c r="J114" s="22"/>
      <c r="K114" s="63"/>
    </row>
    <row r="115" spans="2:11">
      <c r="B115" s="37"/>
      <c r="C115" s="32"/>
      <c r="D115" s="24"/>
      <c r="E115" s="24" t="e">
        <f>IF(D115="leicht",6,IF(D115="mittel",8,IF(D115="schwer",10,xxx)))</f>
        <v>#NAME?</v>
      </c>
      <c r="F115" s="24" t="e">
        <f>IF(E115=6,25,IF(E115=8,30,IF(E115=10,35,xxx)))</f>
        <v>#NAME?</v>
      </c>
      <c r="G115" s="46" t="s">
        <v>999</v>
      </c>
      <c r="H115" s="22"/>
      <c r="I115" s="22"/>
      <c r="J115" s="22"/>
      <c r="K115" s="63"/>
    </row>
    <row r="116" spans="2:11">
      <c r="B116" s="37"/>
      <c r="C116" s="32"/>
      <c r="D116" s="24"/>
      <c r="E116" s="24" t="e">
        <f>IF(D116="leicht",6,IF(D116="mittel",8,IF(D116="schwer",10,xxx)))</f>
        <v>#NAME?</v>
      </c>
      <c r="F116" s="24" t="e">
        <f>IF(E116=6,25,IF(E116=8,30,IF(E116=10,35,xxx)))</f>
        <v>#NAME?</v>
      </c>
      <c r="G116" s="46" t="s">
        <v>1000</v>
      </c>
      <c r="H116" s="22"/>
      <c r="I116" s="22"/>
      <c r="J116" s="22"/>
      <c r="K116" s="63"/>
    </row>
    <row r="117" spans="2:11">
      <c r="B117" s="37"/>
      <c r="C117" s="32"/>
      <c r="D117" s="24"/>
      <c r="E117" s="24" t="e">
        <f>IF(D117="leicht",6,IF(D117="mittel",8,IF(D117="schwer",10,xxx)))</f>
        <v>#NAME?</v>
      </c>
      <c r="F117" s="24" t="e">
        <f>IF(E117=6,25,IF(E117=8,30,IF(E117=10,35,xxx)))</f>
        <v>#NAME?</v>
      </c>
      <c r="G117" s="46" t="s">
        <v>1001</v>
      </c>
      <c r="H117" s="22"/>
      <c r="I117" s="22"/>
      <c r="J117" s="22"/>
      <c r="K117" s="63"/>
    </row>
    <row r="118" spans="2:11">
      <c r="B118" s="37"/>
      <c r="C118" s="32"/>
      <c r="D118" s="24"/>
      <c r="E118" s="24" t="e">
        <f>IF(D118="leicht",6,IF(D118="mittel",8,IF(D118="schwer",10,xxx)))</f>
        <v>#NAME?</v>
      </c>
      <c r="F118" s="24" t="e">
        <f>IF(E118=6,25,IF(E118=8,30,IF(E118=10,35,xxx)))</f>
        <v>#NAME?</v>
      </c>
      <c r="G118" s="46" t="s">
        <v>1002</v>
      </c>
      <c r="H118" s="22"/>
      <c r="I118" s="22"/>
      <c r="J118" s="22"/>
      <c r="K118" s="63"/>
    </row>
    <row r="119" spans="2:11">
      <c r="B119" s="37"/>
      <c r="C119" s="32"/>
      <c r="D119" s="24"/>
      <c r="E119" s="24" t="e">
        <f>IF(D119="leicht",6,IF(D119="mittel",8,IF(D119="schwer",10,xxx)))</f>
        <v>#NAME?</v>
      </c>
      <c r="F119" s="24" t="e">
        <f>IF(E119=6,25,IF(E119=8,30,IF(E119=10,35,xxx)))</f>
        <v>#NAME?</v>
      </c>
      <c r="G119" s="46" t="s">
        <v>1003</v>
      </c>
      <c r="H119" s="22"/>
      <c r="I119" s="22"/>
      <c r="J119" s="22"/>
      <c r="K119" s="63"/>
    </row>
    <row r="120" spans="2:11">
      <c r="B120" s="37"/>
      <c r="C120" s="32"/>
      <c r="D120" s="24"/>
      <c r="E120" s="24" t="e">
        <f>IF(D120="leicht",6,IF(D120="mittel",8,IF(D120="schwer",10,xxx)))</f>
        <v>#NAME?</v>
      </c>
      <c r="F120" s="24" t="e">
        <f>IF(E120=6,25,IF(E120=8,30,IF(E120=10,35,xxx)))</f>
        <v>#NAME?</v>
      </c>
      <c r="G120" s="46" t="s">
        <v>1004</v>
      </c>
      <c r="H120" s="22"/>
      <c r="I120" s="22"/>
      <c r="J120" s="22"/>
      <c r="K120" s="63"/>
    </row>
    <row r="121" spans="2:11">
      <c r="B121" s="37"/>
      <c r="C121" s="32"/>
      <c r="D121" s="24"/>
      <c r="E121" s="24" t="e">
        <f>IF(D121="leicht",6,IF(D121="mittel",8,IF(D121="schwer",10,xxx)))</f>
        <v>#NAME?</v>
      </c>
      <c r="F121" s="24" t="e">
        <f>IF(E121=6,25,IF(E121=8,30,IF(E121=10,35,xxx)))</f>
        <v>#NAME?</v>
      </c>
      <c r="G121" s="46" t="s">
        <v>1005</v>
      </c>
      <c r="H121" s="22"/>
      <c r="I121" s="22"/>
      <c r="J121" s="22"/>
      <c r="K121" s="63"/>
    </row>
    <row r="122" spans="2:11">
      <c r="B122" s="37"/>
      <c r="C122" s="32"/>
      <c r="D122" s="24"/>
      <c r="E122" s="24" t="e">
        <f>IF(D122="leicht",6,IF(D122="mittel",8,IF(D122="schwer",10,xxx)))</f>
        <v>#NAME?</v>
      </c>
      <c r="F122" s="24" t="e">
        <f>IF(E122=6,25,IF(E122=8,30,IF(E122=10,35,xxx)))</f>
        <v>#NAME?</v>
      </c>
      <c r="G122" s="46" t="s">
        <v>1006</v>
      </c>
      <c r="H122" s="22"/>
      <c r="I122" s="22"/>
      <c r="J122" s="22"/>
      <c r="K122" s="63"/>
    </row>
    <row r="123" spans="2:11">
      <c r="B123" s="37"/>
      <c r="C123" s="32"/>
      <c r="D123" s="24"/>
      <c r="E123" s="24" t="e">
        <f>IF(D123="leicht",6,IF(D123="mittel",8,IF(D123="schwer",10,xxx)))</f>
        <v>#NAME?</v>
      </c>
      <c r="F123" s="24" t="e">
        <f>IF(E123=6,25,IF(E123=8,30,IF(E123=10,35,xxx)))</f>
        <v>#NAME?</v>
      </c>
      <c r="G123" s="46" t="s">
        <v>1007</v>
      </c>
      <c r="H123" s="22"/>
      <c r="I123" s="22"/>
      <c r="J123" s="22"/>
      <c r="K123" s="63"/>
    </row>
    <row r="124" spans="2:11">
      <c r="B124" s="37"/>
      <c r="C124" s="32"/>
      <c r="D124" s="24"/>
      <c r="E124" s="24" t="e">
        <f>IF(D124="leicht",6,IF(D124="mittel",8,IF(D124="schwer",10,xxx)))</f>
        <v>#NAME?</v>
      </c>
      <c r="F124" s="24" t="e">
        <f>IF(E124=6,25,IF(E124=8,30,IF(E124=10,35,xxx)))</f>
        <v>#NAME?</v>
      </c>
      <c r="G124" s="46" t="s">
        <v>1008</v>
      </c>
      <c r="H124" s="22"/>
      <c r="I124" s="22"/>
      <c r="J124" s="22"/>
      <c r="K124" s="63"/>
    </row>
    <row r="125" spans="2:11">
      <c r="B125" s="37"/>
      <c r="C125" s="32"/>
      <c r="D125" s="24"/>
      <c r="E125" s="24" t="e">
        <f>IF(D125="leicht",6,IF(D125="mittel",8,IF(D125="schwer",10,xxx)))</f>
        <v>#NAME?</v>
      </c>
      <c r="F125" s="24" t="e">
        <f>IF(E125=6,25,IF(E125=8,30,IF(E125=10,35,xxx)))</f>
        <v>#NAME?</v>
      </c>
      <c r="G125" s="46" t="s">
        <v>1009</v>
      </c>
      <c r="H125" s="22"/>
      <c r="I125" s="22"/>
      <c r="J125" s="22"/>
      <c r="K125" s="63"/>
    </row>
    <row r="126" spans="2:11">
      <c r="B126" s="37"/>
      <c r="C126" s="32"/>
      <c r="D126" s="24"/>
      <c r="E126" s="24" t="e">
        <f>IF(D126="leicht",6,IF(D126="mittel",8,IF(D126="schwer",10,xxx)))</f>
        <v>#NAME?</v>
      </c>
      <c r="F126" s="24" t="e">
        <f>IF(E126=6,25,IF(E126=8,30,IF(E126=10,35,xxx)))</f>
        <v>#NAME?</v>
      </c>
      <c r="G126" s="46" t="s">
        <v>1010</v>
      </c>
      <c r="H126" s="22"/>
      <c r="I126" s="22"/>
      <c r="J126" s="22"/>
      <c r="K126" s="63"/>
    </row>
    <row r="127" spans="2:11">
      <c r="B127" s="37"/>
      <c r="C127" s="32"/>
      <c r="D127" s="24"/>
      <c r="E127" s="24" t="e">
        <f>IF(D127="leicht",6,IF(D127="mittel",8,IF(D127="schwer",10,xxx)))</f>
        <v>#NAME?</v>
      </c>
      <c r="F127" s="24" t="e">
        <f>IF(E127=6,25,IF(E127=8,30,IF(E127=10,35,xxx)))</f>
        <v>#NAME?</v>
      </c>
      <c r="G127" s="46" t="s">
        <v>1011</v>
      </c>
      <c r="H127" s="22"/>
      <c r="I127" s="22"/>
      <c r="J127" s="22"/>
      <c r="K127" s="63"/>
    </row>
    <row r="128" spans="2:11">
      <c r="B128" s="37"/>
      <c r="C128" s="32"/>
      <c r="D128" s="24"/>
      <c r="E128" s="24" t="e">
        <f>IF(D128="leicht",6,IF(D128="mittel",8,IF(D128="schwer",10,xxx)))</f>
        <v>#NAME?</v>
      </c>
      <c r="F128" s="24" t="e">
        <f>IF(E128=6,25,IF(E128=8,30,IF(E128=10,35,xxx)))</f>
        <v>#NAME?</v>
      </c>
      <c r="G128" s="46" t="s">
        <v>1012</v>
      </c>
      <c r="H128" s="22"/>
      <c r="I128" s="22"/>
      <c r="J128" s="22"/>
      <c r="K128" s="63"/>
    </row>
    <row r="129" spans="2:11">
      <c r="B129" s="37"/>
      <c r="C129" s="32"/>
      <c r="D129" s="24"/>
      <c r="E129" s="24" t="e">
        <f>IF(D129="leicht",6,IF(D129="mittel",8,IF(D129="schwer",10,xxx)))</f>
        <v>#NAME?</v>
      </c>
      <c r="F129" s="24" t="e">
        <f>IF(E129=6,25,IF(E129=8,30,IF(E129=10,35,xxx)))</f>
        <v>#NAME?</v>
      </c>
      <c r="G129" s="46" t="s">
        <v>1013</v>
      </c>
      <c r="H129" s="22"/>
      <c r="I129" s="22"/>
      <c r="J129" s="22"/>
      <c r="K129" s="63"/>
    </row>
    <row r="130" spans="2:11">
      <c r="B130" s="37"/>
      <c r="C130" s="32"/>
      <c r="D130" s="24"/>
      <c r="E130" s="24" t="e">
        <f>IF(D130="leicht",6,IF(D130="mittel",8,IF(D130="schwer",10,xxx)))</f>
        <v>#NAME?</v>
      </c>
      <c r="F130" s="24" t="e">
        <f>IF(E130=6,25,IF(E130=8,30,IF(E130=10,35,xxx)))</f>
        <v>#NAME?</v>
      </c>
      <c r="G130" s="46" t="s">
        <v>1014</v>
      </c>
      <c r="H130" s="22"/>
      <c r="I130" s="22"/>
      <c r="J130" s="22"/>
      <c r="K130" s="63"/>
    </row>
    <row r="131" spans="2:11">
      <c r="B131" s="37"/>
      <c r="C131" s="32"/>
      <c r="D131" s="24"/>
      <c r="E131" s="24" t="e">
        <f>IF(D131="leicht",6,IF(D131="mittel",8,IF(D131="schwer",10,xxx)))</f>
        <v>#NAME?</v>
      </c>
      <c r="F131" s="24" t="e">
        <f>IF(E131=6,25,IF(E131=8,30,IF(E131=10,35,xxx)))</f>
        <v>#NAME?</v>
      </c>
      <c r="G131" s="46" t="s">
        <v>1015</v>
      </c>
      <c r="H131" s="22"/>
      <c r="I131" s="22"/>
      <c r="J131" s="22"/>
      <c r="K131" s="63"/>
    </row>
    <row r="132" spans="2:11">
      <c r="B132" s="37"/>
      <c r="C132" s="32"/>
      <c r="D132" s="24"/>
      <c r="E132" s="24" t="e">
        <f>IF(D132="leicht",6,IF(D132="mittel",8,IF(D132="schwer",10,xxx)))</f>
        <v>#NAME?</v>
      </c>
      <c r="F132" s="24" t="e">
        <f>IF(E132=6,25,IF(E132=8,30,IF(E132=10,35,xxx)))</f>
        <v>#NAME?</v>
      </c>
      <c r="G132" s="46" t="s">
        <v>1016</v>
      </c>
      <c r="H132" s="22"/>
      <c r="I132" s="22"/>
      <c r="J132" s="22"/>
      <c r="K132" s="63"/>
    </row>
    <row r="133" spans="2:11">
      <c r="B133" s="37"/>
      <c r="C133" s="32"/>
      <c r="D133" s="24"/>
      <c r="E133" s="24" t="e">
        <f>IF(D133="leicht",6,IF(D133="mittel",8,IF(D133="schwer",10,xxx)))</f>
        <v>#NAME?</v>
      </c>
      <c r="F133" s="24" t="e">
        <f>IF(E133=6,25,IF(E133=8,30,IF(E133=10,35,xxx)))</f>
        <v>#NAME?</v>
      </c>
      <c r="G133" s="46" t="s">
        <v>1017</v>
      </c>
      <c r="H133" s="22"/>
      <c r="I133" s="22"/>
      <c r="J133" s="22"/>
      <c r="K133" s="63"/>
    </row>
    <row r="134" spans="2:11">
      <c r="B134" s="37"/>
      <c r="C134" s="32"/>
      <c r="D134" s="24"/>
      <c r="E134" s="24" t="e">
        <f>IF(D134="leicht",6,IF(D134="mittel",8,IF(D134="schwer",10,xxx)))</f>
        <v>#NAME?</v>
      </c>
      <c r="F134" s="24" t="e">
        <f>IF(E134=6,25,IF(E134=8,30,IF(E134=10,35,xxx)))</f>
        <v>#NAME?</v>
      </c>
      <c r="G134" s="46" t="s">
        <v>1018</v>
      </c>
      <c r="H134" s="22"/>
      <c r="I134" s="22"/>
      <c r="J134" s="22"/>
      <c r="K134" s="63"/>
    </row>
    <row r="135" spans="2:11">
      <c r="B135" s="37"/>
      <c r="C135" s="32"/>
      <c r="D135" s="24"/>
      <c r="E135" s="24" t="e">
        <f>IF(D135="leicht",6,IF(D135="mittel",8,IF(D135="schwer",10,xxx)))</f>
        <v>#NAME?</v>
      </c>
      <c r="F135" s="24" t="e">
        <f>IF(E135=6,25,IF(E135=8,30,IF(E135=10,35,xxx)))</f>
        <v>#NAME?</v>
      </c>
      <c r="G135" s="46" t="s">
        <v>1019</v>
      </c>
      <c r="H135" s="22"/>
      <c r="I135" s="22"/>
      <c r="J135" s="22"/>
      <c r="K135" s="63"/>
    </row>
    <row r="136" spans="2:11">
      <c r="B136" s="37"/>
      <c r="C136" s="32"/>
      <c r="D136" s="24"/>
      <c r="E136" s="24" t="e">
        <f>IF(D136="leicht",6,IF(D136="mittel",8,IF(D136="schwer",10,xxx)))</f>
        <v>#NAME?</v>
      </c>
      <c r="F136" s="24" t="e">
        <f>IF(E136=6,25,IF(E136=8,30,IF(E136=10,35,xxx)))</f>
        <v>#NAME?</v>
      </c>
      <c r="G136" s="46" t="s">
        <v>1020</v>
      </c>
      <c r="H136" s="22"/>
      <c r="I136" s="22"/>
      <c r="J136" s="22"/>
      <c r="K136" s="63"/>
    </row>
  </sheetData>
  <sheetProtection formatCells="0" formatColumns="0" formatRows="0" sort="0"/>
  <phoneticPr fontId="15" type="noConversion"/>
  <dataValidations count="1">
    <dataValidation showInputMessage="1" showErrorMessage="1" sqref="J1: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C17" sqref="C8:E17"/>
    </sheetView>
  </sheetViews>
  <sheetFormatPr defaultColWidth="11.42578125" defaultRowHeight="14.45"/>
  <cols>
    <col min="2" max="2" width="20.5703125" bestFit="1" customWidth="1"/>
  </cols>
  <sheetData>
    <row r="1" spans="1:5">
      <c r="A1" t="s">
        <v>1021</v>
      </c>
      <c r="C1" t="s">
        <v>1022</v>
      </c>
    </row>
    <row r="3" spans="1:5">
      <c r="A3" t="s">
        <v>45</v>
      </c>
      <c r="C3" t="s">
        <v>1023</v>
      </c>
    </row>
    <row r="4" spans="1:5">
      <c r="A4" t="s">
        <v>93</v>
      </c>
      <c r="C4" t="s">
        <v>1024</v>
      </c>
    </row>
    <row r="5" spans="1:5">
      <c r="A5" t="s">
        <v>114</v>
      </c>
    </row>
    <row r="7" spans="1:5">
      <c r="B7" t="s">
        <v>1025</v>
      </c>
      <c r="C7" t="s">
        <v>1026</v>
      </c>
      <c r="D7" t="s">
        <v>1027</v>
      </c>
      <c r="E7" t="s">
        <v>1028</v>
      </c>
    </row>
    <row r="8" spans="1:5">
      <c r="A8">
        <v>3</v>
      </c>
      <c r="B8" s="25">
        <f>SUM(C8:E8)</f>
        <v>32</v>
      </c>
      <c r="C8" s="26">
        <v>14</v>
      </c>
      <c r="D8" s="26">
        <v>9</v>
      </c>
      <c r="E8" s="26">
        <v>9</v>
      </c>
    </row>
    <row r="9" spans="1:5">
      <c r="A9">
        <v>4</v>
      </c>
      <c r="B9" s="25">
        <f t="shared" ref="B9:B17" si="0">SUM(C9:E9)</f>
        <v>23</v>
      </c>
      <c r="C9" s="26">
        <v>9</v>
      </c>
      <c r="D9" s="26">
        <v>7</v>
      </c>
      <c r="E9" s="26">
        <v>7</v>
      </c>
    </row>
    <row r="10" spans="1:5">
      <c r="A10">
        <v>5</v>
      </c>
      <c r="B10" s="25">
        <f t="shared" si="0"/>
        <v>18</v>
      </c>
      <c r="C10" s="26">
        <v>8</v>
      </c>
      <c r="D10" s="26">
        <v>5</v>
      </c>
      <c r="E10" s="26">
        <v>5</v>
      </c>
    </row>
    <row r="11" spans="1:5">
      <c r="A11">
        <v>6</v>
      </c>
      <c r="B11" s="25">
        <f t="shared" si="0"/>
        <v>16</v>
      </c>
      <c r="C11" s="26">
        <v>8</v>
      </c>
      <c r="D11" s="26">
        <v>4</v>
      </c>
      <c r="E11" s="26">
        <v>4</v>
      </c>
    </row>
    <row r="12" spans="1:5">
      <c r="A12">
        <v>7</v>
      </c>
      <c r="B12" s="25">
        <f t="shared" si="0"/>
        <v>13</v>
      </c>
      <c r="C12" s="26">
        <v>5</v>
      </c>
      <c r="D12" s="26">
        <v>4</v>
      </c>
      <c r="E12" s="26">
        <v>4</v>
      </c>
    </row>
    <row r="13" spans="1:5">
      <c r="A13">
        <v>8</v>
      </c>
      <c r="B13" s="25">
        <f t="shared" si="0"/>
        <v>11</v>
      </c>
      <c r="C13" s="26">
        <v>5</v>
      </c>
      <c r="D13" s="26">
        <v>3</v>
      </c>
      <c r="E13" s="26">
        <v>3</v>
      </c>
    </row>
    <row r="14" spans="1:5">
      <c r="A14">
        <v>9</v>
      </c>
      <c r="B14" s="25">
        <f t="shared" si="0"/>
        <v>11</v>
      </c>
      <c r="C14" s="26">
        <v>5</v>
      </c>
      <c r="D14" s="26">
        <v>3</v>
      </c>
      <c r="E14" s="26">
        <v>3</v>
      </c>
    </row>
    <row r="15" spans="1:5">
      <c r="A15">
        <v>10</v>
      </c>
      <c r="B15" s="25">
        <f t="shared" si="0"/>
        <v>9</v>
      </c>
      <c r="C15" s="26">
        <v>3</v>
      </c>
      <c r="D15" s="26">
        <v>3</v>
      </c>
      <c r="E15" s="26">
        <v>3</v>
      </c>
    </row>
    <row r="16" spans="1:5">
      <c r="A16">
        <v>11</v>
      </c>
      <c r="B16" s="25">
        <f t="shared" si="0"/>
        <v>8</v>
      </c>
      <c r="C16" s="26">
        <v>4</v>
      </c>
      <c r="D16" s="26">
        <v>2</v>
      </c>
      <c r="E16" s="26">
        <v>2</v>
      </c>
    </row>
    <row r="17" spans="1:5">
      <c r="A17">
        <v>12</v>
      </c>
      <c r="B17" s="27">
        <f t="shared" si="0"/>
        <v>7</v>
      </c>
      <c r="C17" s="28">
        <v>3</v>
      </c>
      <c r="D17" s="28">
        <v>2</v>
      </c>
      <c r="E17" s="28">
        <v>2</v>
      </c>
    </row>
    <row r="19" spans="1:5">
      <c r="B19" t="s">
        <v>1029</v>
      </c>
      <c r="C19" t="s">
        <v>1030</v>
      </c>
      <c r="D19" t="s">
        <v>1031</v>
      </c>
      <c r="E19" t="s">
        <v>1032</v>
      </c>
    </row>
    <row r="20" spans="1:5">
      <c r="A20">
        <v>3</v>
      </c>
      <c r="B20" s="29">
        <f>SUM(C20:E20)</f>
        <v>18</v>
      </c>
      <c r="C20" s="26">
        <v>6</v>
      </c>
      <c r="D20" s="26">
        <v>6</v>
      </c>
      <c r="E20" s="26">
        <v>6</v>
      </c>
    </row>
    <row r="21" spans="1:5">
      <c r="A21">
        <v>4</v>
      </c>
      <c r="B21" s="29">
        <f t="shared" ref="B21:B29" si="1">SUM(C21:E21)</f>
        <v>15</v>
      </c>
      <c r="C21" s="26">
        <v>5</v>
      </c>
      <c r="D21" s="26">
        <v>5</v>
      </c>
      <c r="E21" s="26">
        <v>5</v>
      </c>
    </row>
    <row r="22" spans="1:5">
      <c r="A22">
        <v>5</v>
      </c>
      <c r="B22" s="29">
        <f t="shared" si="1"/>
        <v>12</v>
      </c>
      <c r="C22" s="26">
        <v>4</v>
      </c>
      <c r="D22" s="26">
        <v>4</v>
      </c>
      <c r="E22" s="26">
        <v>4</v>
      </c>
    </row>
    <row r="23" spans="1:5">
      <c r="A23">
        <v>6</v>
      </c>
      <c r="B23" s="29">
        <f t="shared" si="1"/>
        <v>9</v>
      </c>
      <c r="C23" s="26">
        <v>3</v>
      </c>
      <c r="D23" s="26">
        <v>3</v>
      </c>
      <c r="E23" s="26">
        <v>3</v>
      </c>
    </row>
    <row r="24" spans="1:5">
      <c r="A24">
        <v>7</v>
      </c>
      <c r="B24" s="29">
        <f t="shared" si="1"/>
        <v>9</v>
      </c>
      <c r="C24" s="26">
        <v>3</v>
      </c>
      <c r="D24" s="26">
        <v>3</v>
      </c>
      <c r="E24" s="26">
        <v>3</v>
      </c>
    </row>
    <row r="25" spans="1:5">
      <c r="A25">
        <v>8</v>
      </c>
      <c r="B25" s="29">
        <f t="shared" si="1"/>
        <v>8</v>
      </c>
      <c r="C25" s="26">
        <v>3</v>
      </c>
      <c r="D25" s="26">
        <v>3</v>
      </c>
      <c r="E25" s="26">
        <v>2</v>
      </c>
    </row>
    <row r="26" spans="1:5">
      <c r="A26">
        <v>9</v>
      </c>
      <c r="B26" s="29">
        <f t="shared" si="1"/>
        <v>6</v>
      </c>
      <c r="C26" s="26">
        <v>2</v>
      </c>
      <c r="D26" s="26">
        <v>2</v>
      </c>
      <c r="E26" s="26">
        <v>2</v>
      </c>
    </row>
    <row r="27" spans="1:5">
      <c r="A27">
        <v>10</v>
      </c>
      <c r="B27" s="29">
        <f t="shared" si="1"/>
        <v>6</v>
      </c>
      <c r="C27" s="26">
        <v>2</v>
      </c>
      <c r="D27" s="26">
        <v>2</v>
      </c>
      <c r="E27" s="26">
        <v>2</v>
      </c>
    </row>
    <row r="28" spans="1:5">
      <c r="A28">
        <v>11</v>
      </c>
      <c r="B28" s="29">
        <f t="shared" si="1"/>
        <v>6</v>
      </c>
      <c r="C28" s="26">
        <v>2</v>
      </c>
      <c r="D28" s="26">
        <v>2</v>
      </c>
      <c r="E28" s="26">
        <v>2</v>
      </c>
    </row>
    <row r="29" spans="1:5">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107fb81-cafe-4471-af6c-a8fb2687a67e">
      <Terms xmlns="http://schemas.microsoft.com/office/infopath/2007/PartnerControls"/>
    </lcf76f155ced4ddcb4097134ff3c332f>
    <TaxCatchAll xmlns="c2d03460-eac2-4f33-b915-38885f6a24d4" xsi:nil="true"/>
    <SharedWithUsers xmlns="c2d03460-eac2-4f33-b915-38885f6a24d4">
      <UserInfo>
        <DisplayName/>
        <AccountId xsi:nil="true"/>
        <AccountType/>
      </UserInfo>
    </SharedWithUsers>
    <MediaLengthInSeconds xmlns="1107fb81-cafe-4471-af6c-a8fb2687a6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2786B860E5C84CB573A77B3FF6F077" ma:contentTypeVersion="14" ma:contentTypeDescription="Create a new document." ma:contentTypeScope="" ma:versionID="f76a50883c0a78235a24b70d94ce0d3b">
  <xsd:schema xmlns:xsd="http://www.w3.org/2001/XMLSchema" xmlns:xs="http://www.w3.org/2001/XMLSchema" xmlns:p="http://schemas.microsoft.com/office/2006/metadata/properties" xmlns:ns2="1107fb81-cafe-4471-af6c-a8fb2687a67e" xmlns:ns3="c2d03460-eac2-4f33-b915-38885f6a24d4" targetNamespace="http://schemas.microsoft.com/office/2006/metadata/properties" ma:root="true" ma:fieldsID="1259243c12bdee2d157b597382615cc0" ns2:_="" ns3:_="">
    <xsd:import namespace="1107fb81-cafe-4471-af6c-a8fb2687a67e"/>
    <xsd:import namespace="c2d03460-eac2-4f33-b915-38885f6a24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7fb81-cafe-4471-af6c-a8fb2687a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d03460-eac2-4f33-b915-38885f6a24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b6911f-1991-4198-b5b1-ab9fcfb36d8c}" ma:internalName="TaxCatchAll" ma:showField="CatchAllData" ma:web="c2d03460-eac2-4f33-b915-38885f6a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4241E-A849-4ECB-8C57-D1005A987ED1}"/>
</file>

<file path=customXml/itemProps2.xml><?xml version="1.0" encoding="utf-8"?>
<ds:datastoreItem xmlns:ds="http://schemas.openxmlformats.org/officeDocument/2006/customXml" ds:itemID="{E09D4F97-3BE0-43AA-A77C-62066BD05A78}"/>
</file>

<file path=customXml/itemProps3.xml><?xml version="1.0" encoding="utf-8"?>
<ds:datastoreItem xmlns:ds="http://schemas.openxmlformats.org/officeDocument/2006/customXml" ds:itemID="{EF3D4A3D-97E5-44FF-B6F7-A0F2C2C0ED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
  <cp:revision/>
  <dcterms:created xsi:type="dcterms:W3CDTF">2015-01-30T14:58:41Z</dcterms:created>
  <dcterms:modified xsi:type="dcterms:W3CDTF">2023-09-21T18:35:06Z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0x010100912786B860E5C84CB573A77B3FF6F077</vt:lpwstr>
  </property>
  <property fmtid="{D5CDD505-2E9C-101B-9397-08002B2CF9AE}" pid="3" name="MediaServiceImageTags">
    <vt:lpwstr/>
  </property>
  <property fmtid="{D5CDD505-2E9C-101B-9397-08002B2CF9AE}" pid="4" name="Order">
    <vt:r8>37400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ColorHex">
    <vt:lpwstr/>
  </property>
  <property fmtid="{D5CDD505-2E9C-101B-9397-08002B2CF9AE}" pid="9" name="_Emoji">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_ColorTag">
    <vt:lpwstr/>
  </property>
</Properties>
</file>