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a.rutherford\Downloads\"/>
    </mc:Choice>
  </mc:AlternateContent>
  <xr:revisionPtr revIDLastSave="0" documentId="8_{3AF86F45-61E1-4B9B-AEB4-61D2C540B78F}" xr6:coauthVersionLast="47" xr6:coauthVersionMax="47" xr10:uidLastSave="{00000000-0000-0000-0000-000000000000}"/>
  <bookViews>
    <workbookView xWindow="22932" yWindow="-108" windowWidth="30936" windowHeight="16896" activeTab="2" xr2:uid="{00000000-000D-0000-FFFF-FFFF00000000}"/>
  </bookViews>
  <sheets>
    <sheet name="Overview" sheetId="4" r:id="rId1"/>
    <sheet name="Multiple Choice" sheetId="1" r:id="rId2"/>
    <sheet name="Offene Fragen" sheetId="2" r:id="rId3"/>
    <sheet name="Tabelle2" sheetId="3"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6" i="4" l="1"/>
  <c r="B26" i="4" s="1"/>
  <c r="E3" i="2"/>
  <c r="F3" i="2" s="1"/>
  <c r="E4" i="2"/>
  <c r="F4" i="2" s="1"/>
  <c r="E5" i="2"/>
  <c r="F5" i="2" s="1"/>
  <c r="E6" i="2"/>
  <c r="F6" i="2" s="1"/>
  <c r="E7" i="2"/>
  <c r="F7" i="2" s="1"/>
  <c r="E8" i="2"/>
  <c r="F8" i="2" s="1"/>
  <c r="E9" i="2"/>
  <c r="F9" i="2" s="1"/>
  <c r="E10" i="2"/>
  <c r="F10" i="2" s="1"/>
  <c r="E11" i="2"/>
  <c r="F11" i="2" s="1"/>
  <c r="E12" i="2"/>
  <c r="F12" i="2" s="1"/>
  <c r="E13" i="2"/>
  <c r="F13" i="2" s="1"/>
  <c r="E14" i="2"/>
  <c r="F14" i="2" s="1"/>
  <c r="E15" i="2"/>
  <c r="F15" i="2" s="1"/>
  <c r="E16" i="2"/>
  <c r="F16" i="2" s="1"/>
  <c r="E17" i="2"/>
  <c r="F17" i="2" s="1"/>
  <c r="E18" i="2"/>
  <c r="F18" i="2" s="1"/>
  <c r="E19" i="2"/>
  <c r="F19" i="2" s="1"/>
  <c r="E20" i="2"/>
  <c r="F20" i="2" s="1"/>
  <c r="E21" i="2"/>
  <c r="F21" i="2" s="1"/>
  <c r="E22" i="2"/>
  <c r="F22" i="2" s="1"/>
  <c r="E23" i="2"/>
  <c r="F23" i="2" s="1"/>
  <c r="E24" i="2"/>
  <c r="F24" i="2" s="1"/>
  <c r="E25" i="2"/>
  <c r="F25" i="2" s="1"/>
  <c r="E26" i="2"/>
  <c r="F26" i="2" s="1"/>
  <c r="E27" i="2"/>
  <c r="F27" i="2" s="1"/>
  <c r="E28" i="2"/>
  <c r="F28" i="2" s="1"/>
  <c r="E29" i="2"/>
  <c r="F29" i="2" s="1"/>
  <c r="E30" i="2"/>
  <c r="F30" i="2" s="1"/>
  <c r="E31" i="2"/>
  <c r="F31" i="2" s="1"/>
  <c r="E32" i="2"/>
  <c r="F32" i="2" s="1"/>
  <c r="E33" i="2"/>
  <c r="F33" i="2" s="1"/>
  <c r="E34" i="2"/>
  <c r="F34" i="2" s="1"/>
  <c r="E35" i="2"/>
  <c r="F35" i="2" s="1"/>
  <c r="E36" i="2"/>
  <c r="F36" i="2" s="1"/>
  <c r="E37" i="2"/>
  <c r="F37" i="2" s="1"/>
  <c r="E38" i="2"/>
  <c r="F38" i="2" s="1"/>
  <c r="E39" i="2"/>
  <c r="F39" i="2" s="1"/>
  <c r="E40" i="2"/>
  <c r="F40" i="2" s="1"/>
  <c r="E41" i="2"/>
  <c r="F41" i="2" s="1"/>
  <c r="E42" i="2"/>
  <c r="F42" i="2" s="1"/>
  <c r="E43" i="2"/>
  <c r="F43" i="2" s="1"/>
  <c r="E44" i="2"/>
  <c r="F44" i="2" s="1"/>
  <c r="E45" i="2"/>
  <c r="F45" i="2" s="1"/>
  <c r="E46" i="2"/>
  <c r="F46" i="2" s="1"/>
  <c r="E47" i="2"/>
  <c r="F47" i="2" s="1"/>
  <c r="E48" i="2"/>
  <c r="F48" i="2" s="1"/>
  <c r="E49" i="2"/>
  <c r="F49" i="2"/>
  <c r="E50" i="2"/>
  <c r="F50" i="2" s="1"/>
  <c r="E51" i="2"/>
  <c r="F51" i="2" s="1"/>
  <c r="E52" i="2"/>
  <c r="F52" i="2" s="1"/>
  <c r="E53" i="2"/>
  <c r="F53" i="2"/>
  <c r="E54" i="2"/>
  <c r="F54" i="2" s="1"/>
  <c r="E55" i="2"/>
  <c r="F55" i="2" s="1"/>
  <c r="E56" i="2"/>
  <c r="F56" i="2" s="1"/>
  <c r="E57" i="2"/>
  <c r="F57" i="2" s="1"/>
  <c r="E58" i="2"/>
  <c r="F58" i="2" s="1"/>
  <c r="E59" i="2"/>
  <c r="F59" i="2" s="1"/>
  <c r="E60" i="2"/>
  <c r="F60" i="2" s="1"/>
  <c r="E61" i="2"/>
  <c r="F61" i="2" s="1"/>
  <c r="E62" i="2"/>
  <c r="F62" i="2" s="1"/>
  <c r="E63" i="2"/>
  <c r="F63" i="2"/>
  <c r="E64" i="2"/>
  <c r="F64" i="2" s="1"/>
  <c r="E65" i="2"/>
  <c r="F65" i="2" s="1"/>
  <c r="E66" i="2"/>
  <c r="F66" i="2" s="1"/>
  <c r="E67" i="2"/>
  <c r="F67" i="2" s="1"/>
  <c r="E68" i="2"/>
  <c r="F68" i="2" s="1"/>
  <c r="E69" i="2"/>
  <c r="F69" i="2" s="1"/>
  <c r="E70" i="2"/>
  <c r="F70" i="2" s="1"/>
  <c r="E71" i="2"/>
  <c r="F71" i="2" s="1"/>
  <c r="E72" i="2"/>
  <c r="F72" i="2" s="1"/>
  <c r="E73" i="2"/>
  <c r="F73" i="2" s="1"/>
  <c r="E74" i="2"/>
  <c r="F74" i="2" s="1"/>
  <c r="E75" i="2"/>
  <c r="F75" i="2" s="1"/>
  <c r="E76" i="2"/>
  <c r="F76" i="2" s="1"/>
  <c r="E77" i="2"/>
  <c r="F77" i="2" s="1"/>
  <c r="E78" i="2"/>
  <c r="F78" i="2" s="1"/>
  <c r="E79" i="2"/>
  <c r="F79" i="2" s="1"/>
  <c r="E80" i="2"/>
  <c r="F80" i="2" s="1"/>
  <c r="E81" i="2"/>
  <c r="F81" i="2" s="1"/>
  <c r="E82" i="2"/>
  <c r="F82" i="2" s="1"/>
  <c r="E83" i="2"/>
  <c r="F83" i="2" s="1"/>
  <c r="E84" i="2"/>
  <c r="F84" i="2" s="1"/>
  <c r="E85" i="2"/>
  <c r="F85" i="2" s="1"/>
  <c r="E86" i="2"/>
  <c r="F86" i="2" s="1"/>
  <c r="E87" i="2"/>
  <c r="F87" i="2" s="1"/>
  <c r="E88" i="2"/>
  <c r="F88" i="2" s="1"/>
  <c r="E89" i="2"/>
  <c r="F89" i="2" s="1"/>
  <c r="E90" i="2"/>
  <c r="F90" i="2" s="1"/>
  <c r="E91" i="2"/>
  <c r="F91" i="2" s="1"/>
  <c r="E92" i="2"/>
  <c r="F92" i="2" s="1"/>
  <c r="E93" i="2"/>
  <c r="F93" i="2" s="1"/>
  <c r="E94" i="2"/>
  <c r="F94" i="2" s="1"/>
  <c r="E95" i="2"/>
  <c r="F95" i="2" s="1"/>
  <c r="E96" i="2"/>
  <c r="F96" i="2" s="1"/>
  <c r="E97" i="2"/>
  <c r="F97" i="2" s="1"/>
  <c r="E98" i="2"/>
  <c r="F98" i="2" s="1"/>
  <c r="E99" i="2"/>
  <c r="F99" i="2" s="1"/>
  <c r="E100" i="2"/>
  <c r="F100" i="2" s="1"/>
  <c r="E101" i="2"/>
  <c r="F101" i="2" s="1"/>
  <c r="E102" i="2"/>
  <c r="F102" i="2" s="1"/>
  <c r="E103" i="2"/>
  <c r="F103" i="2" s="1"/>
  <c r="E104" i="2"/>
  <c r="F104" i="2" s="1"/>
  <c r="E105" i="2"/>
  <c r="F105" i="2" s="1"/>
  <c r="E106" i="2"/>
  <c r="F106" i="2" s="1"/>
  <c r="E107" i="2"/>
  <c r="F107" i="2" s="1"/>
  <c r="E108" i="2"/>
  <c r="F108" i="2" s="1"/>
  <c r="E109" i="2"/>
  <c r="F109" i="2" s="1"/>
  <c r="E110" i="2"/>
  <c r="F110" i="2" s="1"/>
  <c r="E111" i="2"/>
  <c r="F111" i="2" s="1"/>
  <c r="E112" i="2"/>
  <c r="F112" i="2" s="1"/>
  <c r="E113" i="2"/>
  <c r="F113" i="2" s="1"/>
  <c r="E114" i="2"/>
  <c r="F114" i="2" s="1"/>
  <c r="E115" i="2"/>
  <c r="F115" i="2" s="1"/>
  <c r="E116" i="2"/>
  <c r="F116" i="2" s="1"/>
  <c r="E117" i="2"/>
  <c r="F117" i="2" s="1"/>
  <c r="E118" i="2"/>
  <c r="F118" i="2" s="1"/>
  <c r="E119" i="2"/>
  <c r="F119" i="2" s="1"/>
  <c r="E120" i="2"/>
  <c r="F120" i="2" s="1"/>
  <c r="E121" i="2"/>
  <c r="F121" i="2" s="1"/>
  <c r="E122" i="2"/>
  <c r="F122" i="2" s="1"/>
  <c r="E123" i="2"/>
  <c r="F123" i="2" s="1"/>
  <c r="E124" i="2"/>
  <c r="F124" i="2" s="1"/>
  <c r="E125" i="2"/>
  <c r="F125" i="2" s="1"/>
  <c r="E126" i="2"/>
  <c r="F126" i="2" s="1"/>
  <c r="E127" i="2"/>
  <c r="F127" i="2" s="1"/>
  <c r="E128" i="2"/>
  <c r="F128" i="2" s="1"/>
  <c r="E129" i="2"/>
  <c r="F129" i="2" s="1"/>
  <c r="E130" i="2"/>
  <c r="F130" i="2" s="1"/>
  <c r="E131" i="2"/>
  <c r="F131" i="2" s="1"/>
  <c r="E132" i="2"/>
  <c r="F132" i="2" s="1"/>
  <c r="E2" i="2"/>
  <c r="F2" i="2" s="1"/>
  <c r="B29" i="3"/>
  <c r="B28" i="3"/>
  <c r="B27" i="3"/>
  <c r="B26" i="3"/>
  <c r="B25" i="3"/>
  <c r="B24" i="3"/>
  <c r="B23" i="3"/>
  <c r="B22" i="3"/>
  <c r="B21" i="3"/>
  <c r="B20" i="3"/>
  <c r="B17" i="3"/>
  <c r="B16" i="3"/>
  <c r="B15" i="3"/>
  <c r="B14" i="3"/>
  <c r="B13" i="3"/>
  <c r="B12" i="3"/>
  <c r="B11" i="3"/>
  <c r="B10" i="3"/>
  <c r="B9" i="3"/>
  <c r="B8" i="3"/>
  <c r="B9" i="4"/>
  <c r="B13" i="4" s="1"/>
  <c r="B17" i="4"/>
  <c r="B16" i="4"/>
  <c r="B15" i="4"/>
  <c r="E23" i="4"/>
  <c r="B14" i="4"/>
  <c r="B18" i="4" s="1"/>
  <c r="A49" i="4"/>
  <c r="A48" i="4"/>
  <c r="A47" i="4"/>
  <c r="G47" i="4" s="1"/>
  <c r="A33" i="4"/>
  <c r="D33" i="4" s="1"/>
  <c r="E22" i="4"/>
  <c r="G24" i="4"/>
  <c r="G23" i="4"/>
  <c r="G22" i="4"/>
  <c r="F24" i="4"/>
  <c r="F23" i="4"/>
  <c r="F22" i="4"/>
  <c r="F38" i="4" s="1"/>
  <c r="E24" i="4"/>
  <c r="A32" i="4"/>
  <c r="F32" i="4" s="1"/>
  <c r="A31" i="4"/>
  <c r="G31" i="4" s="1"/>
  <c r="A46" i="4"/>
  <c r="G46" i="4" s="1"/>
  <c r="A45" i="4"/>
  <c r="A44" i="4"/>
  <c r="A43" i="4"/>
  <c r="A42" i="4"/>
  <c r="A41" i="4"/>
  <c r="D24" i="4"/>
  <c r="D23" i="4"/>
  <c r="D22" i="4"/>
  <c r="C24" i="4"/>
  <c r="C23" i="4"/>
  <c r="C22" i="4"/>
  <c r="A30" i="4"/>
  <c r="B30" i="4" s="1"/>
  <c r="A29" i="4"/>
  <c r="G29" i="4" s="1"/>
  <c r="A28" i="4"/>
  <c r="G28" i="4" s="1"/>
  <c r="A27" i="4"/>
  <c r="E27" i="4" s="1"/>
  <c r="A25" i="4"/>
  <c r="G25" i="4" s="1"/>
  <c r="B11" i="4"/>
  <c r="B12" i="4"/>
  <c r="B10" i="4"/>
  <c r="B23" i="4"/>
  <c r="B22" i="4"/>
  <c r="B24" i="4"/>
  <c r="B25" i="4"/>
  <c r="F25" i="4"/>
  <c r="F41" i="4" s="1"/>
  <c r="F49" i="4"/>
  <c r="B49" i="4"/>
  <c r="D49" i="4"/>
  <c r="F31" i="4"/>
  <c r="C49" i="4"/>
  <c r="B31" i="4"/>
  <c r="B47" i="4"/>
  <c r="D47" i="4"/>
  <c r="F27" i="4"/>
  <c r="F43" i="4" s="1"/>
  <c r="E49" i="4"/>
  <c r="B32" i="4"/>
  <c r="C47" i="4"/>
  <c r="G49" i="4"/>
  <c r="D28" i="4"/>
  <c r="E32" i="4"/>
  <c r="E48" i="4"/>
  <c r="C32" i="4"/>
  <c r="C48" i="4"/>
  <c r="G32" i="4"/>
  <c r="G48" i="4"/>
  <c r="D32" i="4"/>
  <c r="D48" i="4"/>
  <c r="F47" i="4"/>
  <c r="F48" i="4"/>
  <c r="B48" i="4"/>
  <c r="C38" i="4" l="1"/>
  <c r="E39" i="4"/>
  <c r="F39" i="4"/>
  <c r="G39" i="4"/>
  <c r="B38" i="4"/>
  <c r="D38" i="4"/>
  <c r="B27" i="4"/>
  <c r="B43" i="4" s="1"/>
  <c r="E29" i="4"/>
  <c r="C29" i="4"/>
  <c r="C45" i="4" s="1"/>
  <c r="F29" i="4"/>
  <c r="D44" i="4"/>
  <c r="B33" i="4"/>
  <c r="B19" i="4"/>
  <c r="F40" i="4"/>
  <c r="D29" i="4"/>
  <c r="D45" i="4" s="1"/>
  <c r="F28" i="4"/>
  <c r="F44" i="4" s="1"/>
  <c r="E28" i="4"/>
  <c r="B39" i="4"/>
  <c r="C27" i="4"/>
  <c r="C43" i="4" s="1"/>
  <c r="D27" i="4"/>
  <c r="D43" i="4" s="1"/>
  <c r="C30" i="4"/>
  <c r="B40" i="4"/>
  <c r="G30" i="4"/>
  <c r="F30" i="4"/>
  <c r="D39" i="4"/>
  <c r="D30" i="4"/>
  <c r="E30" i="4"/>
  <c r="B41" i="4"/>
  <c r="E33" i="4"/>
  <c r="E47" i="4"/>
  <c r="G38" i="4"/>
  <c r="B29" i="4"/>
  <c r="B45" i="4" s="1"/>
  <c r="E31" i="4"/>
  <c r="C33" i="4"/>
  <c r="C28" i="4"/>
  <c r="C44" i="4" s="1"/>
  <c r="C25" i="4"/>
  <c r="C41" i="4" s="1"/>
  <c r="G40" i="4"/>
  <c r="F33" i="4"/>
  <c r="B42" i="4"/>
  <c r="G41" i="4"/>
  <c r="G44" i="4"/>
  <c r="E44" i="4"/>
  <c r="E46" i="4"/>
  <c r="D40" i="4"/>
  <c r="E26" i="4"/>
  <c r="E42" i="4" s="1"/>
  <c r="E45" i="4"/>
  <c r="F45" i="4"/>
  <c r="E25" i="4"/>
  <c r="E41" i="4" s="1"/>
  <c r="D31" i="4"/>
  <c r="D46" i="4"/>
  <c r="F26" i="4"/>
  <c r="F42" i="4" s="1"/>
  <c r="G26" i="4"/>
  <c r="G42" i="4" s="1"/>
  <c r="F46" i="4"/>
  <c r="B28" i="4"/>
  <c r="B44" i="4" s="1"/>
  <c r="G45" i="4"/>
  <c r="C26" i="4"/>
  <c r="G33" i="4"/>
  <c r="G27" i="4"/>
  <c r="G43" i="4" s="1"/>
  <c r="C46" i="4"/>
  <c r="C39" i="4"/>
  <c r="B46" i="4"/>
  <c r="E38" i="4"/>
  <c r="C31" i="4"/>
  <c r="C40" i="4"/>
  <c r="E43" i="4"/>
  <c r="D25" i="4"/>
  <c r="E40" i="4"/>
  <c r="D26" i="4"/>
  <c r="D42" i="4" s="1"/>
  <c r="F50" i="4" l="1"/>
  <c r="C34" i="4"/>
  <c r="B50" i="4"/>
  <c r="G50" i="4"/>
  <c r="E34" i="4"/>
  <c r="C42" i="4"/>
  <c r="C50" i="4" s="1"/>
  <c r="E50" i="4"/>
  <c r="D34" i="4"/>
  <c r="D41" i="4"/>
  <c r="D50" i="4" s="1"/>
  <c r="F34" i="4"/>
  <c r="G34" i="4"/>
  <c r="B34" i="4"/>
  <c r="H50" i="4" l="1"/>
  <c r="H3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Thoma, Carmen</author>
  </authors>
  <commentList>
    <comment ref="F1" authorId="0" shapeId="0" xr:uid="{00000000-0006-0000-0100-000001000000}">
      <text>
        <r>
          <rPr>
            <b/>
            <sz val="9"/>
            <color indexed="81"/>
            <rFont val="Segoe UI"/>
            <family val="2"/>
          </rPr>
          <t>Thoma, Carmen:</t>
        </r>
        <r>
          <rPr>
            <sz val="9"/>
            <color indexed="81"/>
            <rFont val="Segoe UI"/>
            <family val="2"/>
          </rPr>
          <t xml:space="preserve">
Alt + RETURN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Thoma, Carmen</author>
    <author>tc={45F33B27-E365-4CAA-B8E7-3F72CBDDBF62}</author>
  </authors>
  <commentList>
    <comment ref="H1" authorId="0" shapeId="0" xr:uid="{00000000-0006-0000-0200-000001000000}">
      <text>
        <r>
          <rPr>
            <b/>
            <sz val="9"/>
            <color indexed="81"/>
            <rFont val="Segoe UI"/>
            <family val="2"/>
          </rPr>
          <t>Thoma, Carmen:</t>
        </r>
        <r>
          <rPr>
            <sz val="9"/>
            <color indexed="81"/>
            <rFont val="Segoe UI"/>
            <family val="2"/>
          </rPr>
          <t xml:space="preserve">
Alt + RETURN</t>
        </r>
      </text>
    </comment>
    <comment ref="C27" authorId="1" shapeId="0" xr:uid="{45F33B27-E365-4CAA-B8E7-3F72CBDDBF62}">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@Rüterbories, Jan, Dr. ich habe dem KFK zwei schwere offene Fragen hinzugefügt (offen_020 und offen_021). Könntest du bitte prüfen, dass inhaltlich alles ok ist?
Reply:
    ist ok!</t>
      </text>
    </comment>
  </commentList>
</comments>
</file>

<file path=xl/sharedStrings.xml><?xml version="1.0" encoding="utf-8"?>
<sst xmlns="http://schemas.openxmlformats.org/spreadsheetml/2006/main" count="1793" uniqueCount="1280">
  <si>
    <t>Module Code</t>
  </si>
  <si>
    <t>Course Code</t>
  </si>
  <si>
    <t>Course Name</t>
  </si>
  <si>
    <t>Total number of Units</t>
  </si>
  <si>
    <t>Author</t>
  </si>
  <si>
    <t>Exam duration in minutes</t>
  </si>
  <si>
    <t>Comment</t>
  </si>
  <si>
    <t># MC Fragen/Lektion</t>
  </si>
  <si>
    <t># MC leicht/Lektion</t>
  </si>
  <si>
    <t># MC mittel/Lektion</t>
  </si>
  <si>
    <t># MC schwer/Lektion</t>
  </si>
  <si>
    <t># MC Fragen gesamt</t>
  </si>
  <si>
    <t># Offene Fragen/Lektion</t>
  </si>
  <si>
    <t># Offen leicht/Lektion</t>
  </si>
  <si>
    <t># Offen mittel/Lektion</t>
  </si>
  <si>
    <t># Offen schwer/Lektion</t>
  </si>
  <si>
    <t># Offene Fragen gesamt</t>
  </si>
  <si>
    <t>Fragen insgesamt</t>
  </si>
  <si>
    <t>Bereits erstellt</t>
  </si>
  <si>
    <t># MC leicht</t>
  </si>
  <si>
    <t># MC mittel</t>
  </si>
  <si>
    <t># MC schwer</t>
  </si>
  <si>
    <t># Offen leicht</t>
  </si>
  <si>
    <t># Offen mittel</t>
  </si>
  <si>
    <t># Offen schwer</t>
  </si>
  <si>
    <t>Lektion 1</t>
  </si>
  <si>
    <t>Lektion 2</t>
  </si>
  <si>
    <t>Lektion 3</t>
  </si>
  <si>
    <t>Summe</t>
  </si>
  <si>
    <t>Total</t>
  </si>
  <si>
    <t>Noch zu erstellen</t>
  </si>
  <si>
    <t>Unit</t>
  </si>
  <si>
    <t>Section</t>
  </si>
  <si>
    <r>
      <t xml:space="preserve">Level of difficulty
leicht (easy)
mittel (middle)
schwer (hard)
</t>
    </r>
    <r>
      <rPr>
        <b/>
        <sz val="10"/>
        <color rgb="FFFF0000"/>
        <rFont val="Calibri"/>
        <family val="2"/>
        <scheme val="minor"/>
      </rPr>
      <t>Please use the German term!</t>
    </r>
  </si>
  <si>
    <t>Question number (automa-tically)</t>
  </si>
  <si>
    <t>Questiion text</t>
  </si>
  <si>
    <t>Correct answer</t>
  </si>
  <si>
    <t>Incorrect answer</t>
  </si>
  <si>
    <t>Picture - yes? =&gt; insert "Ja" (Please use the German term!) 
And please note the information in "Overview" /
 Compulsory literature
(i.e. required reading)</t>
  </si>
  <si>
    <t>Comment from reviewer</t>
  </si>
  <si>
    <t>1.1</t>
  </si>
  <si>
    <t>leicht</t>
  </si>
  <si>
    <t>MC_144</t>
  </si>
  <si>
    <t>MC_145</t>
  </si>
  <si>
    <t>MC_146</t>
  </si>
  <si>
    <t>MC_147</t>
  </si>
  <si>
    <t>MC_148</t>
  </si>
  <si>
    <t>MC_149</t>
  </si>
  <si>
    <t>MC_150</t>
  </si>
  <si>
    <t>MC_151</t>
  </si>
  <si>
    <t>MC_152</t>
  </si>
  <si>
    <t>MC_153</t>
  </si>
  <si>
    <t>MC_154</t>
  </si>
  <si>
    <t>MC_155</t>
  </si>
  <si>
    <t>MC_156</t>
  </si>
  <si>
    <t>MC_157</t>
  </si>
  <si>
    <t>MC_158</t>
  </si>
  <si>
    <t>MC_159</t>
  </si>
  <si>
    <t>MC_160</t>
  </si>
  <si>
    <t>MC_161</t>
  </si>
  <si>
    <t>MC_162</t>
  </si>
  <si>
    <t>MC_163</t>
  </si>
  <si>
    <t>MC_164</t>
  </si>
  <si>
    <t>MC_165</t>
  </si>
  <si>
    <t>MC_166</t>
  </si>
  <si>
    <t>MC_167</t>
  </si>
  <si>
    <t>MC_168</t>
  </si>
  <si>
    <t>MC_169</t>
  </si>
  <si>
    <t>MC_170</t>
  </si>
  <si>
    <t>MC_171</t>
  </si>
  <si>
    <t>MC_172</t>
  </si>
  <si>
    <t>MC_173</t>
  </si>
  <si>
    <t>MC_174</t>
  </si>
  <si>
    <t>MC_175</t>
  </si>
  <si>
    <t>MC_176</t>
  </si>
  <si>
    <t>MC_191</t>
  </si>
  <si>
    <t>MC_192</t>
  </si>
  <si>
    <t>MC_193</t>
  </si>
  <si>
    <t>MC_194</t>
  </si>
  <si>
    <t>MC_195</t>
  </si>
  <si>
    <t>MC_196</t>
  </si>
  <si>
    <t>MC_197</t>
  </si>
  <si>
    <t>MC_198</t>
  </si>
  <si>
    <t>MC_199</t>
  </si>
  <si>
    <t>MC_200</t>
  </si>
  <si>
    <t>MC_201</t>
  </si>
  <si>
    <t>MC_202</t>
  </si>
  <si>
    <t>MC_203</t>
  </si>
  <si>
    <t>MC_204</t>
  </si>
  <si>
    <t>MC_205</t>
  </si>
  <si>
    <t>MC_206</t>
  </si>
  <si>
    <t>MC_207</t>
  </si>
  <si>
    <t>MC_208</t>
  </si>
  <si>
    <t>MC_209</t>
  </si>
  <si>
    <t>MC_210</t>
  </si>
  <si>
    <r>
      <t xml:space="preserve">Level of difficulty
leicht (easy)
mittel (middle)
schwer (hard)
</t>
    </r>
    <r>
      <rPr>
        <b/>
        <sz val="10"/>
        <color rgb="FFFF0000"/>
        <rFont val="Calibri"/>
        <family val="2"/>
        <scheme val="minor"/>
      </rPr>
      <t>Please use the German term</t>
    </r>
  </si>
  <si>
    <t>Points
(auto-matically)</t>
  </si>
  <si>
    <t>Lines 
(auto-matically)</t>
  </si>
  <si>
    <t>Question number 
(auto-matically)</t>
  </si>
  <si>
    <t>Question text</t>
  </si>
  <si>
    <t>Sample solution</t>
  </si>
  <si>
    <t>Picture - yes? =&gt; insert "Ja" (Please use the German term!) 
And please note the information in "Overview" /
Compulsory literature
(i.e. required reading)</t>
  </si>
  <si>
    <t>Comment Reviewer</t>
  </si>
  <si>
    <t>offen_092</t>
  </si>
  <si>
    <t>offen_094</t>
  </si>
  <si>
    <t>offen_095</t>
  </si>
  <si>
    <t>offen_096</t>
  </si>
  <si>
    <t>offen_097</t>
  </si>
  <si>
    <t>offen_098</t>
  </si>
  <si>
    <t>offen_099</t>
  </si>
  <si>
    <t>offen_104</t>
  </si>
  <si>
    <t>offen_105</t>
  </si>
  <si>
    <t>offen_106</t>
  </si>
  <si>
    <t>offen_107</t>
  </si>
  <si>
    <t>offen_108</t>
  </si>
  <si>
    <t>offen_109</t>
  </si>
  <si>
    <t>offen_110</t>
  </si>
  <si>
    <t>offen_111</t>
  </si>
  <si>
    <t>offen_112</t>
  </si>
  <si>
    <t>offen_113</t>
  </si>
  <si>
    <t>offen_114</t>
  </si>
  <si>
    <t>offen_115</t>
  </si>
  <si>
    <t>offen_116</t>
  </si>
  <si>
    <t>offen_117</t>
  </si>
  <si>
    <t>offen_118</t>
  </si>
  <si>
    <t>offen_119</t>
  </si>
  <si>
    <t>offen_120</t>
  </si>
  <si>
    <t>offen_121</t>
  </si>
  <si>
    <t>offen_122</t>
  </si>
  <si>
    <t>offen_123</t>
  </si>
  <si>
    <t>offen_124</t>
  </si>
  <si>
    <t>offen_125</t>
  </si>
  <si>
    <t>offen_126</t>
  </si>
  <si>
    <t>offen_127</t>
  </si>
  <si>
    <t>offen_128</t>
  </si>
  <si>
    <t>offen_129</t>
  </si>
  <si>
    <t>offen_130</t>
  </si>
  <si>
    <t>offen_131</t>
  </si>
  <si>
    <t>offen_132</t>
  </si>
  <si>
    <t>offen_133</t>
  </si>
  <si>
    <t>offen_134</t>
  </si>
  <si>
    <t>offen_135</t>
  </si>
  <si>
    <t>Schwierigkeitsgrad</t>
  </si>
  <si>
    <t>Bild</t>
  </si>
  <si>
    <t>Ja</t>
  </si>
  <si>
    <t>mittel</t>
  </si>
  <si>
    <t>Nein</t>
  </si>
  <si>
    <t>schwer</t>
  </si>
  <si>
    <t>MC Fragen pro Lektion</t>
  </si>
  <si>
    <t>MC leicht</t>
  </si>
  <si>
    <t>MC mittel</t>
  </si>
  <si>
    <t>MC schwer</t>
  </si>
  <si>
    <t>Offene Fragen / Lektion</t>
  </si>
  <si>
    <t>Offen leicht</t>
  </si>
  <si>
    <t>Offen mittel</t>
  </si>
  <si>
    <t>Offen schwer</t>
  </si>
  <si>
    <t>A product innovation is a new or improved good or service that differs significantly from the firm’s previous goods or services and …</t>
  </si>
  <si>
    <t>… has been introduced on the market.</t>
  </si>
  <si>
    <t>… has expanded  the market.</t>
  </si>
  <si>
    <t>... has captured the low end of the market.</t>
  </si>
  <si>
    <t>… has improved the firm's market share.</t>
  </si>
  <si>
    <t>What type of innovation is a new product or service that has cost advantages, can be used by less specialized professionals, and enlarges the overall market?</t>
  </si>
  <si>
    <t>disruptive innovation</t>
  </si>
  <si>
    <t>radical innovation</t>
  </si>
  <si>
    <t>incremental innovation</t>
  </si>
  <si>
    <t>me too (no innovation)</t>
  </si>
  <si>
    <t>Marketing authorization (MA) of a pharmaceutical innovation determines a key event in the five-step innovation process. To which step does MA belong?</t>
  </si>
  <si>
    <t>development</t>
  </si>
  <si>
    <t>initiative</t>
  </si>
  <si>
    <t>launch</t>
  </si>
  <si>
    <t>utilization and commercialization</t>
  </si>
  <si>
    <t>The expected success is an essential driver for pharma and medical technology companies to invest in innovations. This is usually assessed based on …</t>
  </si>
  <si>
    <t>… expected sales revenues and profits.</t>
  </si>
  <si>
    <t>… likelihood to achieve product approval.</t>
  </si>
  <si>
    <t>… price potential.</t>
  </si>
  <si>
    <t>… degree of novelty.</t>
  </si>
  <si>
    <t>According to the pharmaceutical pricing model, R&amp;D costs are composed of which of the following?</t>
  </si>
  <si>
    <t>discovery and development plus in-market clinical trials</t>
  </si>
  <si>
    <t>pre-clinical trials and launch costs</t>
  </si>
  <si>
    <t>sum of the discounted value for all units sold</t>
  </si>
  <si>
    <t xml:space="preserve">manufacturing costs plus sales costs </t>
  </si>
  <si>
    <t>Michael Porter's concept of value in healthcare embraces two key dimensions. One is the improvement in health outcomes in relation to what?</t>
  </si>
  <si>
    <t>the full  costs of achieving this outcome</t>
  </si>
  <si>
    <t>the time to achieve this outcome</t>
  </si>
  <si>
    <t xml:space="preserve">the pharmaceutical costs of achieving this outcome </t>
  </si>
  <si>
    <t>the extension of health span achieved by this outcome</t>
  </si>
  <si>
    <t>According to the classification of health outcomes for a disease along three tiers, which of the following is an example outcome measure captured in tier 2 (Porter et al., 2016)?</t>
  </si>
  <si>
    <t xml:space="preserve"> complications </t>
  </si>
  <si>
    <t>retained health</t>
  </si>
  <si>
    <t>sustainability</t>
  </si>
  <si>
    <t>survival</t>
  </si>
  <si>
    <t>Which industry sector belonged  to the global top three with the most international patent applications in 2020?</t>
  </si>
  <si>
    <t>medical technology</t>
  </si>
  <si>
    <t>pharmaceuticals</t>
  </si>
  <si>
    <t>automotive</t>
  </si>
  <si>
    <t>chemistry</t>
  </si>
  <si>
    <t>While no single parameter can capture the results of a medical intervention, which of the following is the health outcome measure of greatest relevance for a pharmaceutical innovation targeting cancer?</t>
  </si>
  <si>
    <t>adverse health effects</t>
  </si>
  <si>
    <t>quality of life</t>
  </si>
  <si>
    <t>patient satisfaction</t>
  </si>
  <si>
    <t>Costs in health service provision can be split into different categories. Into which of these cost categories does a special procedures like an endoscopy fall?</t>
  </si>
  <si>
    <t>direct</t>
  </si>
  <si>
    <t>indirect</t>
  </si>
  <si>
    <t>overhead</t>
  </si>
  <si>
    <t>support</t>
  </si>
  <si>
    <t>What is the highest net sales achieved by a pharmaceutical innovation during any fiscal year within the given territory following the first launch called?</t>
  </si>
  <si>
    <t>peak sales</t>
  </si>
  <si>
    <t>launch success</t>
  </si>
  <si>
    <t>market share</t>
  </si>
  <si>
    <t>next-in-class</t>
  </si>
  <si>
    <t>Next-in-class innovations represent a significant share of new drug approvals but often struggle to deliver against ambitious commercial goals. Which of the following would be the best strategy to mitigate this commercial risk?</t>
  </si>
  <si>
    <t>to develop the drug in  diseases where no pharmaceutical options exist yet</t>
  </si>
  <si>
    <t>to launch the drug in selected markets only where competition is weak</t>
  </si>
  <si>
    <t>to launch the drug globally based on attractive prices beating the competition</t>
  </si>
  <si>
    <t>to develop the drug in special subpopulations, which benefit more than the full population in a disease</t>
  </si>
  <si>
    <t>Pharmaceutical innovations with an active ingredient representing a new chemical structure …</t>
  </si>
  <si>
    <t>can only sometimes be first-in-class.</t>
  </si>
  <si>
    <t>are always first-in-class.</t>
  </si>
  <si>
    <t>are always first-in-disease.</t>
  </si>
  <si>
    <t>are always first-in-class and first-in-disease.</t>
  </si>
  <si>
    <t>Foundations such as the Gates Foundation are especially important stakeholders to foster innovations  …</t>
  </si>
  <si>
    <t>… for neglected diseases disproportionally affecting people in lower-income countries.</t>
  </si>
  <si>
    <t>… for diseases where existing therapies are very expensive.</t>
  </si>
  <si>
    <t>Prescribing physicians are key stakeholders in determining the demand for innovations. Looking at prescribing physicians, which of the following is the most relevant additional factor in driving the demand?</t>
  </si>
  <si>
    <t>specialty of the physician</t>
  </si>
  <si>
    <t>involvement of the physician in clinical trials</t>
  </si>
  <si>
    <t xml:space="preserve">insurance package relevant for the patient treated by the physician </t>
  </si>
  <si>
    <t>payment mechanism for physician's service provisions</t>
  </si>
  <si>
    <t xml:space="preserve">Which of the following stakeholder groups for pharmaceutical innovation are important during the invention and commercialization phase? </t>
  </si>
  <si>
    <t xml:space="preserve">key opinion leaders </t>
  </si>
  <si>
    <t>innovation centers</t>
  </si>
  <si>
    <t>cluster organizations</t>
  </si>
  <si>
    <t>outsourcing providers</t>
  </si>
  <si>
    <t xml:space="preserve">Key stakeholders in the health system have different expectations about attributes that constitute the value of an innovation. Which of the following is a typical attribute that is valued  by patients but usually not by insurance companies? </t>
  </si>
  <si>
    <t>improvement in convenience aspects</t>
  </si>
  <si>
    <t>more affordable product</t>
  </si>
  <si>
    <t>improvement in quality of life</t>
  </si>
  <si>
    <t>improvement in functional status</t>
  </si>
  <si>
    <t>Sales revenue expectations of an innovation are calculated based on assumptions on units sold and achievable net prices. Which of the following primarily impacts units sold?</t>
  </si>
  <si>
    <t>market size</t>
  </si>
  <si>
    <t>market growth</t>
  </si>
  <si>
    <t>market segmentation</t>
  </si>
  <si>
    <t>Which of the following are two key external determinants of innovation in pharma and medical technologies?</t>
  </si>
  <si>
    <t>growth of a knowledge stock and market size</t>
  </si>
  <si>
    <t>growth of NMEs and market growth</t>
  </si>
  <si>
    <t>growth of FDA approvals and market expansion</t>
  </si>
  <si>
    <t xml:space="preserve">growth of patents and market specialization </t>
  </si>
  <si>
    <t>An examination of determinants of innovation needs to consider …</t>
  </si>
  <si>
    <t>… the entire specific industry context.</t>
  </si>
  <si>
    <t>… a generic market model that is applicable in various countries.</t>
  </si>
  <si>
    <t>… the regulation of adjacent industry sectors.</t>
  </si>
  <si>
    <t>… the specifics of the R&amp;D process of the industry sector.</t>
  </si>
  <si>
    <t>A strong portfolio focus has been identified as a reliable determining factor for innovation success. This means R&amp;D activities are concentrated on a small selection of …</t>
  </si>
  <si>
    <t>… technology classes and diseases.</t>
  </si>
  <si>
    <t>… less risky projects.</t>
  </si>
  <si>
    <t>… projects with the highest commercial potential.</t>
  </si>
  <si>
    <t>… projects with the lowest development costs.</t>
  </si>
  <si>
    <t>A pharmaceutical company is ready to invest $500 million to overcome a lack of creative ideas in early drug discovery. The investment should enable access to new breakthrough technologies in a risk-mitigated and efficient manner. What is the preferred approach to access external knowledge and resources?</t>
  </si>
  <si>
    <t>Establish a venture capital fund to build a network of external providers.</t>
  </si>
  <si>
    <t>Invest in mergers and acquisitions of start up companies.</t>
  </si>
  <si>
    <t>Hire new external experts along with building artificial intelligence capabilities.</t>
  </si>
  <si>
    <t>Invest in a high potential in-licensing project already advanced in development.</t>
  </si>
  <si>
    <t>Ensuring access to innovations in pharma and medical technologies is challenging for lower-income countries. What is the main issue relating to access to innovations in these countries?</t>
  </si>
  <si>
    <t xml:space="preserve">insufficient purchasing power </t>
  </si>
  <si>
    <t>lack of support from local key opinion leaders</t>
  </si>
  <si>
    <t>missing approval from regulatory bodies</t>
  </si>
  <si>
    <t xml:space="preserve">governmental funding not available for generics </t>
  </si>
  <si>
    <t>The time window for a pharmaceutical company to capitalize on the R&amp;D investment of an innovation is usually …</t>
  </si>
  <si>
    <t>… not more than 10 years.</t>
  </si>
  <si>
    <t>… 25 years or more.</t>
  </si>
  <si>
    <t>… 15 to 20 years.</t>
  </si>
  <si>
    <t>… 10 to 15 years.</t>
  </si>
  <si>
    <t>To what extent is formal reference pricing utilized in the United States to regulate prices of pharmaceutical innovations?</t>
  </si>
  <si>
    <t>Formal reference pricing is not established.</t>
  </si>
  <si>
    <t>Formal reference pricing is used by public payers only.</t>
  </si>
  <si>
    <t>Formal reference  pricing is used by commercial payers only.</t>
  </si>
  <si>
    <t>Formal reference pricing is used by both public and commercial payers.</t>
  </si>
  <si>
    <t>A key metric to highlight the uniqueness of the R&amp;D process in the pharma industry is the R&amp;D intensity, which is what?</t>
  </si>
  <si>
    <t>the percentage share of R&amp;D spending of net revenues; average level in 2018 was 25% (US)</t>
  </si>
  <si>
    <t>the percentage share of R&amp;D spending of net cashflow; average level in 2018 was 35% (US)</t>
  </si>
  <si>
    <t>the percentage share of R&amp;D spending of net revenues; average level in 2018 was 2% (US)</t>
  </si>
  <si>
    <t>the percentage share of R&amp;D spending of peak sales; average level in 2018 was 15% (US)</t>
  </si>
  <si>
    <t>Demonstrating  incremental benefits over standard of care is a key driver of price levels for a pharmaceutical innovation. What could be the standard of care for a pharmaceutical innovation?</t>
  </si>
  <si>
    <t xml:space="preserve">any type of medical intervention </t>
  </si>
  <si>
    <t xml:space="preserve">only a drug or mix of drugs </t>
  </si>
  <si>
    <t>not a surgical procedure</t>
  </si>
  <si>
    <t>not a medical device</t>
  </si>
  <si>
    <t>A pharmaceutical company has launched an innovation that has successfully met sales expectations but failed to deliver projected profits after the first five years in the market. How should the company best course correct?</t>
  </si>
  <si>
    <t>Reassess marketing and sales spending to reduce costs of commercialization..</t>
  </si>
  <si>
    <t>Utilize market mechanisms to raise drug prices.</t>
  </si>
  <si>
    <t>Launch a direct-to-consumer advertising campaign to sell more units.</t>
  </si>
  <si>
    <t>Re-engineer the manufacturing process to bring down costs of goods.</t>
  </si>
  <si>
    <t>In the game theory framework "PARTS," P stands for which of the following?</t>
  </si>
  <si>
    <t>players</t>
  </si>
  <si>
    <t>people</t>
  </si>
  <si>
    <t>progress</t>
  </si>
  <si>
    <t>power</t>
  </si>
  <si>
    <t>Which of the following models is used to describe the effects of adverse selection?</t>
  </si>
  <si>
    <t>the lemons model</t>
  </si>
  <si>
    <t>the cherries model</t>
  </si>
  <si>
    <t>the apples model</t>
  </si>
  <si>
    <t>the oranges model</t>
  </si>
  <si>
    <t>All instruments used to avoid moral hazard lead to which of the following?</t>
  </si>
  <si>
    <t>an alignment of the contracting partners’ interests</t>
  </si>
  <si>
    <t>an increase in capital for both contracting partners</t>
  </si>
  <si>
    <t>a disadvantage for the less-informed party</t>
  </si>
  <si>
    <t>an increase in risk for the better-informed party</t>
  </si>
  <si>
    <t>private investors' individual preferences</t>
  </si>
  <si>
    <t>local authorities' regulations and legislation</t>
  </si>
  <si>
    <t>competitor market power</t>
  </si>
  <si>
    <t>product acceptance by healthcare professionals and patients</t>
  </si>
  <si>
    <t>What does the acronym "R&amp;D" stand for?</t>
  </si>
  <si>
    <t>research and development</t>
  </si>
  <si>
    <t>results and design</t>
  </si>
  <si>
    <t>retail and delivery</t>
  </si>
  <si>
    <t>regulation and dominance</t>
  </si>
  <si>
    <t>What does the regulatory-affairs manager do?</t>
  </si>
  <si>
    <t>ensures product conformity for the different target markets</t>
  </si>
  <si>
    <t>is responsible for establishing a distribution network</t>
  </si>
  <si>
    <t>conducts pre-clinical and clinical trials</t>
  </si>
  <si>
    <t>provides medical advice and makes decisions related to patient care</t>
  </si>
  <si>
    <t>What is the market size of the gross global medical-technology industry?</t>
  </si>
  <si>
    <t>ca. 460 billion USD</t>
  </si>
  <si>
    <t>ca. 76 billion USD</t>
  </si>
  <si>
    <t>ca. 14 billion USD</t>
  </si>
  <si>
    <t>ca. 1.2 billion USD</t>
  </si>
  <si>
    <t>What is the primary purpose of the intellectual-property system?</t>
  </si>
  <si>
    <t>to protect the work of inventors</t>
  </si>
  <si>
    <t>to streamline production processes</t>
  </si>
  <si>
    <t>to incentivize private investors</t>
  </si>
  <si>
    <t>to distribute research outputs</t>
  </si>
  <si>
    <t>innovation</t>
  </si>
  <si>
    <t>patent</t>
  </si>
  <si>
    <t>copyright</t>
  </si>
  <si>
    <t>trademark</t>
  </si>
  <si>
    <t>What does a copyright protect?</t>
  </si>
  <si>
    <t>original creative or artistic forms</t>
  </si>
  <si>
    <t>valuable information not known to the public</t>
  </si>
  <si>
    <t>distinctive identification of products or services</t>
  </si>
  <si>
    <t>new inventions</t>
  </si>
  <si>
    <t>What does a trademark protect?</t>
  </si>
  <si>
    <t>registered designs</t>
  </si>
  <si>
    <t>For which of the following could a patent be granted?</t>
  </si>
  <si>
    <t>a cardiac pacemaker</t>
  </si>
  <si>
    <t>the logo of a private health clinic</t>
  </si>
  <si>
    <t>a manual for a blood glucose monitoring device</t>
  </si>
  <si>
    <t>the color scheme of a clinical decision support app</t>
  </si>
  <si>
    <t>According to the European Patent Office 2022 statistics, which of the following fields saw the most patent applications?</t>
  </si>
  <si>
    <t>biotechnology</t>
  </si>
  <si>
    <t>organic chemistry</t>
  </si>
  <si>
    <t>A diagnosis-related group (DRG) system defines a group of patients whose treatment …</t>
  </si>
  <si>
    <t>… entails a comparable expenditure of resources.</t>
  </si>
  <si>
    <t>... requires comparable surgical instruments.</t>
  </si>
  <si>
    <t>... is covered through comparable insurance schemes.</t>
  </si>
  <si>
    <t>... stretches over a comparable timeframe.</t>
  </si>
  <si>
    <t>In most regulatory systems, medical devices are classified according to which of the following?</t>
  </si>
  <si>
    <t>risk</t>
  </si>
  <si>
    <t>monetary value</t>
  </si>
  <si>
    <t>complexity</t>
  </si>
  <si>
    <t>age</t>
  </si>
  <si>
    <t>evaluation of product performance through "first-in-human" studies</t>
  </si>
  <si>
    <t>systematic identification of risk during practical use of the product</t>
  </si>
  <si>
    <t>quick initiation of necessary measures, such as recalls</t>
  </si>
  <si>
    <t>continuous update of risk-benefit assessment</t>
  </si>
  <si>
    <t>In recent years, global and regional HTA networks evolved with the intent to collaborate on the science and practice of HTA. Which one of the following networks is one of the most relevant global organizations?</t>
  </si>
  <si>
    <t>INAHTA</t>
  </si>
  <si>
    <t>iHTA</t>
  </si>
  <si>
    <t>NATHTA</t>
  </si>
  <si>
    <t>RedEDTSA</t>
  </si>
  <si>
    <t>It is only used in the pre-market phase.</t>
  </si>
  <si>
    <t>It is a multidisciplinary process.</t>
  </si>
  <si>
    <t>It aims to promote an equitable and efficient health system.</t>
  </si>
  <si>
    <t>It uses scientific methods and data sources.</t>
  </si>
  <si>
    <t>Which country is an example of a private insurance-driven archetype of payer systems?</t>
  </si>
  <si>
    <t>the US</t>
  </si>
  <si>
    <t>the UK</t>
  </si>
  <si>
    <t>Japan</t>
  </si>
  <si>
    <t>India</t>
  </si>
  <si>
    <t>Which country is an example of a clinical effectiveness-driven archetype of payer systems?</t>
  </si>
  <si>
    <t>Germany</t>
  </si>
  <si>
    <t>South Korea</t>
  </si>
  <si>
    <t>Australia</t>
  </si>
  <si>
    <t>Sweden</t>
  </si>
  <si>
    <t>Which statement is correct about the payer systems of the following countries?</t>
  </si>
  <si>
    <t>China is out-of-pocket-driven.</t>
  </si>
  <si>
    <t>Canada is private-insurance-driven.</t>
  </si>
  <si>
    <t>Italy is cost-effectiveness-driven.</t>
  </si>
  <si>
    <t>UK is clinical-effectiveness-driven.</t>
  </si>
  <si>
    <t>Fill in the blank: "Cost-…. analysis" is not among the five main types of economic evaluation that can contribute to HTA.</t>
  </si>
  <si>
    <t>sharing</t>
  </si>
  <si>
    <t>effectiveness</t>
  </si>
  <si>
    <t>utility</t>
  </si>
  <si>
    <t>benefit</t>
  </si>
  <si>
    <t>Which of the three building blocks of the HTA Core Model® provides a comprehensive list of questions to be addressed by HTA?</t>
  </si>
  <si>
    <t>ontology</t>
  </si>
  <si>
    <t>methodological guidance</t>
  </si>
  <si>
    <t>reporting structure</t>
  </si>
  <si>
    <t>assessment</t>
  </si>
  <si>
    <t>Which one of the followings is a  non-clinical domain of the HTA Core Model®?</t>
  </si>
  <si>
    <t>legal aspects</t>
  </si>
  <si>
    <t>safety</t>
  </si>
  <si>
    <t xml:space="preserve">description and technical characteristics of technology </t>
  </si>
  <si>
    <t>clinical effectiveness</t>
  </si>
  <si>
    <t>The framework for pan-European cooperation announced the list of regulation areas that will address until 2025. One of them is "Horizon Scanning", which aims for the …</t>
  </si>
  <si>
    <t>… cooperation in the identification of emerging technologies.</t>
  </si>
  <si>
    <t>… scientific consultations between HTA bodies and companies.</t>
  </si>
  <si>
    <t>… joint clinical assessment of new health technologies and production of clinical assessment reports.</t>
  </si>
  <si>
    <t>… addressing ethical concerns of HTA.</t>
  </si>
  <si>
    <t>The development of new antiplatelet therapy (Clopidogrel) instead of Aspirin usage can be given as an example for ROI for the treatment of which medical condition?</t>
  </si>
  <si>
    <t>stroke</t>
  </si>
  <si>
    <t>breast cancer</t>
  </si>
  <si>
    <t>type-2 diabetes</t>
  </si>
  <si>
    <t>heart attack</t>
  </si>
  <si>
    <t>Which part of HTA  focuses on reviewing the clinical and economic evidence in health technology?</t>
  </si>
  <si>
    <t>approval</t>
  </si>
  <si>
    <t>appraisal</t>
  </si>
  <si>
    <t>authority</t>
  </si>
  <si>
    <t>The capacity of a technology to produce a desired effect when used under ideal circumstances is called what?</t>
  </si>
  <si>
    <t>efficacy</t>
  </si>
  <si>
    <t xml:space="preserve">efficiency </t>
  </si>
  <si>
    <t>effectology</t>
  </si>
  <si>
    <t xml:space="preserve"> IRR</t>
  </si>
  <si>
    <t>ROE</t>
  </si>
  <si>
    <t>WIP</t>
  </si>
  <si>
    <t>DCE</t>
  </si>
  <si>
    <t>What does "IRR" stands for in the context of investment and financing?</t>
  </si>
  <si>
    <t>Internal Rate of Return</t>
  </si>
  <si>
    <t>Institutional Reward Relation</t>
  </si>
  <si>
    <t>Investment Rationale  Reports</t>
  </si>
  <si>
    <t>Increase and Reduction Ratio</t>
  </si>
  <si>
    <t>Which of the following analyses does HTA use to compare the costs and effects of two or more alternatives addressing the same outcome?</t>
  </si>
  <si>
    <t>cost-effectiveness analysis</t>
  </si>
  <si>
    <t>cost-utility analysis</t>
  </si>
  <si>
    <t>cost-benefit analysis</t>
  </si>
  <si>
    <t>cost-consequence analysis</t>
  </si>
  <si>
    <t>According to WHO, what, together with its life-threatening complications, is still dominating the first place in world´s ranking list of deadly diseases?</t>
  </si>
  <si>
    <t xml:space="preserve">cardiovascular disease </t>
  </si>
  <si>
    <t>cancer</t>
  </si>
  <si>
    <t>diabetes</t>
  </si>
  <si>
    <t>chronic obstructive pulmonary disease</t>
  </si>
  <si>
    <t>new active substance</t>
  </si>
  <si>
    <t xml:space="preserve">drug </t>
  </si>
  <si>
    <t>biologics</t>
  </si>
  <si>
    <t>pharmaceutics</t>
  </si>
  <si>
    <t>2021 was a record year of new global launches, with eight innovations. What was this for?</t>
  </si>
  <si>
    <t>COVID-19</t>
  </si>
  <si>
    <t>dermatology</t>
  </si>
  <si>
    <t>oncology</t>
  </si>
  <si>
    <t>neurology</t>
  </si>
  <si>
    <t>From various viewpoints including the number of pipeline projects in R&amp;D, number of companies engaging, and number of novel drugs being launched, what is the leading area of pharmaceutical innovation (IQVIA, 2022a)?</t>
  </si>
  <si>
    <t>infectious diseases</t>
  </si>
  <si>
    <t>inflammation</t>
  </si>
  <si>
    <t>Which economic evaluation for HTA uses ICER to express its results?</t>
  </si>
  <si>
    <t>cost-minimization analysis</t>
  </si>
  <si>
    <t>cost-consequences analysis</t>
  </si>
  <si>
    <t>Mammography for breast cancer cannot be used for what?</t>
  </si>
  <si>
    <t>the treatment of cancer</t>
  </si>
  <si>
    <t xml:space="preserve"> the early detection of cancer</t>
  </si>
  <si>
    <t>identifying the presence of cancer</t>
  </si>
  <si>
    <t>determining the type of cancer</t>
  </si>
  <si>
    <t>In a representative survey, more than 100 physicians were asked to state which technology they believed contributed most to reducing mortality in the past 20 years  (Wamble et al., 2019).  What was the survey response?</t>
  </si>
  <si>
    <t>diagnostics</t>
  </si>
  <si>
    <t>surgical procedures</t>
  </si>
  <si>
    <t>medical devices</t>
  </si>
  <si>
    <t>Immunization (vaccination) against infectious diseases, such as COVID-19 is considered to be which of the following?</t>
  </si>
  <si>
    <t>primary prevention</t>
  </si>
  <si>
    <t>secondary prevention</t>
  </si>
  <si>
    <t>causal therapy</t>
  </si>
  <si>
    <t>symptomatic therapy</t>
  </si>
  <si>
    <t>Human Papilloma Virus (HPV) testing to assess the likelihood of developing cervical cancer is a diagnostic testing for ...</t>
  </si>
  <si>
    <t>… early detection.</t>
  </si>
  <si>
    <t>… imaging.</t>
  </si>
  <si>
    <t>… selecting the therapy of choice.</t>
  </si>
  <si>
    <t>… risk assessment.</t>
  </si>
  <si>
    <t>justice</t>
  </si>
  <si>
    <t>informed consent</t>
  </si>
  <si>
    <t>telling the truth</t>
  </si>
  <si>
    <t>confidentiality</t>
  </si>
  <si>
    <t>Data access</t>
  </si>
  <si>
    <t>autonomy</t>
  </si>
  <si>
    <t>respect for persons</t>
  </si>
  <si>
    <t>benefit-harm balance</t>
  </si>
  <si>
    <t>equity</t>
  </si>
  <si>
    <t>Which principle of biomedical ethics aims to contribute to the welfare and benefits of patients?</t>
  </si>
  <si>
    <t>beneficence</t>
  </si>
  <si>
    <t>What is the research and development phase of the modern innovation concept also known as?</t>
  </si>
  <si>
    <t>creative phase</t>
  </si>
  <si>
    <t>exploitation phase</t>
  </si>
  <si>
    <t>launch phase</t>
  </si>
  <si>
    <t>commercialization phase</t>
  </si>
  <si>
    <t>NICE, France</t>
  </si>
  <si>
    <t>ZIN, Netherlands</t>
  </si>
  <si>
    <t>AIFA, Italy</t>
  </si>
  <si>
    <t>IQWiG, Germany</t>
  </si>
  <si>
    <t xml:space="preserve">AI could prove to be a disruptive innovation in the healthcare sector. </t>
  </si>
  <si>
    <t xml:space="preserve">AI is guaranteed to be a disruptive innovation in the healthcare sector. </t>
  </si>
  <si>
    <t xml:space="preserve">AI will never be a disruptive innovation in the healthcare sector. </t>
  </si>
  <si>
    <t xml:space="preserve">AI does not play a role in the healthcare sector. </t>
  </si>
  <si>
    <t>Which of the following is not a key function of AI?</t>
  </si>
  <si>
    <t>the generation of large datasets</t>
  </si>
  <si>
    <t>the synthesis of input received from the environment</t>
  </si>
  <si>
    <t>the generation of meaningful output</t>
  </si>
  <si>
    <t>the solving of specific, pre-defined problems</t>
  </si>
  <si>
    <t>AI systems are trained in which of the following ways?</t>
  </si>
  <si>
    <t>with large datasets</t>
  </si>
  <si>
    <t>in value ethics</t>
  </si>
  <si>
    <t>manually</t>
  </si>
  <si>
    <t>all of the above</t>
  </si>
  <si>
    <t xml:space="preserve">AI analyzes input and consequences of potential outputs and autonomously performs the action best suited to a predefined goal. </t>
  </si>
  <si>
    <t xml:space="preserve">AI analyzes input without considerations of potential consequences and automatically performs actions best suited to a pre-defined goal. </t>
  </si>
  <si>
    <t xml:space="preserve">AI analyzes input and consequences of actual outputs and automatically performs pre-defined actions to reach a specified goal. </t>
  </si>
  <si>
    <t xml:space="preserve">AI defines goals and generates input and output to synthesize actions that have pre-defined consequences. </t>
  </si>
  <si>
    <t>When were simple forms of AI technologies first developed?</t>
  </si>
  <si>
    <t>the 1940s and 50s</t>
  </si>
  <si>
    <t>the 1920s and 30s</t>
  </si>
  <si>
    <t>the 1960s and 70s</t>
  </si>
  <si>
    <t xml:space="preserve">the 1980s and 90s </t>
  </si>
  <si>
    <t>What are two key factors that have led to breakthroughs in AI development in the 21st century?</t>
  </si>
  <si>
    <t>increased computing power and the availability of big data training sets</t>
  </si>
  <si>
    <t>changes in GDPR and increased political attention</t>
  </si>
  <si>
    <t>better education of developers and the availability of cheap rare earth elements</t>
  </si>
  <si>
    <t>stable economic development and advancements in quantum mechanics</t>
  </si>
  <si>
    <t>Processing of input data to an output value is dependent on algorithms.</t>
  </si>
  <si>
    <t>Processing of input data to an output value is merely a prediction.</t>
  </si>
  <si>
    <t>Learning data may be biased.</t>
  </si>
  <si>
    <t>Learning data may be incomplete.</t>
  </si>
  <si>
    <t>DrugMed</t>
  </si>
  <si>
    <t>ChemBank</t>
  </si>
  <si>
    <t>PubChem</t>
  </si>
  <si>
    <t>DrugBank</t>
  </si>
  <si>
    <t>sociohistorical characteristics</t>
  </si>
  <si>
    <t>physiochemical characteristics</t>
  </si>
  <si>
    <t>bioactivity characteristics</t>
  </si>
  <si>
    <t>toxicity characteristics</t>
  </si>
  <si>
    <t>"Drug targets" refers to which of the following?</t>
  </si>
  <si>
    <t>the biomarkers that are targeted by a specific drug</t>
  </si>
  <si>
    <t>the specific amount of molecules in a complete drug</t>
  </si>
  <si>
    <t>the specific value targeted in a clinical drug trial</t>
  </si>
  <si>
    <t>the specific drugs targeted by developers</t>
  </si>
  <si>
    <t>What does the acronym "DTBA" stand for?</t>
  </si>
  <si>
    <t xml:space="preserve">drug target binding affinity </t>
  </si>
  <si>
    <t>discovery test branding activity</t>
  </si>
  <si>
    <t>dosage toxicity blend assay</t>
  </si>
  <si>
    <t xml:space="preserve">development trial booster agent </t>
  </si>
  <si>
    <t>What are "lead compounds"?</t>
  </si>
  <si>
    <t>compounds or molecules promising to clear clinical trials</t>
  </si>
  <si>
    <t>compounds or molecules containing the chemical element lead (Pb)</t>
  </si>
  <si>
    <t>compounds or molecules targeting the chemical element lead (Pb)</t>
  </si>
  <si>
    <t>compounds or molecules promising to make the most profit</t>
  </si>
  <si>
    <t>What percentage of clinical trials fail due to patient dropouts, according to Fogel (2018)?</t>
  </si>
  <si>
    <t>What does the acronym "PAT" stand for?</t>
  </si>
  <si>
    <t>process analytical technology</t>
  </si>
  <si>
    <t>product activity target</t>
  </si>
  <si>
    <t>pharmaceutical agent trial</t>
  </si>
  <si>
    <t>parameter alteration tool</t>
  </si>
  <si>
    <t>Augmented and virtual reality...</t>
  </si>
  <si>
    <t>… can act as a navigation system during operations.</t>
  </si>
  <si>
    <t>… is a fun technology that prevents surgeons from falling asleep during operations.</t>
  </si>
  <si>
    <t>… can autonomously perform remote-controlled surgery.</t>
  </si>
  <si>
    <t>… enables medical students to perform complicated surgery on the beating heart.</t>
  </si>
  <si>
    <t>Remote-controlled robotic surgery…</t>
  </si>
  <si>
    <t>… enables surgery in anatomical regions that would not otherwise be accessible to human hands.</t>
  </si>
  <si>
    <t xml:space="preserve">… is a thing of science-fiction  and does not actually take place in real life. </t>
  </si>
  <si>
    <t>… will never be capable of matching or even outperforming human performance.</t>
  </si>
  <si>
    <t xml:space="preserve">… will soon replace human surgeons altogether, as it can be controlled by AI agents. </t>
  </si>
  <si>
    <t>Which of the following is a fundamental characteristic of blockchain technology?</t>
  </si>
  <si>
    <t>immutability</t>
  </si>
  <si>
    <t xml:space="preserve">reversibility </t>
  </si>
  <si>
    <t xml:space="preserve">flexibility </t>
  </si>
  <si>
    <t xml:space="preserve">opacity </t>
  </si>
  <si>
    <t>Which of the following is correct under the European General Data Protection Regulation (GDPR)?</t>
  </si>
  <si>
    <t>Sensitive personal data can only be processed with the explicit consent of the patient.</t>
  </si>
  <si>
    <t xml:space="preserve">Healthcare stakeholders have the right to share personal data if it benefits the patient. </t>
  </si>
  <si>
    <t>A patient's personal data may only be shared amongst healthcare stakeholders if they are deceased.</t>
  </si>
  <si>
    <t xml:space="preserve">The processing of sensitive personal data is restricted to healthcare stakeholders within the patient's home country.  </t>
  </si>
  <si>
    <t xml:space="preserve">Which of the following is correct about blockchain technology? </t>
  </si>
  <si>
    <t>Blockchain technology promises to empower patients by enabling them to control their own data.</t>
  </si>
  <si>
    <t>Blockchain technology promises to make sharing data between healthcare stakeholders possible without patient consent.</t>
  </si>
  <si>
    <t>Blockchain technology promises to enable researchers to exclude unfavorable clinical research findings.</t>
  </si>
  <si>
    <t xml:space="preserve">Blockchain technology promises to give universities unrestricted access to patient data for research purposes. </t>
  </si>
  <si>
    <t>What is a common term for 3D-printing?</t>
  </si>
  <si>
    <t>additive manufacturing</t>
  </si>
  <si>
    <t>summative manufacturing</t>
  </si>
  <si>
    <t>multiplicatory manufacturing</t>
  </si>
  <si>
    <t>divisive manufacturing</t>
  </si>
  <si>
    <t>collagraphy</t>
  </si>
  <si>
    <t>stereolithography</t>
  </si>
  <si>
    <t>fused filament fabrication</t>
  </si>
  <si>
    <t>powder bed fusion</t>
  </si>
  <si>
    <t>Precision medicine can best be summarized as which of the following?</t>
  </si>
  <si>
    <t>right treatment
right patient
right time</t>
  </si>
  <si>
    <t>accurate profile
accurate therapy
accurate response</t>
  </si>
  <si>
    <t>specific molecule
specific population
specific partition</t>
  </si>
  <si>
    <t>new method
new regulation
new dosage</t>
  </si>
  <si>
    <t>Education around healthy diet is an example of what?</t>
  </si>
  <si>
    <t>tertiary prevention</t>
  </si>
  <si>
    <t>quaternary prevention</t>
  </si>
  <si>
    <t>Routine cancer screening is an example of what?</t>
  </si>
  <si>
    <t>Patient support programs are an example of what?</t>
  </si>
  <si>
    <t>Which of the following is part of "ADME"  in the context of pharmacokinetics?</t>
  </si>
  <si>
    <t>metabolism</t>
  </si>
  <si>
    <t xml:space="preserve">accuracy </t>
  </si>
  <si>
    <t>dosage</t>
  </si>
  <si>
    <t xml:space="preserve">What does it tell us when a Next Generation Sequencing (NGS) analysis tests a sample from a patient with acute myeloid leukemia and detects "t(8;21)". </t>
  </si>
  <si>
    <t>It indicates a genetic translocation at chromosome 8 and 21.</t>
  </si>
  <si>
    <t>It indicates a phenotypic abnormality in the RUNX chromosome.</t>
  </si>
  <si>
    <t>It indicates a confidence interval of 13 (=21-8).</t>
  </si>
  <si>
    <t xml:space="preserve">It indicates 8 FLT-3 mutations and 21 CML mutations. </t>
  </si>
  <si>
    <t>proteomics</t>
  </si>
  <si>
    <t>What is a microarray in the context of high-throughput sequencing?</t>
  </si>
  <si>
    <t>a tool to detect the expression of thousands of genes</t>
  </si>
  <si>
    <t>a method to identify missing protein sequences</t>
  </si>
  <si>
    <t>a pathway to manipulate genetic expressions</t>
  </si>
  <si>
    <t>an approach to count protein metabolites</t>
  </si>
  <si>
    <t>Thomas R. Cech and Sidney Altman shared the Nobel Prize in Chemistry in 1989. What did they discover?</t>
  </si>
  <si>
    <t>RNA can regulate gene expression.</t>
  </si>
  <si>
    <t>RNA functions as haptic catalytes.</t>
  </si>
  <si>
    <t>RNA can replace enzymes.</t>
  </si>
  <si>
    <t>RNA alters the instructions of DANN.</t>
  </si>
  <si>
    <t>Which approach has been applied to identify novel anti-cancer drugs for colon, breast, rectum, prostate, and brain cancer?</t>
  </si>
  <si>
    <t>oncoproteomics</t>
  </si>
  <si>
    <t>oncoepigenomics</t>
  </si>
  <si>
    <t>oncotrecriptomics</t>
  </si>
  <si>
    <t>oncoparatomics</t>
  </si>
  <si>
    <t>A mathematical computer algorithm that increases performance and capabilities through continuous data exposure is called what?</t>
  </si>
  <si>
    <t>machine learning</t>
  </si>
  <si>
    <t>training set</t>
  </si>
  <si>
    <t>digital twin</t>
  </si>
  <si>
    <t>advanced genomics</t>
  </si>
  <si>
    <t>A digital representation of a real-world asset to improve information access and decision-making is called what?</t>
  </si>
  <si>
    <t>deep neural network</t>
  </si>
  <si>
    <t>epigenomics</t>
  </si>
  <si>
    <t>What are PROs in the context of patient involvement in drug development?</t>
  </si>
  <si>
    <t>Patient Reported Outcomes</t>
  </si>
  <si>
    <t>Public Resonance Office</t>
  </si>
  <si>
    <t>Predictive Results Offering</t>
  </si>
  <si>
    <t>Proactive Reasoning Organization</t>
  </si>
  <si>
    <t xml:space="preserve">What is the main purpose of the  European Patient’s Academy (EUPATHI)? </t>
  </si>
  <si>
    <t xml:space="preserve">to give patients a greater understanding on the drug development process </t>
  </si>
  <si>
    <t>to train pharmaceutical companies in patient involvement in clinical trials</t>
  </si>
  <si>
    <t>to develop regulations for patient collaboration in drug development</t>
  </si>
  <si>
    <t>to send patient representatives to manufacturers' advisory boards</t>
  </si>
  <si>
    <t>Approximately how many patient organizations does The European Patient’s Academy (EUPATHI) represent?</t>
  </si>
  <si>
    <t>Which of the following is a computer model mimicking human liver biology to predict drug treatment effects and toxicity?</t>
  </si>
  <si>
    <t>organ-on-chip</t>
  </si>
  <si>
    <t>liver-in-silico</t>
  </si>
  <si>
    <t>in-vitro-safety</t>
  </si>
  <si>
    <t>biological simulation</t>
  </si>
  <si>
    <t>Which phase of the clinical development process uses healthy volunteers?</t>
  </si>
  <si>
    <t>phase I</t>
  </si>
  <si>
    <t>phase II</t>
  </si>
  <si>
    <t>phase III</t>
  </si>
  <si>
    <t>phase IV</t>
  </si>
  <si>
    <t>Which of the following has been defined as the qualitative and quantitative collection of all low-molecular-weight molecules present in the cell that are participants in general metabolic reactions and required for the maintenance, growth, and normal function of a cell.</t>
  </si>
  <si>
    <t>the metabolome</t>
  </si>
  <si>
    <t>the metabolism</t>
  </si>
  <si>
    <t>the metabotulium</t>
  </si>
  <si>
    <t>the metaphage</t>
  </si>
  <si>
    <t>What is another term for small interfering RNA (siRNA)?</t>
  </si>
  <si>
    <t>silencing RNA</t>
  </si>
  <si>
    <t>silico RNA</t>
  </si>
  <si>
    <t>sequencing RNA</t>
  </si>
  <si>
    <t>stratified RNA</t>
  </si>
  <si>
    <t>What is the meaning of the term "nano" in the language of science?</t>
  </si>
  <si>
    <t xml:space="preserve">one billionth </t>
  </si>
  <si>
    <t>one thousandth</t>
  </si>
  <si>
    <t>one millionth</t>
  </si>
  <si>
    <t>one trillionth</t>
  </si>
  <si>
    <t>What is nanotechnology?</t>
  </si>
  <si>
    <t>the ability to observe, measure, manipulate, assemble, control, and manufacture matter at the nanometer scale</t>
  </si>
  <si>
    <t>the ability to downsize structures 80,000 times smaller than the diameter of a human hair</t>
  </si>
  <si>
    <t>the development of nanorobots for drug delivery</t>
  </si>
  <si>
    <t>the means to manufacture nanopharmaceuticals in the scale of 1...100nm</t>
  </si>
  <si>
    <t>What is nanoscience?</t>
  </si>
  <si>
    <t>a convergence of physics, materials science, and biology, which deals with manipulation of materials at the atomic and molecular scales</t>
  </si>
  <si>
    <t>the key technology of the 21st century</t>
  </si>
  <si>
    <t>the development of nanoparticles for medical applications</t>
  </si>
  <si>
    <t>What is the focus of nanomedicine research?</t>
  </si>
  <si>
    <t>various nano-transport systems that serve to distribute active substances in the body</t>
  </si>
  <si>
    <t>the manipulation of materials at the atomic and molecular scales</t>
  </si>
  <si>
    <t>the synthesis of nanomedicines with numerous potential uses</t>
  </si>
  <si>
    <t>the creation of nanomaterials for use in pharmaceuticals</t>
  </si>
  <si>
    <t>Which of the following characteristics are associated with nanofibers and nanofilaments?</t>
  </si>
  <si>
    <t>high surface-area-to-volume ratio and porosity</t>
  </si>
  <si>
    <t>high density to weight ratio and biodegradability</t>
  </si>
  <si>
    <t>machinability and high bioactivity-ration</t>
  </si>
  <si>
    <t>high volume-to-surface area-ratio</t>
  </si>
  <si>
    <t>Why is the development of fibrose materials essential in tissue engineering?</t>
  </si>
  <si>
    <t>for better cell mitigation</t>
  </si>
  <si>
    <t>for better mechanical structure</t>
  </si>
  <si>
    <t>better fabrication method</t>
  </si>
  <si>
    <t>reduced host rejection</t>
  </si>
  <si>
    <t>tissue engineering</t>
  </si>
  <si>
    <t>contrast agent</t>
  </si>
  <si>
    <t>thermal ablation</t>
  </si>
  <si>
    <t>drug delivery</t>
  </si>
  <si>
    <t>What is the decisive factor for determining if a wearable product is a medical device according to the Medical Devices Regulation (MDR)?</t>
  </si>
  <si>
    <t>the intended purpose</t>
  </si>
  <si>
    <t>the price</t>
  </si>
  <si>
    <t>the medical field of application</t>
  </si>
  <si>
    <t>the use by physicians</t>
  </si>
  <si>
    <t>Which problem do non-invasive glucose monitoring devices face?</t>
  </si>
  <si>
    <t>access to the glucose levels of the interstitial fluid though the skin barrier</t>
  </si>
  <si>
    <t>access to the blood glucose levels though the skin barrier</t>
  </si>
  <si>
    <t>access to the glucose cell levels though the skin barrier</t>
  </si>
  <si>
    <t>access to the capillary blood glucose levels though the skin barrier</t>
  </si>
  <si>
    <t xml:space="preserve">What is the biggest challenge of the Internet of Medical Things? </t>
  </si>
  <si>
    <t>data security and privacy</t>
  </si>
  <si>
    <t>real-time data transfer</t>
  </si>
  <si>
    <t>interoperability</t>
  </si>
  <si>
    <t>updating the device software</t>
  </si>
  <si>
    <t>Which of the following expressions about IoMT devices is wrong?</t>
  </si>
  <si>
    <t xml:space="preserve">The use of IoMT technology will lead to an increase of healthcare costs. </t>
  </si>
  <si>
    <t>Hospitals can optimize their processes by tracking and centralized management of their devices.</t>
  </si>
  <si>
    <t>The use of IoMT will increase patient empowerment.</t>
  </si>
  <si>
    <t>The use of IoMT will contribute to a more personalized medicine.</t>
  </si>
  <si>
    <t>Communication of the Internet of Things is structured in layers. What does the middleware layer provide?</t>
  </si>
  <si>
    <t>service</t>
  </si>
  <si>
    <t>GUIs</t>
  </si>
  <si>
    <t>network connectivity</t>
  </si>
  <si>
    <t>object identification</t>
  </si>
  <si>
    <t>Active implants interact with the body's natural electric signals by electrical stimulation of body structures. Which of the given structures are NOT used?</t>
  </si>
  <si>
    <t>muscles</t>
  </si>
  <si>
    <t>brain</t>
  </si>
  <si>
    <t>vagus nerve</t>
  </si>
  <si>
    <t>spinal cord</t>
  </si>
  <si>
    <t>Why do needle-free, non-invasive glucose monitoring devices use the interstitial fluid instead of the blood directly?</t>
  </si>
  <si>
    <t>It is easier to access, and the measures corelate to the blood glucose levels.</t>
  </si>
  <si>
    <t>The blood flow is pulsating and does not allow a continuous measurement.</t>
  </si>
  <si>
    <t xml:space="preserve">Direct blood measurements risk infections. </t>
  </si>
  <si>
    <t>Taking blood samples is a painful experience.</t>
  </si>
  <si>
    <t>Which of the following describes digital health most accurately?</t>
  </si>
  <si>
    <t>an interdisciplinary field that combines healthcare, technology, and data to improve health outcomes and healthcare delivery</t>
  </si>
  <si>
    <t>a technology that allows healthcare providers to communicate with patients using virtual reality</t>
  </si>
  <si>
    <t>a field of science that combines medicine and technology to improve health outcomes</t>
  </si>
  <si>
    <t>a system of healthcare delivery that uses robots or virtual reality to provide medical services</t>
  </si>
  <si>
    <t>What are digital therapeutics (DTx)?</t>
  </si>
  <si>
    <t>software-based interventions that are developed to improve patient health outcomes on the basis of evidence</t>
  </si>
  <si>
    <t>apps that provide access to healthcare services and support healthcare professionals with diagnostics and data analysis</t>
  </si>
  <si>
    <t>digital companions that help patients manage their symptoms by providing emotional support</t>
  </si>
  <si>
    <t>a technology that allows patients to communicate with their doctors through virtual reality</t>
  </si>
  <si>
    <t>What is in silico medicine?</t>
  </si>
  <si>
    <t>medicine that relies on computer simulations and models to aid in the understanding, diagnosis, and treatment of disease</t>
  </si>
  <si>
    <t>medicine that is based solely on patient records and medical images</t>
  </si>
  <si>
    <t>medicine that uses natural remedies and alternative therapies to treat diseases</t>
  </si>
  <si>
    <t>medicine that uses digital methods to assist surgery and medication to treat diseases</t>
  </si>
  <si>
    <t>What is the medical concept of digital twins?</t>
  </si>
  <si>
    <t>a digital model of a real quantified patient, to which different treatments are applied and the simulated outcomes are compared</t>
  </si>
  <si>
    <t>a digital visual model of a patient's body to plan and train surgeries</t>
  </si>
  <si>
    <t>a virtual, computer-generated replica of a patient's body or specific organs for medical education</t>
  </si>
  <si>
    <t>a concept with the potential to transform the practice of medicine via telemedicine to remote locations</t>
  </si>
  <si>
    <t>What is one potential benefit of using digital twins in medicine?</t>
  </si>
  <si>
    <t>to identify the best treatment option</t>
  </si>
  <si>
    <t>to reduce accuracy of treatment plans</t>
  </si>
  <si>
    <t>to optimize treatment with a limited availability of medical data</t>
  </si>
  <si>
    <t>reduced time and cost of clinical trials</t>
  </si>
  <si>
    <t>What is the concept of population health management?</t>
  </si>
  <si>
    <t>development of targeted interventions to address specific health issues and improve overall population health</t>
  </si>
  <si>
    <t>development of individual treatment plans based on an populations healthcare data, including genetic information, medical history, and lifestyle factors</t>
  </si>
  <si>
    <t>monitoring of the health status of a population to develop preventive healthcare plans to improve the overall population health</t>
  </si>
  <si>
    <t>development of healthcare plans to prevent predicted outbreaks proactively with interventions</t>
  </si>
  <si>
    <t>Why is software in the form of SaD or DTx able to provide a therapeutic effect?</t>
  </si>
  <si>
    <t>It triggers the audio visual system and induces physiological or behavioral changes.</t>
  </si>
  <si>
    <t xml:space="preserve">It triggers an evidence-based placebo effect. </t>
  </si>
  <si>
    <t xml:space="preserve">Patients learn to take their medication more precisely. </t>
  </si>
  <si>
    <t xml:space="preserve">Audiovisual stimuli are able to reprogram the vegetative nervous system. </t>
  </si>
  <si>
    <t xml:space="preserve">What is the aim of image-guided interventions? </t>
  </si>
  <si>
    <t>The aim of image-guided interventions is to improve the accuracy and safety of surgical procedures by providing real-time imaging feedback to the surgeon.</t>
  </si>
  <si>
    <t>The aim of image-guided interventions is to improve visibility during minimal invasive surgeries.</t>
  </si>
  <si>
    <t>The aim of image-guided interventions is to help surgeons find their way through a procedure using maps and landmarks in images.</t>
  </si>
  <si>
    <t>The aim of image-guided interventions is to make the images look prettier by adding filters and special effects.</t>
  </si>
  <si>
    <t>What is closed-loop surgical planning?</t>
  </si>
  <si>
    <t>a surgical planning approach that allows the surgeon to continuously monitor the patient's response to the surgery and make real-time</t>
  </si>
  <si>
    <t>a surgical planning approach that uses pre-operative imaging and other data to develop a plan</t>
  </si>
  <si>
    <t>a surgical planning approach that involves the use of traditional surgical instruments</t>
  </si>
  <si>
    <t>a surgical planning approach that does not involve any real time imaging or monitoring technologies</t>
  </si>
  <si>
    <t>What is one benefit of using robotics, navigation, and tracking technologies in surgery?</t>
  </si>
  <si>
    <t>reduced trauma associated with traditional open surgery</t>
  </si>
  <si>
    <t>increased risk of surgical complications due to failure modes</t>
  </si>
  <si>
    <t>increased time required for surgery due to initialization of the systems</t>
  </si>
  <si>
    <t>decreased precision and accuracy in surgical procedures</t>
  </si>
  <si>
    <t>How can navigation and tracking technologies help surgeons during a procedure?</t>
  </si>
  <si>
    <t>by performing complex tasks with greater speed and accuracy than human hands</t>
  </si>
  <si>
    <t>by providing real-time, high-resolution imaging of the surgical site</t>
  </si>
  <si>
    <t>by reducing the time required for surgery</t>
  </si>
  <si>
    <t>by increasing the risk of surgical complications</t>
  </si>
  <si>
    <t>Why does the use of smart surgical instruments provide more safety and accuracy of surgical procedures?</t>
  </si>
  <si>
    <t>The surgeon has more precise information about the surgical site and the position of the instrument.</t>
  </si>
  <si>
    <t xml:space="preserve">These systems often use advanced algorithms and signal processing techniques to extract useful information. </t>
  </si>
  <si>
    <t>Smart instruments are designed to be more ergonomic, making the procedure less fatiguing and more comfortable for the surgeon.</t>
  </si>
  <si>
    <t>Smart surgical instruments can provide more accurate and precise incisions, so patients may experience faster recovery times and require less time in the hospital.</t>
  </si>
  <si>
    <t>Which of the following is a benefit of closed-loop surgical planning?</t>
  </si>
  <si>
    <t>improved patient outcomes</t>
  </si>
  <si>
    <t>reduced use of advanced imaging technologies</t>
  </si>
  <si>
    <t>limited opportunity to adjust the surgical plan during the procedure</t>
  </si>
  <si>
    <t>preoperative development of a surgical plan based on real-time feedback</t>
  </si>
  <si>
    <t>Which of the following is typically used in closed-loop surgical planning to provide real-time feedback on the surgical site?</t>
  </si>
  <si>
    <t>MRI, CT, or ultrasound</t>
  </si>
  <si>
    <t>X-rays</t>
  </si>
  <si>
    <t>blood tests</t>
  </si>
  <si>
    <t>physical examination of the patient</t>
  </si>
  <si>
    <t>the ability to optimize the surgical plan based on real-time information</t>
  </si>
  <si>
    <t>increased risk of complications and reduced patient outcomes</t>
  </si>
  <si>
    <t>the need for traditional surgical instruments to perform the procedure</t>
  </si>
  <si>
    <t>the inability to adjust the surgical plan based on new information that may become available during the procedure</t>
  </si>
  <si>
    <t>What is the main advantage of the lab-on-a-chip method?</t>
  </si>
  <si>
    <t>decentralized analysis of samples</t>
  </si>
  <si>
    <t>macrofluidic chip technology</t>
  </si>
  <si>
    <t>flexible sample size</t>
  </si>
  <si>
    <t>consolidation of testing a central laboratory site</t>
  </si>
  <si>
    <t>1.2</t>
  </si>
  <si>
    <t>1.3</t>
  </si>
  <si>
    <t>1.5</t>
  </si>
  <si>
    <t>1.4</t>
  </si>
  <si>
    <t>2.1</t>
  </si>
  <si>
    <t>2.2</t>
  </si>
  <si>
    <t>2.3</t>
  </si>
  <si>
    <t>2.4</t>
  </si>
  <si>
    <t>3.1</t>
  </si>
  <si>
    <t>3.2</t>
  </si>
  <si>
    <t>3.3</t>
  </si>
  <si>
    <t>3.4</t>
  </si>
  <si>
    <t>Intro</t>
  </si>
  <si>
    <t>4.1</t>
  </si>
  <si>
    <t>4.2</t>
  </si>
  <si>
    <t>4.3</t>
  </si>
  <si>
    <t>4.4</t>
  </si>
  <si>
    <t>5.1</t>
  </si>
  <si>
    <t>5.2</t>
  </si>
  <si>
    <t>5.3</t>
  </si>
  <si>
    <t>5.4</t>
  </si>
  <si>
    <t>6.1</t>
  </si>
  <si>
    <t>6.2</t>
  </si>
  <si>
    <t>6.3</t>
  </si>
  <si>
    <t>6.4</t>
  </si>
  <si>
    <t>6</t>
  </si>
  <si>
    <t>1. Incumbents leave market segments underserved where customers could be satisfied with less sophisticated and cheaper products (2 points) 
2. Disruptive market entrants target those neglected segments first with "good enough" products and establish a first footprint (2 points).
 3. Over time the disruptor taps into the incumbents market space while preserving the initial entrance area (2 points)</t>
  </si>
  <si>
    <t>At the end of 2020, Pfizer and BioNTech received marketing authorization for their mRNA based COVID-19 vaccine. Define the content dimension (as suggested by Hauschild &amp; Gemünden [2017]). Describe the intensity dimension and its four subdimensions. Name each subdimension for the Pfizer/BioNTech innovation above.</t>
  </si>
  <si>
    <t>The content dimension describes "what is new?"(2 points). As per the OECD definition, products and processes are the two main substrates where innovation happens. They address technical, organizational, business, or societal functionalities (2 points). 
Intensity dimension describes the novelty of an innovation(2 points). It is subcategorized as: 
1) Market dimension (1.5 points): Very significant commercial opportunity due to the global pandemic driven demand, high level of investment to ensure rapid market uptake and sustainability (2 points)
2)Technology dimension (1.5 points): Game changing technological advancement utilizing new mRNA technology and fast track development (2 points)
3) Organization dimension (1.5 points) BioNTEch/Pfizer partnership required new business model with impact on strategy, structures, processes, culture and incentive systems at both sides (2 points)
4) Environment dimension (1.5 points): Transformational impact on fighting the public health crisis incl political, economic and ethical implications (2 points)</t>
  </si>
  <si>
    <t>Define radical innovation in the context of pharma and medical technology. 
State two examples of radical innovation. Provide two key reasons why measurement of radical innovation in pharma and medical technology is difficult from a methodological point of view.</t>
  </si>
  <si>
    <t>Definition: Radical drug innovations have high value (2 points) , as they improve patient health (2 points) and addresses unmet needs (2 points) compared to exiting therapeutic options to an extent not previously achievable. They offer life prolonging or even curative effects for life-threatening diseases (2 points) or provide effective treatments in diseases without existing therapies (2 points) 
Examples: Penicillin/Fleming - first antibiotic, mRNA-based COVID-19 vaccine by Pfizer/BioNtech, Moderna (2 points for each suitable example, other examples possible, maximum 4 points). 
1. In general the measurement of (radical) innovation requires an unambiguous definition which is lacking here - radical drug innovation is associated by a wide range of different definition according to literature (2 points) 
2. Measurement of (radical) innovation requires to assess success and impact on the market. This implies a process that could span a considerable time period (2 points)</t>
  </si>
  <si>
    <t>Define reimbursement in the context of healthcare. List two examples of third party payers.</t>
  </si>
  <si>
    <t>Reimbursement: full or partial coverage of the costs of drugs and medical technologies by a third-party payer (2 points=
Third party payers (2 points for each correct answer, other answers possible, maximum 4 points: 
(1) State and local governments
(2) Insurance companies 
Alternative answers might include employer groups offering self-insurance or partially self-insurance for medical services, the compensation program of workers etc.</t>
  </si>
  <si>
    <t>List and explain the three key aspects of an appropriate measurement approach for health outcomes.</t>
  </si>
  <si>
    <t>1. Disease specific , as health outcomes differ from disease to disease ( 2 points) 
2. Multidimensional, as care provision usually involves multiple medical disciplines and different types of intervention (2 points)
3. Longitudinal, as time of recovery process, new health issues, complications, recurrences etc. need to be captured (2 points)</t>
  </si>
  <si>
    <t>List and explain the three categories of costs in healthcare provision. Allocate "patient transport and catering" to the right cost category.</t>
  </si>
  <si>
    <t>1. Direct costs can be directly linked to patients costs of health services delivery ( 1 point) 
2.Indirect costs are still related to health service provision to patients, but may not be identifiable on an individual patient level (1 point) 
3. Overhead costs are the costs needed to run support services needed for effective service provision ( 1 point) 
 Cost of patient transport and catering : indirect costs (3 points)</t>
  </si>
  <si>
    <t>Name and describe the six variables of health outcomes that can be used to measure the value of a health technology.</t>
  </si>
  <si>
    <t>Mortality (1 point) : captures death rates (2 points)
Morbidity (1 point): address sign and symptoms of a disease. (2 points)
Adverse health effects (1 point): unexpected medical problems associated with the use of a drug or medical technology, regardless of whether there is a causal relationship with the intervention.(2 points)
Quality of life variables (1 point): cover aspects like physical, social, or cognitive function; anxiety and distress; pain; sleep quality; energy or fatigue level; and general health perception.(2 points)
Functional status (1 point): a patient’s ability to perform daily activities and maintain health and well-being. (2 points)
Patient satisfaction (1 point): addresses whether the patient’s expectation about a health service is met.(2 points)</t>
  </si>
  <si>
    <t xml:space="preserve">Imagine a pharmaceutical innovation that increases oxygen saturation and sleep duration of patients suffering from sleep disturbance. Choose three of the six variables for measuring the value of a health technology and describe how each of them could be measured for this innovation. </t>
  </si>
  <si>
    <t xml:space="preserve">1) morbidity (1 point): increased oxygen saturation can improve brain and heart health. (1 point)
2) quality of life (1 point): better sleep quality can reduce anxiety and distress(1 point)
3) functional status (1 point): well-rested patients are better able to lead an independent and healthy life (1 point)
[all six variables, including mortality, adverse health effect, and patient satisfaction can be correct if supported with an adequate example]
</t>
  </si>
  <si>
    <t>Name the two levels of the stakeholder ecosystem in the invention phase of pharma and medical innovations and explain their role.</t>
  </si>
  <si>
    <t>level 1: Primary stakeholders are companies, bodies and institutions which are directly involved in the core invention process, e.g., make decisions, establish rules and governance structures and feed in scientifically and financially (3 points). 
level 2: Support stakeholders influence the core invention ecosystem via multiple interactions such as funding, advocacy and support services (3 points)</t>
  </si>
  <si>
    <t>A first-in-class and first-in-disease pharmaceutical innovation has been approved for marketing authorization, and the commercialization phase is about to start. Name the stakeholder group that is particularly important for the successful adoption of such type of innovations and provide a detailed explanation of your choice.</t>
  </si>
  <si>
    <t>Key Opinion Leaders (KOLs) are leading researchers and clinicians in the respective field (2 points). 
They usually based in academic institutions, university hospitals or research organizations (2 point) and often have been involved in the invention phase incl the clinical trials (2 points). 
Building on their expertise, they become involved in scientific information and education of prescribers (1 point) and service providers (1 point) regarding understanding of diseases (2 points) , research and development directions (2 points) , and product awareness (2 points) , such as the mode of action ( 1 point), efficacy ( 1 point), overall quality ( 1 point), and safety ( 1 point) of the new drug. Therefore, their influence on adoption and market scale-up of innovations can be very significant.</t>
  </si>
  <si>
    <t>Name and describe the two key phases of the modern innovation concept. 
Describe a typical method of collaboration between a pharmaceutical start up company and a large incumbent global player of the pharma industry for each of these two phases. Indicate in which of the phases most pharmaceutical R&amp;D pipeline projects fail.</t>
  </si>
  <si>
    <t>Creative part (2 points): the creation phase, Research &amp; Development (1.5 points)
Commercial part (2 points): The exploitation phase: Launch &amp; commercialization 1.52 points)   
1. The creative part ("invention"): Start up companies often specialize on transformational scientific advances and know how not available inhouse of big pharma. Examples are molecular genetics, immunology or protein chemistry (2 points). On the other hand they are often lacking infrastructure, funding and competencies to pursue the entire development process, which is a key strength of big pharma. So the win-win model are alliances and partnerships to create synergies along the R&amp;D process with focus on drug design, selection, clinical trials and approval (2points)         2. The commercial part: Likewise, start up companies do not have a global market access and marketing &amp; sales infrastructure in place to commercialize their innovations (2 points). Again, big pharma is well positioned to step in based on licensing or even acquisition deals with start up companies (2 points)                             Most of the R&amp;D pipeline projects fail for technical reasons before reaching the commercial phase (3 points).</t>
  </si>
  <si>
    <t>Compared to other industries, Innovations in pharma and medical technology are highly regulated. List the four most relevant regulation areas and explain for each area where they have an impact in the life cycle of an innovation.</t>
  </si>
  <si>
    <t>1. Regulatory, market access and pricing framework (1 point)  - relevant for marketing authorization and product launch (0.5 points)
2. Patent law and intellectual property rights (1 point) - relevant from drug discovery to loss of exclusivity (0.5 points)
3. Drug development and clinical trial conduct (1 point) - relevant for R&amp;D process (0.5 points)
4. Promotion and commercialization legal frameworks (1 point) - relevant for marketing &amp; sales (0.5 points)</t>
  </si>
  <si>
    <t xml:space="preserve">Unlike most other goods, demand for pharmaceuticals and medical technology is not primarily determined by the direct customer. Instead, there are three types of gatekeepers involved to determine the demand. Name these three gatekeepers and briefly describe how each of them impacts demand. 
</t>
  </si>
  <si>
    <t>1) Prescribing physician (1 point): who selects the drug and technologies that best serve the patient’s specific health conditions (1 point)
2) Insurer/Payer (1 point): who covers all or a portion of the cost to provide healthcare services including pharmaceuticals and medical technologies (1 point)
3) (retail) pharmacist (1 point): who fills the prescription, provides additional information, and must verify that the prescription and the drug or device is appropriate (1 point)</t>
  </si>
  <si>
    <t>Explain what is meant by "open innovation" and provide two examples of initiatives inspired by this concept.</t>
  </si>
  <si>
    <t>A management approach which aims to systematically build and leverage a network of external innovation contributors which complement and go beyond the firms internal capabilities (2 Points) 
Examples (2 points for each suitable example, maximum 4 points, other examples possible): 
1) Funding: Raising venture funds for early discovery and promising research projects
2) Special Knowledge: Building partnerships and networks with top-league academic institutions and start-up companies</t>
  </si>
  <si>
    <t>A pharmaceutical innovation has successfully passed Phase 2 clinical trials in development. Now, the company needs to decide about the investment in Phase 3. In this context, describe "R&amp;D portfolio management." Explain the three typical building blocks of R&amp;D portfolio management and how they can inform this decision.</t>
  </si>
  <si>
    <t xml:space="preserve">R&amp;D portfolio management: Companies apply rigid project management approaches and tools (3 points) to ensure they focus available resources on the most promising innovation projects (3 points)
Building blocks and application: 
1. Systematic checkpoints/milestones (2 point) utilizing pre-defined go/no-go criteria to assess, whether continuation of development is justified from a technical point of view (2 points)           
2. Through technical and commercial evaluation (2 points) to understand the full potential and risks of the project (2 points)                         
3. Periodic full portfolio review (2 points) to understand the priority of the project at stake in comparison to other projects competing for funds (2 points) </t>
  </si>
  <si>
    <t>A pharmaceutical company aims to focus on radical innovations in cancer therapy going forward. Name and describe the three building blocks of determinants of innovation on the level of the individual company that can impact this objective. In this context, explain the two important attributes of company leaders for innovation.</t>
  </si>
  <si>
    <t>Company-level determinants are                       1.Leadership addressing individuals or group level (3 points) 
2.Managerial levers focusing on organizational level (3 points) 
3.Business processes covering the process level(3 points)               there are two specific relevant attributes:
1. Professional experience and education that enable top leaders to innovate (2 points):           Making the right decisions, especially in early phases of the innovation process , e.g., in selection of most promising drug candidates and resource allocation, is critical to the innovation process (3 points)              
2. Ensuring focus on innovation and performance cultures (2 points): A culture of diversity, intense knowledge sharing, goal setting, and rewarding is fostering innovation culture and output. Key leaders are setting the stage for their company’s culture (3points) .</t>
  </si>
  <si>
    <t>Describe the two components that constitute a "fair" price for a pharmaceutical innovation. List three benefits such a fair price can deliver.</t>
  </si>
  <si>
    <t>Two components
1. Ensures affordability for payers (and health systems (3 points) 
2. Covers the costs of the manufacturer (3 points) and delivers a reasonable profit margin (3 points).                  
Benefits: 
1. fosters patient access to new drugs (3 points) 
2. contributes to managing rising healthcare costs (3 points) 
3. ensures sustainability of the companies business model(3 points).</t>
  </si>
  <si>
    <t>List the four key aspects of the design of clinical trials for pharmaceuticals that should be considered to achieve acceptance of data by both regulatory bodies and HTA/payers. Describe the aim of this approach and what is required to achieve this goal.</t>
  </si>
  <si>
    <t>1. Focusing on disease or patient subgroups with high medical need (3 points)
2. Choosing the right outcome measures (3 points)
3. Selection of the right comparative therapy (3 points)
4. Demonstration of meaningful magnitude of effect (3 points)                                                                          
Aim: This approach tries to demonstrate a meaningful incremental benefit for health outcomes that matter to patients relative to the cost of achieving those outcomes, compared to the existing standard of care (3 points). 
Requirement: R&amp;D and market access/pricing experts need to work closely together early in the R&amp;D process to ensure the foundations for achieving a fair price are laid (3 points).</t>
  </si>
  <si>
    <t>Briefly explain what is meant by "information asymmetry" and name one way it can be overcome.</t>
  </si>
  <si>
    <t xml:space="preserve">If two parties have differing levels of information on a specific theme, information asymmetry occurs. (3 points). Transparency is a means to overcome information asymmetry (3 points). </t>
  </si>
  <si>
    <t>Give a positive example and a negative consequence of information asymmetry.</t>
  </si>
  <si>
    <t xml:space="preserve">Positive: business insights that give you advantage over competitors, leading to economic success (3 points). Negative: lack of information in discussions of pros and cons of, e.g., vaccinations may split public opinion. (3 points) </t>
  </si>
  <si>
    <t>Explain the prisoner's dilemma.</t>
  </si>
  <si>
    <t xml:space="preserve">Two criminals are separately questioned by police about a joint crime (3 points). They each have two options: confess or deny (2 points). If both deny, police can't prove they're guilty and they're free to go (3 points). But if only one confesses, that one gets probation and no jail time, while their partner gets 15 years in prison (3 points). If both confess, both receive 10 years in prison (3 points). It's a dilemma because there is information asymmetry (2 points). If the criminals had made a contract beforehand, they could agree to deny the crime and both would go free (2 points). </t>
  </si>
  <si>
    <t xml:space="preserve">Name the individual steps in the medical device development path. </t>
  </si>
  <si>
    <t>1. discovery / ideation 2. invention / prototyping 3. pre-clinical 4. clinical 5. regulatory decision 6. product launch (1 point each).</t>
  </si>
  <si>
    <t xml:space="preserve">Briefly discuss mandatory requirements of regional regulators and what happens when they are not followed. </t>
  </si>
  <si>
    <t xml:space="preserve">Following mandatory requirements of regional regulators is necessary to gain market access of a product for a specific market (3 points). While proving conformity is cost-intensive, nonconformity will prevent a product from gaining market access unless it is redesigned (3 points). </t>
  </si>
  <si>
    <t>Explain the intellectual-property rights system, highlighting its benefits.</t>
  </si>
  <si>
    <t xml:space="preserve">The IP system aims at protecting the intellectual work of inventors (2 points). It gives inventors ownership of their work (2 points). Others, i.e. competitors, do not have the right to produce or sell the product (2 points). IP makes product innovation profitable, since without it, anyone could manufacture and sell the product, lowering its market value (3 points). While this seems to be putting competitors at a disadvantage, it just levels the playing field (2 points), as inventors have to invest a lot of time and money in research &amp; development (2 points) as well as organization of market activities and marketing (2 points). Without IP, competitors could take advantage of the creativity and hard work of inventors, and even drive them out of business (3 points). </t>
  </si>
  <si>
    <t>You have made an industrially applicable technical invention. How do you proceed so that competitors cannot produce and sell the product?</t>
  </si>
  <si>
    <t xml:space="preserve">You have your innovation patented (2 points). First, you need to research whether a similar product already exists, as novelty is a requirement for being granted a patent (3 points). You also need to make sure that your invention does not fall under the exclusions of the EPC, such as inventions whose commercial exploitation would be immoral (2 points). You also need to determine the freedom to operate (FTO) (2 points). You then have to submit a patent application (1 point). You can either claim protection nationally or file separate applications for multiple regions simultaneously, e.g. through the patent corporation treaty (3 points). It might make sense to first file for a minimal, e.g. a temporary claim, further refining the application once a first filing date has been obtained (2 points). Having a patent prevents competitors to from commercially exploiting your invention, thus protecting your intellectual rights (3 points). </t>
  </si>
  <si>
    <t xml:space="preserve">Explain the DRG system, highlighting a potential disadvantage and how this can be dealt with. </t>
  </si>
  <si>
    <t>The Diagnosis-Related Group (1 point) (DRG) system is a classification system used by healthcare providers to categorize patients into groups based on their diagnoses and treatments (3 points). A DRG defines a group of patients with similar clinical characteristics and whose treatment entails a comparable expenditure of resources (2 points). The amount of reimbursement for a specific group is based on the individual patient data (age, admission weight, duration of ventilation, gender, etc.), main diagnosis, secondary diagnosis, and applied procedures (2 points). Most countries apply two different reimbursement systems, distinguishing between ambulatory or stationary care (3 points). General criticisms from caregivers and providers arise due to reimbursement by fixed amounts, based on average diagnosis and treatment procedures (1 point). Infrastructure and staff are constant cost centers independent of the current number of patients, and the result is that many hospitals end up with insufficient funds (3 points; alternative disadvantage: incentives to provide cheap treatment). This disadvantage could be met by providing add-on payments to cover constant cost centers (3 points).</t>
  </si>
  <si>
    <t xml:space="preserve">Explain the process by which an innovation may receive market approval, focusing on the risk the innovation may pose. </t>
  </si>
  <si>
    <t xml:space="preserve">Legal policies vary across countries (1 point). In most regulatory systems, medical devices are classified according to the risk they pose to harm someone through the defined intended use (2 points). Risk classes are numbered from I to III (1 point). I is the lowest risk (e.g., a malfunction of the device does not lead to severe harm or death) (2 points), while risk class III includes devices such a pacemakers that can lead to death on malfunction (2 points). The process for market approval depends on the risk class and is defined by law (1 point). It is based on documentation of applied standards (1 point), processes for quality control (1 point), processes of research, design and production (1 point), and the verification and validation through clinical evaluation (2 points). Manufacturers need to provide all of the documentation that is required for a specific market to receive approval (2 point), and keep documentation up-to-date with updated regulations and consistent at all times, otherwise market approval may be lost (2 points). </t>
  </si>
  <si>
    <t xml:space="preserve">Describe which need fueled the evolution of HTA across the globe. Describe what a HTA body is in this context. State two examples of HTA bodies in Europe. </t>
  </si>
  <si>
    <t>The need to allocate limited healthcare resources most efficiently (1 point) while continuously striving to improve the quality of care (1 point) has fueled the evolution of Health Technology assessment (HTA) across the globe. 
HTA bodies are established in many countries, either formally as autonomous governmental institutions (1 point) or informally, utilizing some sort of HTA (1 point)
Examples: France (HAS/CEESP); Germany (IQWiG); England (NICE), Sweden (TLV); Italy (AIFA): Netherlands (ZIN) (1 point each, maximum 2 points)</t>
  </si>
  <si>
    <t xml:space="preserve">List and briefly describe the two different types of the HTA functions that can be observed in a country. </t>
  </si>
  <si>
    <t>1.HTA with a mainly advisory role (2 points) to governments and payers based on assessment reports they produce (1 point)
2.HTA with regulatory function (2 points) mandated by their resp government for decision-making and priority setting in the areas of pricing and reimbursement (1 point).</t>
  </si>
  <si>
    <t xml:space="preserve">Define the Internal Rate of Return (IRR). Describe how it is calculated and what insight we can gain from it. Explain why pharmaceuticals need to pay attention to the IRR of their R&amp;D projects. Describe four measures to improve IRR in pharmaceutical innovation. </t>
  </si>
  <si>
    <t>Definition: IRR is a financial profitability metric and indicates the annual rate of return that an investment is expected to deliver. (2 point) 
Calculation: It utilizes Net Present Value calculation methodology to account for the time value of money. (2 point) 
Insight: IRR &gt; than the company`s cost of capital determines a profitable project (2 point) 
Reason to pay attention to IRR: IRR is one way to measure the profitability (2 point) for pharmaceutical innovations. Companies need sufficient financial returns/profitability on their investments to maintain the sustainability of the business model (2 point) . 
Measures to increase IRR (2 points per item, other examples/descriptions possible)
- COST: Reduce costs, e.g. cut COGS by 15%
- TIME: Reduce time to launch, e.g. by 12 months
- SUCCESS: Increase probability of success in Phase 3, e.g. via trial design, patient recruitment
- SHIFT: Shift (Refocus) resources, e.g. move 4% of all funding to the segment of the portfolio with highest return expectations</t>
  </si>
  <si>
    <t>List and describe the two parts of HTA evaluation of health technology. State which of the two comes first in the sequence of HTA evaluation.</t>
  </si>
  <si>
    <t>•The assessment (1 point) focuses on reviewing the clinical and economic evidence (1 points)
•The appraisal (1 point) considers the local context and provides recommendations (or decisions, depending on the HTA mandate) (1 point)
The assessment comes first in the sequence (2 points). The appraisal is a subsequent step, concluding the evaluation.</t>
  </si>
  <si>
    <t>List four archetypes of health payer systems. Describe why knowledge of these archetypes are relevant for HTA.</t>
  </si>
  <si>
    <t>1.Cost-Effectiveness driven countries (2 points)
2.Clinical-Effectiveness driven countries (2 points)
3.Private Insurance driven countries (2 points)
4.Out-of-pocket driven countries (2 points)                 
Relevance of archetypes: 
Segmentation is helpful to understand how innovations are evaluated (2 points), 
Archetypes influence how funding and coverage decisions for new health technologies are made, how resources are allocated (2 points), 
and what health services are provided (2 points) 
which HTA approach(es) are predominant (2 points)
Different payer systems reflecting different HTA customer segments can be derived (2 points)</t>
  </si>
  <si>
    <t xml:space="preserve">State the two archetypes of health payer systems that are mostly present in high-income countries with more formalized structures. Briefly describe the approach to HTA in each of those two systems and give two country examples for each. List the six key dimensions to describe the health system of these models. </t>
  </si>
  <si>
    <t>2 models and their approach to HTA; examples
1.Cost-Effectiveness driven countries (2 points): Focus on health economic analysis (2 points), country examples: UK, Australia, Canada, Sweden, South Korea (1 point per correct answer, maximum 2 points)
2.Clinical-Effectiveness driven countries (2 points): Focus on clinical benefit versus appropriate comparator (2 points); country examples: Germany, France, Italy, Japan, Spain (1 point per correct answer, maximum 2 points)
6 key dimensions:
1) funding (1 point)
2) insurance coverage (1 point)
3) demand and supply mechanisms (1 point) 
4) provider choice (1 point)
5) service provision (1 point)
6) payment for services (1 point)</t>
  </si>
  <si>
    <t xml:space="preserve">A recent analysis of eight European countries (Angelis et al, 2018) provides insights into the similarities of practical implementation of HTA in those countries. 
Describe these similarities in the areas of topic selection, HTA process, methodological guidance, and key data sources.
</t>
  </si>
  <si>
    <t>Topic selection: Most assessments address new technologies that come with a high-cost burden to the health system (1.5 points ) and/or where there are still uncertainties reg the real benefits (1.5 points)
Process: Usually a technical group conducts the initial assessment (1.5 points), followed by an expert committee producing recommendations for the final decision on coverage, reimbursement, and pricing (1.5 points)
Methodological guidance: Most countries use country-specific guidance documents to determine good HTA practices (2 points)
Key data sources: Countries utilize the same types of data sources to assess the size of patient populations (1 point), clinical benefits (1 point), and costs (1 point): 
Scientific studies (Clinical trials, Observational studies), National Statistics, Clinical practice, guidelines, Registry data, Surveys, Expert opinion. (1 points for each source, maximum 7 points)</t>
  </si>
  <si>
    <t xml:space="preserve">Budget impact analysis (BIA) is a tool used in the context of HTA. Explain the rationale and relevance for using BIA. Briefly describe the aspects usually covered by BIA. </t>
  </si>
  <si>
    <t>Rationale: In the context of introducing a cost-effective health technology (2 points) in a healthcare system, decision-makers also need to understand the whole financial (2 points) and organizational consequences (2 points) of adopting this technology. BIA is particularly relevant to decision-makers in need to assess the affordability (2 points) of new healthcare interventions
Four aspects of BIA                
•characteristics of the health system in scope (2 points)  
•projected utilization (1.5 points) and effects (1.5 points) of the new technology  
•size of the targeted population (2 points)  
•expected changes in the treatment landscape (1.5 points) and their impact on costs of care (1.5 points) including broader condition-related costs</t>
  </si>
  <si>
    <t>Name and describe the nine domains of HTA core model. Hint: Domains 1-4 are clinical domains, and domains 5-9 are non-clinical.</t>
  </si>
  <si>
    <t>(2 points for each of 9 answers)                                                      1. CUR: Health problem and current use of technology (1 point) summarizes essential background information (1 point) e.g., targeted population, disease characteristics, and current management, envisaged utilization 
2. TEC: Description and technical characteristics of technology (1 point) analyses relevant technology features to differentiate the technology from comparators (1 point), incl. required investment, tools, training, and information needed for use
3. SAF: Safety (1 point) investigates unintended or harmful effects on patients and the environment (1 point) and risk management
4. EFF: Clinical effectiveness (1 point) analyses the efficacy and effectiveness of the new technology incl. the magnitude of health benefits and harms based on health outcomes (1 point) such as mortality, morbidity, patient functional aspects and satisfaction, Health-related quality of life 
5. ECO: Costs and economic evaluation (1 point) deliver comparisons of alternative interventions regarding costs, health outcomes, and economic efficiency. (1 point)
6. ETH: Ethical analysis (1 point) considers social and moral aspects associated with the technology in scope (1 point) such as justice and equity, respect for persons, and ethical consequences of the HTA assessment itself
7. ORG: Organizational aspects (1 point) analyze multiple issues reg resources, processes, management, and delivery of care utilizing the new technology on patient -, service provision, and health system level (1 point)
8. SOC: Patient and social aspects (1 point) captures perspectives from patients, care providers, and social groups on the burden of the disease, experiences with the standard of care, and expectations on the new technology along with specific information and communication needs (1 point)
9. LEG: Legal aspects (1 point) address rules and regulations to be considered when implementing the new technology (1 point) e.g., autonomy and privacy rights of patients, equality of access, liability, and market regulation</t>
  </si>
  <si>
    <t xml:space="preserve">Return-on-Equity (ROE) and net profit margin are two important financial indicators for the pharmaceutical industry. Define each of these indicators. </t>
  </si>
  <si>
    <t>ROE is a financial profitability metric and calculated by dividing total net income by shareholders' equity (3 points)
Net profit margin is an indicator of the extent of profit generation from sales after operating costs and overhead costs are considered (3 points)</t>
  </si>
  <si>
    <t xml:space="preserve">Briefly describe the four typical drivers of profitability for a pharmaceutical or medical technology innovation, which must be proactively managed. </t>
  </si>
  <si>
    <t>1) The overall cost of development (1.5 points)
2) The time needed until an innovation reaches the market (1.5 points)
3) The likelihood of technical success (1.5 points)
4) The quality of the innovation in terms of meeting medical needs and level of incremental benefits compared to existing treatment options (1.5 points)</t>
  </si>
  <si>
    <t xml:space="preserve">The innovative pharmaceutical and medical technology industry is of critical strategic importance to society worldwide. There are areas where the industry contributes to humanity. Two areas are of particular importance. Name and briefly describe them. </t>
  </si>
  <si>
    <t>Contribution to global health (2 points) : Innovations in pharma and medical technologies aiming for patients to live longer, healthier and benefit from a more productive life (1 point). 
Contribution to global economic growth and trade (2 points): The pharmaceutical and medical technology industry generate economic value through employment, investment in R&amp;D, and commercialization and trade of pharmaceuticals (1 point)</t>
  </si>
  <si>
    <t>Based on the right diagnosis, there are two main approaches for health service provision with pharmaceutical and medical technologies. Name these two approaches and describe them. Name two sub-categories for each approach, describe them, and provide one example for each.</t>
  </si>
  <si>
    <t>Approaches: Prevention (2 points) and treatment (2 points). 
1. Prevention aims to block the onset of a particular disease (1 point)
• Primary prevention (1 point) aims to prevent a disease before it ever occurs. (1 point)
Example: immunization (vaccination) against infectious diseases such as COVID-19 (1 point, other examples possible)
• Secondary prevention (1 point) aims to halt or slow the progress of a disease that has already occurred (1 point).
Example: Daily intake of a mix of drugs such as low-dose aspirin, beta-blockers, diuretics, and statins to prevent serious complications of ischemic heart disease. (1 point, other examples possible)
2. Therapy aims to positively influence disease once it has occurred (1 point)
• Causal therapy (1 point) aims to eliminate the root cause of the disease (1 point)
 Example: Therapy of a bacterial infection with germ-sensitive antibiotics (1 point, other examples possible)
• Symptomatic therapy (1 point): Reducing signs and symptoms of an ongoing disease with no impact on the cause itself (1 point)
 Example: Intake of nitroglycerine capsule to reduce the pain of a heart attack caused by ischaemic heart disease (1 point, other examples possible)</t>
  </si>
  <si>
    <t>Why is innovation in the disease area of oncology (cancer) attractive for pharmaceutical companies? State and briefly describe three important reasons.</t>
  </si>
  <si>
    <t>1) The medical need: increasing number of (diagnosed) cases, high death rates (2 points). 
2) (Invention phase of innovation) Scientific breakthroughs in molecular biology and gene technology enable new therapies (2 points)
3 ) (Adoption and implementation phase of innovation): High commercial attractiveness of the oncology market based on the high demand associated with high prices (2 points).</t>
  </si>
  <si>
    <t>Life expectancy at birth is an important indicator for measuring the performance of a health system. Describe how this indicator is calculated and what it tells us about a population. State what share of the increase in life expectancy between 2000-2009 in 30 OECD countries was attributed to pharmaceutical innovations versus other factors, (Watzek, 2022).</t>
  </si>
  <si>
    <t xml:space="preserve">Average age of death for a person born in a specific year (2 points). 
The metric is an expression of the overall mortality level in a defined population (2 points)
Contribution of pharmaceuticals to increased life expectancy: 73% (2 points) vs 27% other factors. </t>
  </si>
  <si>
    <t xml:space="preserve">Give two examples of treatment methods to remove or shrink an entire tumor, fight tumor cells, or ease cancer pain.
</t>
  </si>
  <si>
    <t>radiotherapy (3 points) 
minimal-invasive surgery (3 points)</t>
  </si>
  <si>
    <t xml:space="preserve">State which principle of biomedical ethics each of the following best explain:
1) Healthcare goes beyond not harming patients.
2) Patients can freely choose which medical treatment they want. 
3) Resources for health service provisions are allocated equitably. 
</t>
  </si>
  <si>
    <t>1) Non-maleficence
2) Autonomy
3) Justice</t>
  </si>
  <si>
    <t xml:space="preserve">During the research and development phase of pharmaceutical innovation, a number of ethical issues need to be considered. Describe eight of these ethical issues and group them under the applicable principle(s) of biomedical ethics. </t>
  </si>
  <si>
    <t>Ethical issues = a)-h); 2 points if the issue is correctly stated AND assigned to the correct principle of biomedical ethics. 1 point if the correct assignment is missing. 
1) Beneficence (0.5 points) &amp; Non-Maleficence (0.5 points): 
a) Bias in risk versus benefit considerations before starting testing in humans (2 points). 
b) Failure in adhering to study protocols or monitoring requirements to best protect subjects enrolled in a study and ensure data integrity and reliability (2 points). 
c) The bias of data interpretation and publication reg efficacy and safety and appropriate use of innovations (2 points) .
2) Autonomy (0.5 points): 
d) Failure to fully inform study participants of all potential consequences incl. risks for harm and receiving ineffective therapy (placebo) as part of the trial population and receive truly informed and voluntary (free) consent (2 points). 
e) Violating the privacy of patients by not keeping confidentiality about diagnosis, data collection, and study participation (2 points). 
3) Justice (0.5 points): 
f) Conflicts of interest with academic research and clinical trial experts reg confidentiality, funding, publication, study design, and data interpretation (2 points). 
g) Bias in drug selection for development favoring commercial aspects over the medical need (2 points). 
h) Unfair or missing compensation for injury experienced in clinical research settings and inappropriate post-study care for patients once completed the trial (2 points) .</t>
  </si>
  <si>
    <t>List four countries/regions with established HTA infrastructure and two countries with privately owned/ independent advisory or still emerging HTA bodies.</t>
  </si>
  <si>
    <t>Established HTA infrastructure particularly exists in the UK (3 points), Canada (3 points), Australia (3 points), Japan (3 points) or the European Union (extra points). Emerging in America (3 points), Eastern Europe , or Pacific Asia (3 points)</t>
  </si>
  <si>
    <t xml:space="preserve">Explain why disruption in the healthcare sector usually does not happen as fast as in other industries and elaborate on the process. </t>
  </si>
  <si>
    <t xml:space="preserve">Innovations in the healthcare sector need to undergo thorough clinical evaluation (1 points), e.g. through randomized controlled studies (2 points). In RCTs, participants are randomly assigned to one of two groups (2 points): the trial group who is treated with the new product/procedure and a control group who is treated in the traditional way (3 points). Because participants are randomly assigned to the groups, any difference in outcome between the groups will be due to the difference between the traditional and the new treatment (2 points). In this way the, the advantages of new over established procedures and technologies can be demonstrated (2 points), following the principles of evidence-based medicine (1 points). In the healthcare sector this needs to happen before innovations can be introduced to the market (2 points). Because RCTs are very time-intensive, the time it takes from conception to implementation of innovations in the healthcare sector is therefore longer than in other industries (3 points). </t>
  </si>
  <si>
    <t xml:space="preserve">Self-driving cars and large language models are prominent AI-driven innovations. Name three other examples of AI-driven technologies relevant to the healthcare sector. </t>
  </si>
  <si>
    <t>1. Computer vision to support surgeons (2 points). 2. Choosing suitable molecules for further testing in the drug discovery process (2 points). 3. Quality control during the manufacturing process (2 points). (examples may vary)</t>
  </si>
  <si>
    <t>Elaborate on the drug discovery process, naming the individual stages, and explain at which stage AI can help so that the number of animal experiments in drug development can be reduced.</t>
  </si>
  <si>
    <t>The stages of drug discovery are: 1. Target structure prediction (1 point). 2. Drug-protein interaction (1 point). 3. Design of drug molecules (1 point). 4. Prediction of new therapeutic use (1 point). 5. Identification of therapeutic target (1 point) 6. Toxicity prediction (1 point). 7. Bioactivity prediction (1 point) 8. Physiochemical prediction (1 point). AI can analyze the physiochemical profiles of lead compounds (3 points) through virtual screening (2 point), thereby making predictions of bioactivity and toxicity (stages 6 and 7) (2 points). Predicting the toxicity of a compound thus prevents having to determine its toxicity in animal studies (3 points).</t>
  </si>
  <si>
    <t>Explain how AI can help prevent patient dropouts in clinical trials, using an example.</t>
  </si>
  <si>
    <t>Closely monitoring patients (1 point) and assisting them in adhering to the desired clinical trial protocol (2 point) can prevent patients dropping out before the end of the trial (1 points). AI can assist in this e.g. via a mobile software that tracks when patients take the prescribed medication (1 points), which in turn can increase patient adherence to the clinical trial protocol (1 points). (example may vary)</t>
  </si>
  <si>
    <t>Explain the constraints on data collection during the pharmaceutical production process.</t>
  </si>
  <si>
    <t>Data collection may be constrained due to high production costs (1 point) or a small number of produced batches if demand is expected to be low (1 points). Temporal resolution, that is, the time needed to collect data (2 points) or a lack of automated processes to log data at the manufacturing site (2 points) can further restrain the data collection process.</t>
  </si>
  <si>
    <t xml:space="preserve">Explain which factors need to be considered in surgical decision-making and how AI can support surgeons in this. </t>
  </si>
  <si>
    <t>Surgical decision-making is a complex process and needs to consider a range of factors (1 point). Individual patient risk factors include the patient's age, anatomy and disease history (2 points). But also the patient’s values and preferences need to be considered (2 point). Moreover, financial considerations such as the costliness of the intervention need to be taken into account, as well as the hospital's resources and infrastructure (2 point). Taking these factors into account allows surgeons to make more accurate outcome predictions about the results of their decisions (2 points). AI can help surgical decisions by providing surgeons with patient data (2 points), analyzing the intervention in light of individual patient characteristics, such as their medical history and laboratory results (3 points) and making predictions of the intervention's outcomes based on this information (2 points). AI can also assist with decision-making during surgery by providing real-time data (2 points).</t>
  </si>
  <si>
    <t>Explain the difference between AR and VR.</t>
  </si>
  <si>
    <t>AR stands for augmented reality (1 point). It enriches the physical real-world view with additional audio-visual preprocessed information (2 points). VR stands for virtual reality (1 point) and is completely immersive (2 points).</t>
  </si>
  <si>
    <t xml:space="preserve">Explain two ways in which VR/AR-based technologies may help surgeons. Name the tools the technologies provide and describe which advantages VR/AR-based technologies can offer over traditional surgical practices. </t>
  </si>
  <si>
    <t>VR technologies like computer-aided surgery systems and surgical simulation (2 points), can help surgeons both in the preoperative planning as well as during surgery (2 points). In the planning stage, VR systems provide surgeons with two kinds of interactive tools: manipulators and selectors (2 points). Manipulators are interactive tools such as (virtual) scalpels, hammer, pens, and others (2 points). Selectors are interaction tools that display selectable options and give status details (2 points). MRI or computed tomography provide the surgeon with individual patient data (2 points), which makes it possible for the surgeon to plan and practice according to the specific patient's needs (2 points) in a risk-free environment (1 point). During surgery, VR or AR can support the surgeon by guiding and providing essential information in the visual field of the surgeon (3 points).</t>
  </si>
  <si>
    <t>Give a limitation of VR in healthcare.</t>
  </si>
  <si>
    <t xml:space="preserve">So-called cyber-sickness (1 point) which resembles motion sickness (1 point) can be a limiting factor of VR in healthcare. The experience of nausea and discomfort (2 points) is caused by a disconnect between the actual movement of the head picked up by the inner ear (1 point) and the perceived movement picked up by the eye (1 point). </t>
  </si>
  <si>
    <t>Name three applications of 3D printing in healthcare</t>
  </si>
  <si>
    <t>Production of patient-specific prosthetic devices (2 points), models of pathologies for surgical planning (2 points), metal implants for dental applications (2 points). (examples may vary)</t>
  </si>
  <si>
    <t>Describe the basic process chain of 3D printing, using an example.</t>
  </si>
  <si>
    <t>Patient-specific design under consideration of standards (2 points); Software workflow: 3D file of layered design sent to printer (2 points); Name one of the four mayor additive manufacturing devices (stereolithography, fused filament fabrication, powder bed fusion or liquid-based extrusion) (2 points); Material control to ensure specifications are met (2 points); Printing: digital object transferred by additive process into physical process (2 points); Postprocessing: name at least two of: controlled cooling, cleaning, polishing, sterilization (2 points); Quality control: simple for geometric shapes (1 point) difficult for tests that threaten to damage the object, e.g. mechanical strength (2 points); 3 points for using an example to illustrate the process</t>
  </si>
  <si>
    <t xml:space="preserve">Describe the challenge in previous medical treatment that drove the development of precision medicine. </t>
  </si>
  <si>
    <t>Previous medical treatment strategies have focused on serving large patient populations (2) and were designed to address disease in a broad, all-encompassing approach . Although this method may be successful in a large number of patients, it is not suitable for everyone (2) and some patients may experience severe side effects (2) as a result of the ‘one size fits all’ approach, e.g., pain, liver damage, or neurological side effects.</t>
  </si>
  <si>
    <t xml:space="preserve">Explain what precision medicine is and compare it to personalized medicine. Provide one example of precision medicine in the field of oncology. </t>
  </si>
  <si>
    <t xml:space="preserve">Precision medicine is a modern method designed to prevent the occurrence (2) of diseases and to design treatments (2) based on the genetic or proteomic profile of the disease itself. PM is founded on the application of scientific research (2) including genetic information to address the underlying molecular defect(s). 
Personalized medicine is the treatment (3) of a specific disease tailored to the patient’s individual profile (3), which may include precision medicine but will take patient specific factors into account as well.
Example: HER-2-positive (3) breast cancer patients will receive trastuzumab (a HER-2 antibody) in addition to chemotherapy (3) to address the underlying molecular defect (other examples possible). </t>
  </si>
  <si>
    <t>Modern medicine is evolving toward a more patient-centric approach, described by the four paradigms "the 4Ps." Name and briefly describe each of the "4Ps."</t>
  </si>
  <si>
    <t>Predictive (1) - focuses on the timely identification of possible disease parameters (0.5)
Preventive (1) - the targeted prevention of diseases based on calculated predictions (0.5)
Personalized (1) - considers the distinctive traits of the individual patient for diagnosis and therapy (0.5)
Participatory (1) - emphasizes that individuals are responsible for taking care and control of their own health (0.5)</t>
  </si>
  <si>
    <t xml:space="preserve">In healthcare, preventive medicine consists of three stages. Name and briefly describe these stages. </t>
  </si>
  <si>
    <t>Primary prevention (1): Focuses on preventing a health condition or disease before it occurs. (1)
Secondary prevention (1): Aims to prevent further events, once a disease or an injury has already occurred; therefore, early detection is paramount (1).
Tertiary prevention (1): Aims to manage the disease after a diagnosis has been made by slowing progression and to minimize treatment effects to improve the quality of life for the patient. (1)</t>
  </si>
  <si>
    <t xml:space="preserve">Pharmacokinetics can be influenced by a variety of factors. Name four of these factors. </t>
  </si>
  <si>
    <t>phenotype 
genotype 
disease response
lifestyle and environment
adherence to treatment
(1.5 points for each factor, 6 points may)</t>
  </si>
  <si>
    <t xml:space="preserve">Omics technologies are actively embedded in current research practices to support the application of precision medicine and can be placed into two main categories. Name these two categories and provide two examples for each category. </t>
  </si>
  <si>
    <t xml:space="preserve">High-throughput sequencing (HTS) technologies (1): e.g.(1 point each to a max. of 2), genomics, epigenomics, and transcriptomics
Mass spectrometry (MS)-based technologies (1): e.g.(1 point each to a max. of 2), proteomics, metabolomics, phenomics, radiomics, and pharmacogenomics </t>
  </si>
  <si>
    <t xml:space="preserve">PD-L1 is a cancer biomarker. Explain what a biomarker is. Explain how PD-L1 is used in precision medicine. </t>
  </si>
  <si>
    <t xml:space="preserve">Biomarker: A biomarker is deﬁned as a molecule or compound (1) associated with a biological condition or disease (1), which can be used to diagnose the condition (1). It can also have therapeutic value in predicting health outcomes (1) or how patients may respond to the treatment (2). Biomarkers are a diverse group of molecules (2) and can range from proteins, genes, markers of gene expression to metabolites. 
PD-L1 in precision medicine: PD-L1 is present in many diverse cancers such as melanoma, colorectal, non-small cell lung, and gastric cancer (2). Patient tumors can be screened for the presence of this biomarker (3) and when present over a certain threshold, patients may receive immunotherapy treatment (3) in the form of PD-1 (1) (such as nivolumab or pembrolizumab) or PD-L1 (1) (such as avelumab or atezolizumab) inhibitors </t>
  </si>
  <si>
    <t>Name three emerging approaches of "omics" technologies. State which of the three technologies provides information on how genes are responding to environmental changes.</t>
  </si>
  <si>
    <t>Three technologies: Phenomics (1.5), Radiomics (1.5), and Pharmacogenomics (1.5). 
Phenomics provides information on how genes are responding to environmental changes (1.5)</t>
  </si>
  <si>
    <t xml:space="preserve">One technique used in "in silico" trials is Agent-Based Modelling (ABM). Describe two applications of ABM in the context of clinical trials. Provide one example of your choice ABM for one of these applications. Describe the major drawback of ABM. </t>
  </si>
  <si>
    <t>Application 1: It can simulate virtual patients (3) and can calculate how many patients are needed (3) for the trial to reach statistical significance. 
Application 2: It can predict drug effects (3) in populations that are usually excluded from clinical trials (3) (such as the elderly or children). 
Example (3): Optimal antibiotic doses and schedules for a tuberculosis treatment could be determined using a hybrid computational model consisting of ABM, pharmacokinetic/pharmacodynamic models and a mathematical optimization approach (other examples possible)
Drawback: The enormous computer power (3) that is needed to perform these calculations.</t>
  </si>
  <si>
    <t xml:space="preserve">Big data are increasingly used in healthcare. State the three Vs of big data. Briefly describe two examples of how big data from Electronic Health Records (EHR) can be used to make patient care more patient-centric. </t>
  </si>
  <si>
    <t>Three Vs: Volume (1), velocity (1), variability(1)
Example 1: revealing patterns in a patient population regarding responses to treatment (1.5)
Example 2: Real-time monitoring of patients (1.5)
(other examples possible)</t>
  </si>
  <si>
    <t xml:space="preserve">The pharmaceutical industry is challenged to engage with patients early on in the drug development process. Describe what valuable information this early engagement can provide. </t>
  </si>
  <si>
    <t>Information:
1) understand their perspectives, views and concerns (3)
2) understand the compromises they would be willing to make to achieve a cure (3)</t>
  </si>
  <si>
    <t xml:space="preserve">Describe six ways patients can assist in the drug development process. </t>
  </si>
  <si>
    <t>1. Clinical trial design: patients can provide input into designing protocols and provide constructive feedback when participating in trials (1)
2. Informing product strategy: patients or patient advocacy groups can be involved during the whole development process (1)
3. Patient-reported outcomes: patients can actively participate in research through interviews or as participants in a study (1)
4. Generating evidence: clinical trials or real-world data can assist in providing disease and treatment-related information (1)
5. Company meetings: patients may meet with employees of a pharmaceutical company to provide insights into their disease and/or treatment journey (1)
6. Regulatory meetings: increasingly regulators or health decision-makers include patients to gain insight into a patient’s perspective, before approval of the drug (1)</t>
  </si>
  <si>
    <t xml:space="preserve">"The heterogeneity of patients influences pharmacokinetics" is a statement used in the context of personalized medicine. 
Describe how the heterogeneity of patients can influence the effect of a drug. 
Pharmacokinetics studies four factors of a treatment which are often abbreviated as ADME. Name these four factors. 
Pharmacokinetics is influenced by many factors, one of which is the phenotype. Explain what the phenotype is and how it is shaped. In your explanation, provide three aspects that contribute to a person's phenotype. </t>
  </si>
  <si>
    <t>Heterogeneity and drug effects: Every patient has a unique genetic and molecular profile (2) and no two individuals will be the same (1). The heterogeneity of patients determines how they will respond to a certain treatment or drug (2). 
ADME = absorption (1), distribution (1), metabolism (1) and excretion (1) 
phenotype = the observable traits of individuals (2), which are determined through their genomic make-up (2), but also influenced by environmental factors (2)
Aspects of a person's phenotype: height, eye color, blood type, weight, body surface area, age, ethnicity, gender, microbiome (1 point each, maximum 3 points for three aspects)</t>
  </si>
  <si>
    <t xml:space="preserve">Many healthcare professionals believe that it is an asset to involve patients in early drug development. However, there are some challenges with patient involvement in this context. Briefly describe five such challenges. Briefly argue whether or not you consider patient involvement valuable in drug development. </t>
  </si>
  <si>
    <t>Budget and time constraints: Patient involvement may consume more resources than the standard process (3)
Unclear return of the investment: Patient feedback may need to require additional R&amp;D work or limit marketability (3)
Speed at which developments move forward: Fast-paced development process may be slowed down by involving patients (3)
Compliance concerns: Patient involvement may raise compliance and privacy concerns around sensitive medical data (3)
No formal regulations on patient involvement: Lack of regulation increases risk of inadvertent liability or ethics violations (3)
Researchers and healthcare professionals not always open to patient involvement: Reservations may limit access to patient involvement (3)
Lack of adequate scientific knowledge of patients to understand complex processes: Lack of expertise may cause unnecessary reservations (3)
(other examples possible, 3 points each to a max. of 15)
Students may argue for or against patient involvement and state e.g. (in favor:) especially in times where patient empowerment is growing and treatments become more differentiated, it creates value for the pharmaceutical company to involve patients early in drug development (3)</t>
  </si>
  <si>
    <t xml:space="preserve">Describe how the lab-on-a-chip method works, including the main technical features. Describe three advantages of the lab-on-a-chip method has compared to traditional laboratory analyses. Give an example of your choice for a lab-on-a-chip use case and provide a rationale why this example is appropriate. </t>
  </si>
  <si>
    <t xml:space="preserve">Method description: Lab-on-a-chip requires a microfluidic chip (2 points) connected to a pump (1 point) and a sensor (1 point), as well as the corresponding software (1 point) that analyses the results. The pump pipettes samples in the nanoliter range (1 point), the sensor records the parameter to be analyzed (1 point) and the software evaluates (1 point).
Advantages (other advantages possible - 2 points each): 
- tiny sample quantities suffice (2 points)
-decentral analysis is possible (2 points)
-saves time: Faster results lead to faster diagnosis and chance to start treatment earlier (2 points)
Examples: (2 point for example, 2 points for rationale, 4 points maximum; other example possible; diseases that require constant, near-patient testing or areas where it is challenging to gain larger sample sizes are especially appropriate for lab-on-a-chip-testing) 
- Diabetes Monitoring (frequent monitoring), 
- sepsis monitoring (quickly changing situation, frequent updates necessary) 
- vital sign monitoring of infants (small sample sizes) 
</t>
  </si>
  <si>
    <t xml:space="preserve">Continuous glucose monitoring (CGM) is an innovation in diabetes care. Explain the functional characteristics of CGM. Describe two advantages of CGM compared to traditional glucose monitoring. Name one marketed or in-development CGM device. CGM is increasingly used by people who do not suffer from diabetes. Describe a possible area of application and rationale for CGM use in non-diabetic patients. </t>
  </si>
  <si>
    <t xml:space="preserve">Functional characteristics: CGM is a non-invasive method for glucose monitoring (3 points). CGM measure the interstitial fluid (ISF) instead of traditional capillary blood glucose (CBG) measurement (2 points). ISF is used to carry a variety of substances , including glucose from the blood into the cells (1 point). Blood glucose levels and the glucose concentration in ISF are positively correlated (2 point). This correlation enables non-invasive glucose monitoring with ISF (1 point). 
Advantages (other advantages possible, 2 points each):
- less pain because non-invasive
- less inconvenience because patient does not need to carry needles and device
- more reliable testing because testing must not be initiated by patient
Device names (2 points for one correctly named device)
Freestyle Libre (Abbot), G6 (Dexcom), Eversense (Senseonics4 )
Non-diabetic use (other areas of application possible, 3 points): Biohackers and fitness/health enthusiasts use CGM devices to achieve stable blood glucose levels, avoiding spiking &amp; crashing of glucose levels. Stable glucose levels are correlated with various positive health outcomes. </t>
  </si>
  <si>
    <t xml:space="preserve">Describe the objective of using big data in digital health. Give three examples of big data sources. Predictive analytics, personalized medicine, real-time monitoring, and population health management are four areas of application for big data in health. Describe each of these areas and explain how it can create a benefit for patients. </t>
  </si>
  <si>
    <t xml:space="preserve">Objective: provide valuable insights and inform healthcare decisions (1 point) through the collection, analysis, and interpretation of large amounts of health-related data (1 point). 
Predictive analytics: 
Description Big data analytics can help predict disease outbreaks, identify patients at risk for developing certain conditions, and anticipate healthcare resource needs (2 points). 
Patient benefit: Proactively develop interventions and prevent potential health problems (2 points). 
Personalized medicine: 
Description: Big data can be used to develop personalized treatment plans based on a patient's unique health data, including genetic information, medical history, and lifestyle factors (2 points). 
Patient Benefit: Improve treatment outcomes, reduce side effects, and lower healthcare costs (2 points). 
Real-time monitoring: 
Description: Big data can be used to track and monitor patient health in real time. Wearable sensors, mobile apps, and other digital health tools can provide continuous data on vital signs, physical activity, and other health metrics (2 points)
Patient Benefit: Allowing clinicians to make informed decisions about patient care, enabling early intervention and preventive care(2 points). 
Population health management: 
Description: Big data can help healthcare providers manage the health of entire populations by identifying trends and patterns in health data (2 points). 
Patient Benefit: Develop targeted interventions to address specific health issues and improve overall population health (2 points). </t>
  </si>
  <si>
    <t>Why are nanotechnologies considered the "key technologies of the 21st century"?</t>
  </si>
  <si>
    <t>Nanotechnologies used in medicine are considered as key technologies of the 21st century due to their potential to revolutionize the way we diagnose and treat diseases (1 point). They allow for precise targeting of drugs to specific cells, tissues, and organs, increasing their effectiveness while minimizing side effects (3 points). Moreover, nanotechnology-based medical devices can be used for early detection and diagnosis of diseases, leading to improved patient outcomes (2 points).</t>
  </si>
  <si>
    <t>Name a general problem of drug delivery.</t>
  </si>
  <si>
    <t xml:space="preserve">Drug delivery in general faces the problem, that medication is quickly washed out blood circulation by the kidneys (3 points), before they reach the addressed tissue to be released (3 points). </t>
  </si>
  <si>
    <t>Explain the objectives and approach of regenerative medicine. Describe how it differs from the simple treatment of symptoms. Name three indications where regenerative disease can be transformative.</t>
  </si>
  <si>
    <t>Objectives and approach: Regenerative medicine is a field of medicine that aims to replace or regenerate damaged, diseased, or missing tissue with healthy tissue (3 points). This is typically achieved through the use of stem cells, tissue engineering, or other techniques that stimulate the body's natural healing processes (3 points). 
Differentiation: The goal of regenerative medicine is to restore normal function to the affected tissue or organ (3 points), rather than simply treating symptoms (3 points). 
It has the potential to transform the way we treat a wide range of diseases and injuries. Examples: heart disease, diabetes, spinal cord injuries, burns (2 points per correct example, maximum 6 points).</t>
  </si>
  <si>
    <t>Give three advantages of using polymers in nanomedicine research.</t>
  </si>
  <si>
    <t xml:space="preserve">Polymers are favored in nanomedicine research due to 
- their ease of production (2 points), 
- biodegradability (2 points), 
- and ability to be loaded with a variety of substances (2 points). 
</t>
  </si>
  <si>
    <t>Sensor: A device that detects and measures physical phenomena (3 points) such as temperature, pressure, light, sound, and motion, among others. 
Role of Sensor in IoT: Sensors provide input data to the microcontroller of an IoT device (3 points) . 
Examples :Temperature sensor, Pressure sensor, Light sensor, Humidity sensor, Proximity sensor, Accelerometer (1 point per example, maximum 3 points). 
Actuator: Used to control and manipulate the environment (3 points) in response to input from sensors
Role of Actuator in IoT: Converts digital signals from the microcontroller of an IoT device into physical actions (3 points). 
Examples: Motors, Solenoids, Relays, Servo motors, LED lights, Buzzers (1 point per example, maximum 3 points)</t>
  </si>
  <si>
    <t xml:space="preserve">The IoMT provides many benefits and challenges for patients and healthcare providers. Explain one key benefit and one key challenge of "personalized precise diagnoses and therapies" in this context. </t>
  </si>
  <si>
    <t>key benefit: Clinicians can achieve a more precise diagnosis and devise an individualized and efficacious treatment plan (3 points, other reasonable examples possible) - e.g. by capturing an extensive set of blood pressure and pulse rate readings over a month. Internet of Medical Things devices have been developed to capture intricate details of a patient's vital signs, which would be impractical during a brief consultation at a medical facility; 
key challenge: The deployment of IoMT (3 points, other reasonable examples possible) since it involves a number of complex issues, such as privacy and security - e.g. Given the highly regulated nature of medical data, such as with the Health Insurance Portability and Accountability Act (HIPAA), service providers must take proactive measures to prevent potential data breaches. IoMT also introduces a significant volume of new data transmission between patients and providers, resulting in potential risks that must be addressed.</t>
  </si>
  <si>
    <t xml:space="preserve">Describe two examples of non-invasive glucose monitoring devices and their mode of action/application. </t>
  </si>
  <si>
    <t xml:space="preserve">Today several approaches are available. 
Example 1: The company Diamontech (1 point) offers non-invasive technology based on photothermal detection (2 points) as a combination of spectroscopy and applied temperature change of the glucose molecules in the skin via a light source. 
Example 2: GlucoTrack (1 point) is a device utilizing electromagnetic, thermal, and ultrasonic waves, to measure blood sugar levels via a sensor that is clipped on the ear (2 points).
(other examples possible: 1 point for naming the manufacturer/device, 2 points for describing the technology) </t>
  </si>
  <si>
    <t>Name and briefly describe three of the five layers of IoT communication.</t>
  </si>
  <si>
    <t>[1 point for naming the layer - 3 points max, 1 point for describing the layer, 3 points max]
1 Perception Layer: This layer consists of various sensors and actuators that collect data from the physical environment and interact with it. 
2 Network Layer: This layer provides connectivity and communication between the various devices in the IoT network. It includes protocols like Bluetooth, ZigBee, Wi-Fi, and cellular networks.
3 Middleware Layer: This layer provides a platform for data processing, storage, and analysis. It includes data management systems, data integration tools, and analytics engines.
4 Application Layer: This layer is the interface between the IoT network and the end-users. It includes various applications and services that make use of the data collected by the IoT devices. Examples include smart home applications, health monitoring services, and industrial automation systems.
5 Business layer</t>
  </si>
  <si>
    <t>Describe the function, benefits. and risks of an active implant to a lay person.</t>
  </si>
  <si>
    <t>An active implant is a type of medical device that is surgically implanted into the body (2 points) and uses electrical stimulation to provide therapeutic benefits (3 points). The device includes a small generator that produces electrical pulses, which are delivered through wires to targeted areas of the body to control symptoms and improve quality of life (3 points). 
The benefits of an active implant can be significant for people with chronic medical conditions such as chronic pain, Parkinson's disease, epilepsy, and urinary incontinence (3 points). The device can help alleviate symptoms that may be difficult to manage with traditional treatments, improve mobility and function, and enhance overall quality of life (3 points).
 There are also potential risks associated with an active implant (1 point). These can include infection, bleeding, nerve damage, device malfunction, and complications with the surgical procedure (3 points for 3 correct examples).</t>
  </si>
  <si>
    <t xml:space="preserve">Briefly describe digital health. Describe two ways in which digital health aims to improve health service delivery. </t>
  </si>
  <si>
    <t>Digital health is an interdisciplinary field that combines healthcare, technology, and data to improve health outcomes and healthcare delivery (2 points). 
Improvement of health service delivery (2 points for each correct response, maximum 4 points, other suitable examples possible)
1) use technology and data to facilitate better communication between patients and healthcare providers, 
2) increase access to healthcare, 
3) enhance the efficiency and effectiveness of healthcare delivery through remote patient monitoring, personalized treatment plans
4) use of big data and artificial intelligence to identify patterns and trends in healthcare</t>
  </si>
  <si>
    <t xml:space="preserve">Name three areas of application for digital therapeutics. Provide one example for each area. </t>
  </si>
  <si>
    <t>Monitoring: e.g. Type II diabetes, hypertension, chronic respiratory disease, obesity, insomnia, Alzheimer's disease, different types of dementia or addiction (smoking, alcohol, drugs) 
Cognitive-behavioral Therapy (CBT): e.g. VR setting to confront and manage fear, 
Gamification: e.g. focal ambient visual acuity stimulation (FAVAS) 
(1 point for each area, 1 point for each appropriate example)</t>
  </si>
  <si>
    <t>Describe the basic concept of in silico medicine. Name three fields of application for in silico medicine and explain them briefly.</t>
  </si>
  <si>
    <t>Description
  1 Computer modeling and simulation (CM&amp;S): In silico medicine uses computer simulations to better understand disease progression and the effects of treatments on the body. This can lead to more effective treatments.
  2 Big data: In silico medicine requires vast amounts of medical data, which is analyzed using machine learning and data analytics to identify patterns and inform treatment decisions.
Fields of application: 
  3 Personalized medicine: In silico medicine tailors treatments to each patient's unique needs, improving outcomes and reducing side effects.
  4 Drug discovery: In silico medicine accelerates the drug discovery process by using computer simulations to predict the efficacy and safety of potential drugs before clinical trials.
  5 Virtual clinical trials (VCT): In silico medicine conducts virtual clinical trials using computer simulations to test the safety and efficacy of new treatments, reducing risk to patients and accelerating development. (1 point for naming, 1 point for explanation each = max. 2 per example = max. 6 total)</t>
  </si>
  <si>
    <t>Sort the following six terms of "digital health" by hierarchy, using numbers like 1, 1.1, 1.1.1.; briefly describe each term. 
digital medicine
digital therapeutics
Internet of medical things
in silico medicine
digital twins
big data</t>
  </si>
  <si>
    <t xml:space="preserve">1 Digital health (0.5 points for correct hierarchy of the six items, 0.5 points for each correct description)
1.1 Digital Medicine describes the use of stand alone software, or a hard- and software products classified as medical products.
1.1.1Digital Therapeutics are a subdivision solely focused on software, as medical device, providing a therapeutic effect.
1.2 Io(M)T is a technology-based view on digital health applications, focusing on processes, communication, and devices.
1.3 In silico medicine is the approach to simulate and model, patients diseases and treatment: 
1.3.1 Digital Twins are digital instances of individuals, used in silico medicine to simulate e.g. treatment outcomes.
1.4 Big Data provides healthcare insights by using large dataset with computational methods of information technology. </t>
  </si>
  <si>
    <t xml:space="preserve">Explain the concept of digital twins. In your explanation, describe what digital twins are, what the concept of digital twins is based on, and where and why digital twins are applied. </t>
  </si>
  <si>
    <t xml:space="preserve">What: Medical digital twins are virtual replicas of individual patients (3 points) that are created using medical imaging and other patient-specific data (3 points). 
Based on: The idea that every patient is unique (3 points) and that personalized care can improve patient outcomes (3 points).
Application (where and why): Digital twins can be used to simulate and test medical procedures, treatments, and interventions before they are performed on the actual patient (3 points), allowing healthcare providers to optimize and personalize care (3 points). 
</t>
  </si>
  <si>
    <t xml:space="preserve">Describe the goal of the medical field of image-guided intervention. Name three technologies used for image-guided intervention. </t>
  </si>
  <si>
    <t xml:space="preserve">Description: Image guided intervention (IGI) is a medical field with the goal of improving the accuracy and safety of surgical procedures by providing real-time imaging feedback to the surgeon (3 points).
Technologies: medical imaging technologies such as X-rays, ultrasound, and MRI to guide minimally invasive surgical procedures (3 points), </t>
  </si>
  <si>
    <t>Name the four key benefits of smart instruments.</t>
  </si>
  <si>
    <t>1. increased precision (1.5 points), 
2. real time feedback (1.5 points), 
3. reduced tissue damage (1.5 points), 
4. improved ergonomics (1.5 points)</t>
  </si>
  <si>
    <t>Name and explain three benefits of using robotics, navigation, and tracking during surgery.</t>
  </si>
  <si>
    <t>(1 point for correctly naming a benefit, maximum 3 points; 
1 point for correctly describing each of the named benefits, maximum 3 points) 
 1 Precision: These technologies can improve precision and accuracy in surgeries. For instance, surgical robots offer precise, minimally invasive access to hard-to-reach areas, while navigation and tracking systems can guide the surgeon's instruments to the exact surgical site for optimal precision.
  2 Reduced risk: The greater precision and accuracy provided by robotics, navigation, and tracking technologies can decrease the risk of complications during surgery and enhance patient outcomes. These technologies can reduce damage to surrounding tissues, minimize blood loss, and lower the risk of infection.
  3 Improved visualization: Navigation and tracking technologies offer high-resolution, real-time imaging of the surgical site, enabling the surgeon to see the area being operated on with clarity. This improves decision-making during the procedure and decreases the risk of errors.
  4 Increased efficiency: Robotics, navigation, and tracking technologies can help streamline surgical procedures, decreasing the time required for surgery. Surgical robots can complete complex tasks faster and more accurately than human hands, while navigation and tracking systems can assist the surgeon in locating the surgical site more quickly and efficiently.
  5 Reduced trauma: Minimally invasive surgery facilitated by these technologies can help reduce the trauma associated with traditional open surgery, resulting in less pain, scarring, and shorter recovery time for the patient.</t>
  </si>
  <si>
    <t>Briefly describe three potential limitations or challenges associated with the implementation of closed-loop surgical planning.
Briefly describe three ways how these challenges can be addressed to ensure the successful integration of this approach into surgical practice.</t>
  </si>
  <si>
    <t>Implementing closed loop surgical planning may also pose challenges, such as 
1) the need for advanced imaging and monitoring technologies (1 point), 
2) the cost and availability of these technologies (1 point), and 
3) the need for training and expertise in using them effectively (1 point).
These challenges can be addressed by 
1) providing training and support to surgical teams (1 point), 
2) investing in research to develop and refine closed loop surgical planning technologies (1 point), and 
3) working to ensure that these technologies are accessible and affordable to all patients who could benefit from them (1 point).</t>
  </si>
  <si>
    <t xml:space="preserve">How does closed-loop surgical planning differ from traditional surgical planning, and what are the advantages of using closed-loop surgical planning in terms of patient outcomes and risk reduction?
- Explain closed-loop surgical planning in comparison with traditional surgical planning
- Describe the type of technology typically used for closed-loop surgical planning. Provide one example of such a technology. 
- Describe the key advantage of closed-loop surgical planning compared to traditional surgical planning. 
- Provide two examples of surgical adjustments enabled by closed-loop surgical planning. </t>
  </si>
  <si>
    <t xml:space="preserve">Explanation: Closed loop surgical planning differs from traditional surgical planning in that it allows the surgeon to continuously monitor the patient's response to the surgery (2 points) and make real-time adjustments to the plan as needed (2 points), while traditional surgical planning is based on pre-operative imaging and other data (2 points), with limited opportunity to adjust the plan based on new information that may become available during the procedure (2 points). 
Closed loop surgical planning typically involves the use of advanced imaging and monitoring technologies (2 points), such as MRI/CT/ultrasound (1 point for naming either)
Advantage: Ability to optimize the surgical plan based on real-time information, reducing the risk of complications and improving patient outcomes (3 points). 
OR By creating a closed loop between the surgical plan and the patient's response to the surgery, the surgeon can ensure that the procedure is tailored to the specific needs of the patient and adjusted as necessary to achieve the best possible outcome (3 points).
Examples (2 points each, maximum 4 points, other examples possible): 
- surgeon can modify the location or angle of an incision
- change the position of surgical instruments
- or alter the depth of a surgical cut based on real-time feedback from the imaging and monitoring technologies . 
</t>
  </si>
  <si>
    <t>150 KFK</t>
  </si>
  <si>
    <t>DLMIHMEIPMT</t>
  </si>
  <si>
    <t>DLMIHMEIPMT01</t>
  </si>
  <si>
    <t>Innovation in Pharma and Medical Technology</t>
  </si>
  <si>
    <t>Ludwig Steindl, Jan Rüterbories, Sophie Brenner</t>
  </si>
  <si>
    <t>DLMIHMEIPMT01_MC_001</t>
  </si>
  <si>
    <t>DLMIHMEIPMT01_MC_002</t>
  </si>
  <si>
    <t>DLMIHMEIPMT01_MC_003</t>
  </si>
  <si>
    <t>DLMIHMEIPMT01_MC_004</t>
  </si>
  <si>
    <t>DLMIHMEIPMT01_MC_005</t>
  </si>
  <si>
    <t>DLMIHMEIPMT01_MC_006</t>
  </si>
  <si>
    <t>DLMIHMEIPMT01_MC_007</t>
  </si>
  <si>
    <t>DLMIHMEIPMT01_MC_008</t>
  </si>
  <si>
    <t>DLMIHMEIPMT01_MC_009</t>
  </si>
  <si>
    <t>DLMIHMEIPMT01_MC_010</t>
  </si>
  <si>
    <t>DLMIHMEIPMT01_MC_011</t>
  </si>
  <si>
    <t>DLMIHMEIPMT01_MC_012</t>
  </si>
  <si>
    <t>DLMIHMEIPMT01_MC_013</t>
  </si>
  <si>
    <t>DLMIHMEIPMT01_MC_014</t>
  </si>
  <si>
    <t>DLMIHMEIPMT01_MC_015</t>
  </si>
  <si>
    <t>… to fight globally leading causes of death.</t>
  </si>
  <si>
    <t>… to increase the availability of generics to improve affordability.</t>
  </si>
  <si>
    <t>DLMIHMEIPMT01_MC_016</t>
  </si>
  <si>
    <t>DLMIHMEIPMT01_MC_017</t>
  </si>
  <si>
    <t>DLMIHMEIPMT01_MC_018</t>
  </si>
  <si>
    <t>DLMIHMEIPMT01_MC_019</t>
  </si>
  <si>
    <t>DLMIHMEIPMT01_MC_020</t>
  </si>
  <si>
    <t>DLMIHMEIPMT01_MC_021</t>
  </si>
  <si>
    <t>DLMIHMEIPMT01_MC_022</t>
  </si>
  <si>
    <t>DLMIHMEIPMT01_MC_023</t>
  </si>
  <si>
    <t>DLMIHMEIPMT01_MC_024</t>
  </si>
  <si>
    <t>DLMIHMEIPMT01_MC_025</t>
  </si>
  <si>
    <t>DLMIHMEIPMT01_MC_026</t>
  </si>
  <si>
    <t>DLMIHMEIPMT01_MC_027</t>
  </si>
  <si>
    <t>DLMIHMEIPMT01_MC_028</t>
  </si>
  <si>
    <t>DLMIHMEIPMT01_MC_029</t>
  </si>
  <si>
    <t>DLMIHMEIPMT01_MC_030</t>
  </si>
  <si>
    <t>DLMIHMEIPMT01_MC_031</t>
  </si>
  <si>
    <t>DLMIHMEIPMT01_MC_032</t>
  </si>
  <si>
    <t>DLMIHMEIPMT01_MC_033</t>
  </si>
  <si>
    <t>DLMIHMEIPMT01_MC_034</t>
  </si>
  <si>
    <t>DLMIHMEIPMT01_MC_035</t>
  </si>
  <si>
    <t>DLMIHMEIPMT01_MC_036</t>
  </si>
  <si>
    <t>DLMIHMEIPMT01_MC_037</t>
  </si>
  <si>
    <t>DLMIHMEIPMT01_MC_038</t>
  </si>
  <si>
    <t>DLMIHMEIPMT01_MC_039</t>
  </si>
  <si>
    <t>DLMIHMEIPMT01_MC_040</t>
  </si>
  <si>
    <t>DLMIHMEIPMT01_MC_041</t>
  </si>
  <si>
    <t>DLMIHMEIPMT01_MC_042</t>
  </si>
  <si>
    <t>DLMIHMEIPMT01_MC_043</t>
  </si>
  <si>
    <t>DLMIHMEIPMT01_MC_044</t>
  </si>
  <si>
    <t>DLMIHMEIPMT01_MC_045</t>
  </si>
  <si>
    <t>DLMIHMEIPMT01_MC_046</t>
  </si>
  <si>
    <t>DLMIHMEIPMT01_MC_047</t>
  </si>
  <si>
    <t>DLMIHMEIPMT01_MC_048</t>
  </si>
  <si>
    <t>DLMIHMEIPMT01_MC_049</t>
  </si>
  <si>
    <t>DLMIHMEIPMT01_MC_050</t>
  </si>
  <si>
    <t>DLMIHMEIPMT01_MC_051</t>
  </si>
  <si>
    <t>DLMIHMEIPMT01_MC_052</t>
  </si>
  <si>
    <t>DLMIHMEIPMT01_MC_053</t>
  </si>
  <si>
    <t>DLMIHMEIPMT01_MC_054</t>
  </si>
  <si>
    <t>DLMIHMEIPMT01_MC_055</t>
  </si>
  <si>
    <t>DLMIHMEIPMT01_MC_056</t>
  </si>
  <si>
    <t>DLMIHMEIPMT01_MC_057</t>
  </si>
  <si>
    <t>Which of the following is a financial profitability metric and indicates the annual rate of return that an investment is expected to deliver?</t>
  </si>
  <si>
    <t>DLMIHMEIPMT01_MC_058</t>
  </si>
  <si>
    <t>DLMIHMEIPMT01_MC_059</t>
  </si>
  <si>
    <t>DLMIHMEIPMT01_MC_060</t>
  </si>
  <si>
    <t>DLMIHMEIPMT01_MC_061</t>
  </si>
  <si>
    <t>DLMIHMEIPMT01_MC_062</t>
  </si>
  <si>
    <t>DLMIHMEIPMT01_MC_063</t>
  </si>
  <si>
    <t>DLMIHMEIPMT01_MC_064</t>
  </si>
  <si>
    <t>DLMIHMEIPMT01_MC_065</t>
  </si>
  <si>
    <t>DLMIHMEIPMT01_MC_066</t>
  </si>
  <si>
    <t>DLMIHMEIPMT01_MC_067</t>
  </si>
  <si>
    <t>DLMIHMEIPMT01_MC_068</t>
  </si>
  <si>
    <t>DLMIHMEIPMT01_MC_069</t>
  </si>
  <si>
    <t>DLMIHMEIPMT01_MC_070</t>
  </si>
  <si>
    <t>DLMIHMEIPMT01_MC_071</t>
  </si>
  <si>
    <t>DLMIHMEIPMT01_MC_072</t>
  </si>
  <si>
    <t>DLMIHMEIPMT01_MC_073</t>
  </si>
  <si>
    <t>DLMIHMEIPMT01_MC_074</t>
  </si>
  <si>
    <t>DLMIHMEIPMT01_MC_075</t>
  </si>
  <si>
    <t>DLMIHMEIPMT01_MC_076</t>
  </si>
  <si>
    <t>DLMIHMEIPMT01_MC_077</t>
  </si>
  <si>
    <t>DLMIHMEIPMT01_MC_078</t>
  </si>
  <si>
    <t>DLMIHMEIPMT01_MC_079</t>
  </si>
  <si>
    <t>DLMIHMEIPMT01_MC_080</t>
  </si>
  <si>
    <t>DLMIHMEIPMT01_MC_081</t>
  </si>
  <si>
    <t>DLMIHMEIPMT01_MC_082</t>
  </si>
  <si>
    <t>DLMIHMEIPMT01_MC_083</t>
  </si>
  <si>
    <t>DLMIHMEIPMT01_MC_084</t>
  </si>
  <si>
    <t>DLMIHMEIPMT01_MC_085</t>
  </si>
  <si>
    <t>DLMIHMEIPMT01_MC_086</t>
  </si>
  <si>
    <t>DLMIHMEIPMT01_MC_087</t>
  </si>
  <si>
    <t>DLMIHMEIPMT01_MC_088</t>
  </si>
  <si>
    <t>DLMIHMEIPMT01_MC_089</t>
  </si>
  <si>
    <t>DLMIHMEIPMT01_MC_090</t>
  </si>
  <si>
    <t>DLMIHMEIPMT01_MC_091</t>
  </si>
  <si>
    <t>DLMIHMEIPMT01_MC_092</t>
  </si>
  <si>
    <t>DLMIHMEIPMT01_MC_093</t>
  </si>
  <si>
    <t>DLMIHMEIPMT01_MC_094</t>
  </si>
  <si>
    <t>DLMIHMEIPMT01_MC_095</t>
  </si>
  <si>
    <t>DLMIHMEIPMT01_MC_096</t>
  </si>
  <si>
    <t>DLMIHMEIPMT01_MC_097</t>
  </si>
  <si>
    <t>DLMIHMEIPMT01_MC_098</t>
  </si>
  <si>
    <t>DLMIHMEIPMT01_MC_099</t>
  </si>
  <si>
    <t>DLMIHMEIPMT01_MC_100</t>
  </si>
  <si>
    <t>DLMIHMEIPMT01_MC_101</t>
  </si>
  <si>
    <t>DLMIHMEIPMT01_MC_102</t>
  </si>
  <si>
    <t>DLMIHMEIPMT01_MC_103</t>
  </si>
  <si>
    <t>DLMIHMEIPMT01_MC_104</t>
  </si>
  <si>
    <t>DLMIHMEIPMT01_MC_105</t>
  </si>
  <si>
    <t>DLMIHMEIPMT01_MC_106</t>
  </si>
  <si>
    <t>DLMIHMEIPMT01_MC_107</t>
  </si>
  <si>
    <t>DLMIHMEIPMT01_MC_108</t>
  </si>
  <si>
    <t>DLMIHMEIPMT01_MC_109</t>
  </si>
  <si>
    <t>DLMIHMEIPMT01_MC_110</t>
  </si>
  <si>
    <t>DLMIHMEIPMT01_MC_111</t>
  </si>
  <si>
    <t>DLMIHMEIPMT01_MC_112</t>
  </si>
  <si>
    <t>DLMIHMEIPMT01_MC_113</t>
  </si>
  <si>
    <t>DLMIHMEIPMT01_MC_114</t>
  </si>
  <si>
    <t>DLMIHMEIPMT01_MC_115</t>
  </si>
  <si>
    <t>DLMIHMEIPMT01_MC_116</t>
  </si>
  <si>
    <t>DLMIHMEIPMT01_MC_117</t>
  </si>
  <si>
    <t>DLMIHMEIPMT01_MC_118</t>
  </si>
  <si>
    <t>DLMIHMEIPMT01_MC_119</t>
  </si>
  <si>
    <t>DLMIHMEIPMT01_MC_120</t>
  </si>
  <si>
    <t>DLMIHMEIPMT01_MC_121</t>
  </si>
  <si>
    <t>DLMIHMEIPMT01_MC_122</t>
  </si>
  <si>
    <t>DLMIHMEIPMT01_MC_123</t>
  </si>
  <si>
    <t>DLMIHMEIPMT01_MC_124</t>
  </si>
  <si>
    <t>DLMIHMEIPMT01_MC_125</t>
  </si>
  <si>
    <t>DLMIHMEIPMT01_MC_126</t>
  </si>
  <si>
    <t>DLMIHMEIPMT01_MC_127</t>
  </si>
  <si>
    <t>DLMIHMEIPMT01_MC_128</t>
  </si>
  <si>
    <t>DLMIHMEIPMT01_MC_129</t>
  </si>
  <si>
    <t>DLMIHMEIPMT01_MC_130</t>
  </si>
  <si>
    <t>DLMIHMEIPMT01_MC_131</t>
  </si>
  <si>
    <t>DLMIHMEIPMT01_MC_132</t>
  </si>
  <si>
    <t>DLMIHMEIPMT01_MC_133</t>
  </si>
  <si>
    <t>DLMIHMEIPMT01_MC_134</t>
  </si>
  <si>
    <t>DLMIHMEIPMT01_MC_135</t>
  </si>
  <si>
    <t>DLMIHMEIPMT01_MC_136</t>
  </si>
  <si>
    <t>DLMIHMEIPMT01_MC_137</t>
  </si>
  <si>
    <t>DLMIHMEIPMT01_MC_138</t>
  </si>
  <si>
    <t>DLMIHMEIPMT01_MC_139</t>
  </si>
  <si>
    <t>DLMIHMEIPMT01_MC_140</t>
  </si>
  <si>
    <t>DLMIHMEIPMT01_MC_141</t>
  </si>
  <si>
    <t>DLMIHMEIPMT01_MC_142</t>
  </si>
  <si>
    <t>DLMIHMEIPMT01_MC_143</t>
  </si>
  <si>
    <t xml:space="preserve">Describe the typical approach of disrupting a market according to Christensen et al. (2015) in three sequential steps. </t>
  </si>
  <si>
    <t>DLMIHMEIPMT01_offen_001</t>
  </si>
  <si>
    <t>DLMIHMEIPMT01_offen_002</t>
  </si>
  <si>
    <t>DLMIHMEIPMT01_offen_003</t>
  </si>
  <si>
    <t>DLMIHMEIPMT01_offen_004</t>
  </si>
  <si>
    <t>DLMIHMEIPMT01_offen_005</t>
  </si>
  <si>
    <t>DLMIHMEIPMT01_offen_006</t>
  </si>
  <si>
    <t>DLMIHMEIPMT01_offen_007</t>
  </si>
  <si>
    <t>DLMIHMEIPMT01_offen_008</t>
  </si>
  <si>
    <t>DLMIHMEIPMT01_offen_009</t>
  </si>
  <si>
    <t>DLMIHMEIPMT01_offen_010</t>
  </si>
  <si>
    <t>DLMIHMEIPMT01_offen_011</t>
  </si>
  <si>
    <t>DLMIHMEIPMT01_offen_012</t>
  </si>
  <si>
    <t>DLMIHMEIPMT01_offen_013</t>
  </si>
  <si>
    <t>DLMIHMEIPMT01_offen_014</t>
  </si>
  <si>
    <t>DLMIHMEIPMT01_offen_015</t>
  </si>
  <si>
    <t>DLMIHMEIPMT01_offen_016</t>
  </si>
  <si>
    <t>DLMIHMEIPMT01_offen_017</t>
  </si>
  <si>
    <t>DLMIHMEIPMT01_offen_018</t>
  </si>
  <si>
    <t>DLMIHMEIPMT01_offen_019</t>
  </si>
  <si>
    <t>DLMIHMEIPMT01_offen_020</t>
  </si>
  <si>
    <t>DLMIHMEIPMT01_offen_021</t>
  </si>
  <si>
    <t>DLMIHMEIPMT01_offen_022</t>
  </si>
  <si>
    <t>DLMIHMEIPMT01_offen_023</t>
  </si>
  <si>
    <t>DLMIHMEIPMT01_offen_024</t>
  </si>
  <si>
    <t>DLMIHMEIPMT01_offen_025</t>
  </si>
  <si>
    <t>DLMIHMEIPMT01_offen_026</t>
  </si>
  <si>
    <t>DLMIHMEIPMT01_offen_027</t>
  </si>
  <si>
    <t>DLMIHMEIPMT01_offen_028</t>
  </si>
  <si>
    <t>DLMIHMEIPMT01_offen_029</t>
  </si>
  <si>
    <t>DLMIHMEIPMT01_offen_030</t>
  </si>
  <si>
    <t>DLMIHMEIPMT01_offen_031</t>
  </si>
  <si>
    <t>DLMIHMEIPMT01_offen_032</t>
  </si>
  <si>
    <t>DLMIHMEIPMT01_offen_033</t>
  </si>
  <si>
    <t>DLMIHMEIPMT01_offen_034</t>
  </si>
  <si>
    <t>DLMIHMEIPMT01_offen_035</t>
  </si>
  <si>
    <t>DLMIHMEIPMT01_offen_036</t>
  </si>
  <si>
    <t>DLMIHMEIPMT01_offen_037</t>
  </si>
  <si>
    <t>DLMIHMEIPMT01_offen_038</t>
  </si>
  <si>
    <t>DLMIHMEIPMT01_offen_039</t>
  </si>
  <si>
    <t>DLMIHMEIPMT01_offen_040</t>
  </si>
  <si>
    <t>DLMIHMEIPMT01_offen_041</t>
  </si>
  <si>
    <t>DLMIHMEIPMT01_offen_042</t>
  </si>
  <si>
    <t>DLMIHMEIPMT01_offen_043</t>
  </si>
  <si>
    <t>DLMIHMEIPMT01_offen_044</t>
  </si>
  <si>
    <t>DLMIHMEIPMT01_offen_045</t>
  </si>
  <si>
    <t>DLMIHMEIPMT01_offen_046</t>
  </si>
  <si>
    <t>DLMIHMEIPMT01_offen_047</t>
  </si>
  <si>
    <t>DLMIHMEIPMT01_offen_048</t>
  </si>
  <si>
    <t>DLMIHMEIPMT01_offen_049</t>
  </si>
  <si>
    <t>DLMIHMEIPMT01_offen_050</t>
  </si>
  <si>
    <t>DLMIHMEIPMT01_offen_051</t>
  </si>
  <si>
    <t>DLMIHMEIPMT01_offen_052</t>
  </si>
  <si>
    <t>DLMIHMEIPMT01_offen_053</t>
  </si>
  <si>
    <t>DLMIHMEIPMT01_offen_054</t>
  </si>
  <si>
    <t>DLMIHMEIPMT01_offen_055</t>
  </si>
  <si>
    <t>DLMIHMEIPMT01_offen_056</t>
  </si>
  <si>
    <t>DLMIHMEIPMT01_offen_057</t>
  </si>
  <si>
    <t>DLMIHMEIPMT01_offen_058</t>
  </si>
  <si>
    <t>DLMIHMEIPMT01_offen_059</t>
  </si>
  <si>
    <t>DLMIHMEIPMT01_offen_060</t>
  </si>
  <si>
    <t>DLMIHMEIPMT01_offen_061</t>
  </si>
  <si>
    <t>DLMIHMEIPMT01_offen_062</t>
  </si>
  <si>
    <t>DLMIHMEIPMT01_offen_063</t>
  </si>
  <si>
    <t>DLMIHMEIPMT01_offen_064</t>
  </si>
  <si>
    <t>DLMIHMEIPMT01_offen_065</t>
  </si>
  <si>
    <t>DLMIHMEIPMT01_offen_066</t>
  </si>
  <si>
    <t>DLMIHMEIPMT01_offen_067</t>
  </si>
  <si>
    <t>DLMIHMEIPMT01_offen_068</t>
  </si>
  <si>
    <t>DLMIHMEIPMT01_offen_069</t>
  </si>
  <si>
    <t>DLMIHMEIPMT01_offen_070</t>
  </si>
  <si>
    <t>DLMIHMEIPMT01_offen_071</t>
  </si>
  <si>
    <t>DLMIHMEIPMT01_offen_072</t>
  </si>
  <si>
    <t>DLMIHMEIPMT01_offen_073</t>
  </si>
  <si>
    <t>DLMIHMEIPMT01_offen_074</t>
  </si>
  <si>
    <t>DLMIHMEIPMT01_offen_075</t>
  </si>
  <si>
    <t>DLMIHMEIPMT01_offen_076</t>
  </si>
  <si>
    <t>DLMIHMEIPMT01_offen_077</t>
  </si>
  <si>
    <t>DLMIHMEIPMT01_offen_078</t>
  </si>
  <si>
    <t>DLMIHMEIPMT01_offen_079</t>
  </si>
  <si>
    <t>DLMIHMEIPMT01_offen_080</t>
  </si>
  <si>
    <t>DLMIHMEIPMT01_offen_081</t>
  </si>
  <si>
    <t>DLMIHMEIPMT01_offen_082</t>
  </si>
  <si>
    <t>DLMIHMEIPMT01_offen_083</t>
  </si>
  <si>
    <t>DLMIHMEIPMT01_offen_084</t>
  </si>
  <si>
    <t>DLMIHMEIPMT01_offen_085</t>
  </si>
  <si>
    <t>DLMIHMEIPMT01_offen_086</t>
  </si>
  <si>
    <t>DLMIHMEIPMT01_offen_087</t>
  </si>
  <si>
    <t>DLMIHMEIPMT01_offen_088</t>
  </si>
  <si>
    <t>DLMIHMEIPMT01_offen_089</t>
  </si>
  <si>
    <t>DLMIHMEIPMT01_offen_090</t>
  </si>
  <si>
    <t>DLMIHMEIPMT01_offen_091</t>
  </si>
  <si>
    <t>DLMIHMEIPMT01_offen_093</t>
  </si>
  <si>
    <t xml:space="preserve">IoT devices are composed of a microcontroller, sensors, and actuators. What is the difference between sensors and actuators? Name two sensors and two actuators.
Explain the terms "sensor" and "actuator" in this context. Describe the role of a sensor in the context of IoT devices. Provide three examples of sensors commonly used in IoT devices. 
Describe the role of an actuator in the context of IoT devices. Provide three examples for actuators commonly used in IoT devices. </t>
  </si>
  <si>
    <r>
      <t xml:space="preserve">Which of the following is </t>
    </r>
    <r>
      <rPr>
        <b/>
        <sz val="10"/>
        <rFont val="Calibri"/>
        <family val="2"/>
        <scheme val="minor"/>
      </rPr>
      <t>not</t>
    </r>
    <r>
      <rPr>
        <sz val="10"/>
        <rFont val="Calibri"/>
        <family val="2"/>
        <scheme val="minor"/>
      </rPr>
      <t xml:space="preserve"> an application of nano particles?</t>
    </r>
  </si>
  <si>
    <r>
      <t xml:space="preserve">Which of the following is </t>
    </r>
    <r>
      <rPr>
        <b/>
        <sz val="10"/>
        <color theme="1"/>
        <rFont val="Calibri"/>
        <family val="2"/>
        <scheme val="minor"/>
      </rPr>
      <t>not</t>
    </r>
    <r>
      <rPr>
        <sz val="10"/>
        <color theme="1"/>
        <rFont val="Calibri"/>
        <family val="2"/>
        <scheme val="minor"/>
      </rPr>
      <t xml:space="preserve"> a type of 3D-printing?</t>
    </r>
  </si>
  <si>
    <r>
      <t xml:space="preserve">Which of the following is </t>
    </r>
    <r>
      <rPr>
        <b/>
        <sz val="10"/>
        <color theme="1"/>
        <rFont val="Calibri"/>
        <family val="2"/>
        <scheme val="minor"/>
      </rPr>
      <t>not</t>
    </r>
    <r>
      <rPr>
        <sz val="10"/>
        <color theme="1"/>
        <rFont val="Calibri"/>
        <family val="2"/>
        <scheme val="minor"/>
      </rPr>
      <t xml:space="preserve"> an example of an open access chemical space?</t>
    </r>
  </si>
  <si>
    <r>
      <t xml:space="preserve">What are AI tools </t>
    </r>
    <r>
      <rPr>
        <b/>
        <sz val="10"/>
        <color theme="1"/>
        <rFont val="Calibri"/>
        <family val="2"/>
        <scheme val="minor"/>
      </rPr>
      <t>not</t>
    </r>
    <r>
      <rPr>
        <sz val="10"/>
        <color theme="1"/>
        <rFont val="Calibri"/>
        <family val="2"/>
        <scheme val="minor"/>
      </rPr>
      <t xml:space="preserve"> able to predict in advance of clinical trials? </t>
    </r>
  </si>
  <si>
    <r>
      <t xml:space="preserve">Which of the following is </t>
    </r>
    <r>
      <rPr>
        <b/>
        <sz val="10"/>
        <color theme="1"/>
        <rFont val="Calibri"/>
        <family val="2"/>
        <scheme val="minor"/>
      </rPr>
      <t>not</t>
    </r>
    <r>
      <rPr>
        <sz val="10"/>
        <color theme="1"/>
        <rFont val="Calibri"/>
        <family val="2"/>
        <scheme val="minor"/>
      </rPr>
      <t xml:space="preserve"> an important limitation of AI systems?</t>
    </r>
  </si>
  <si>
    <t>Which of the following statements is correct about AI?</t>
  </si>
  <si>
    <r>
      <t xml:space="preserve">Which  of the following examples of HTA bodies and location in Europe is </t>
    </r>
    <r>
      <rPr>
        <b/>
        <sz val="10"/>
        <rFont val="Calibri"/>
        <family val="2"/>
        <scheme val="minor"/>
      </rPr>
      <t>not</t>
    </r>
    <r>
      <rPr>
        <u/>
        <sz val="10"/>
        <rFont val="Calibri"/>
        <family val="2"/>
        <scheme val="minor"/>
      </rPr>
      <t xml:space="preserve"> </t>
    </r>
    <r>
      <rPr>
        <sz val="10"/>
        <rFont val="Calibri"/>
        <family val="2"/>
        <scheme val="minor"/>
      </rPr>
      <t>correctly given?</t>
    </r>
  </si>
  <si>
    <r>
      <t xml:space="preserve">Which of the following is </t>
    </r>
    <r>
      <rPr>
        <b/>
        <sz val="10"/>
        <rFont val="Calibri"/>
        <family val="2"/>
        <scheme val="minor"/>
      </rPr>
      <t>not</t>
    </r>
    <r>
      <rPr>
        <sz val="10"/>
        <rFont val="Calibri"/>
        <family val="2"/>
        <scheme val="minor"/>
      </rPr>
      <t xml:space="preserve"> one of the five key subdomains of ethical analysis used in HTA?</t>
    </r>
  </si>
  <si>
    <r>
      <t xml:space="preserve">Which of the following is </t>
    </r>
    <r>
      <rPr>
        <b/>
        <sz val="10"/>
        <rFont val="Calibri"/>
        <family val="2"/>
        <scheme val="minor"/>
      </rPr>
      <t>not</t>
    </r>
    <r>
      <rPr>
        <sz val="10"/>
        <rFont val="Calibri"/>
        <family val="2"/>
        <scheme val="minor"/>
      </rPr>
      <t xml:space="preserve"> considered one of the three components of respecting autonomy in healthcare?</t>
    </r>
  </si>
  <si>
    <t>Between 1960 and 2019, global life expectancy increased by how many years?</t>
  </si>
  <si>
    <r>
      <t xml:space="preserve">Which of the following is a chemical or biological entity that has </t>
    </r>
    <r>
      <rPr>
        <b/>
        <sz val="10"/>
        <color theme="1"/>
        <rFont val="Calibri"/>
        <family val="2"/>
        <scheme val="minor"/>
      </rPr>
      <t>not</t>
    </r>
    <r>
      <rPr>
        <sz val="10"/>
        <color theme="1"/>
        <rFont val="Calibri"/>
        <family val="2"/>
        <scheme val="minor"/>
      </rPr>
      <t xml:space="preserve"> been used in another medicinal product and granted authorization?</t>
    </r>
  </si>
  <si>
    <r>
      <t>Which of the following is an</t>
    </r>
    <r>
      <rPr>
        <b/>
        <sz val="10"/>
        <color theme="1"/>
        <rFont val="Calibri"/>
        <family val="2"/>
        <scheme val="minor"/>
      </rPr>
      <t xml:space="preserve"> incorrect</t>
    </r>
    <r>
      <rPr>
        <sz val="10"/>
        <color theme="1"/>
        <rFont val="Calibri"/>
        <family val="2"/>
        <scheme val="minor"/>
      </rPr>
      <t xml:space="preserve"> statement about HTA?</t>
    </r>
  </si>
  <si>
    <r>
      <t>Which of the following is</t>
    </r>
    <r>
      <rPr>
        <b/>
        <sz val="10"/>
        <color theme="1"/>
        <rFont val="Calibri"/>
        <family val="2"/>
        <scheme val="minor"/>
      </rPr>
      <t xml:space="preserve"> not</t>
    </r>
    <r>
      <rPr>
        <sz val="10"/>
        <color theme="1"/>
        <rFont val="Calibri"/>
        <family val="2"/>
        <scheme val="minor"/>
      </rPr>
      <t xml:space="preserve"> central to post-market surveillance?</t>
    </r>
  </si>
  <si>
    <r>
      <t xml:space="preserve">Which of the following is </t>
    </r>
    <r>
      <rPr>
        <b/>
        <sz val="10"/>
        <color theme="1"/>
        <rFont val="Calibri"/>
        <family val="2"/>
        <scheme val="minor"/>
      </rPr>
      <t>not</t>
    </r>
    <r>
      <rPr>
        <sz val="10"/>
        <color theme="1"/>
        <rFont val="Calibri"/>
        <family val="2"/>
        <scheme val="minor"/>
      </rPr>
      <t xml:space="preserve"> a type of intellectual property right?</t>
    </r>
  </si>
  <si>
    <r>
      <t xml:space="preserve">Which of the following does </t>
    </r>
    <r>
      <rPr>
        <b/>
        <sz val="10"/>
        <color theme="1"/>
        <rFont val="Calibri"/>
        <family val="2"/>
        <scheme val="minor"/>
      </rPr>
      <t>not</t>
    </r>
    <r>
      <rPr>
        <sz val="10"/>
        <color theme="1"/>
        <rFont val="Calibri"/>
        <family val="2"/>
        <scheme val="minor"/>
      </rPr>
      <t xml:space="preserve"> play a central role in the innovation process of medical devices?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</si>
</sst>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9"/>
      <color indexed="81"/>
      <name val="Segoe UI"/>
      <family val="2"/>
    </font>
    <font>
      <b/>
      <sz val="9"/>
      <color indexed="81"/>
      <name val="Segoe UI"/>
      <family val="2"/>
    </font>
    <font>
      <sz val="10"/>
      <color theme="1"/>
      <name val="Calibri"/>
      <family val="2"/>
      <scheme val="minor"/>
    </font>
    <font>
      <b/>
      <sz val="10"/>
      <color theme="1"/>
      <name val="Calibri"/>
      <family val="2"/>
      <scheme val="minor"/>
    </font>
    <font>
      <b/>
      <sz val="10"/>
      <color theme="0"/>
      <name val="Calibri"/>
      <family val="2"/>
      <scheme val="minor"/>
    </font>
    <font>
      <b/>
      <sz val="11"/>
      <color theme="1"/>
      <name val="Calibri"/>
      <family val="2"/>
      <scheme val="minor"/>
    </font>
    <font>
      <sz val="11"/>
      <color theme="0"/>
      <name val="Calibri"/>
      <family val="2"/>
      <scheme val="minor"/>
    </font>
    <font>
      <b/>
      <sz val="10"/>
      <name val="Calibri"/>
      <family val="2"/>
      <scheme val="minor"/>
    </font>
    <font>
      <sz val="10"/>
      <name val="Calibri"/>
      <family val="2"/>
      <scheme val="minor"/>
    </font>
    <font>
      <sz val="11"/>
      <name val="Calibri"/>
      <family val="2"/>
      <scheme val="minor"/>
    </font>
    <font>
      <b/>
      <sz val="10"/>
      <color rgb="FFFF0000"/>
      <name val="Calibri"/>
      <family val="2"/>
      <scheme val="minor"/>
    </font>
    <font>
      <sz val="10"/>
      <name val="Calibri"/>
      <family val="2"/>
    </font>
    <font>
      <sz val="10"/>
      <color theme="1"/>
      <name val="Calibri"/>
      <family val="2"/>
      <charset val="162"/>
      <scheme val="minor"/>
    </font>
    <font>
      <u/>
      <sz val="10"/>
      <name val="Calibri"/>
      <family val="2"/>
      <scheme val="minor"/>
    </font>
  </fonts>
  <fills count="11">
    <fill>
      <patternFill patternType="none"/>
    </fill>
    <fill>
      <patternFill patternType="gray125"/>
    </fill>
    <fill>
      <patternFill patternType="solid">
        <fgColor rgb="FFBCDFDD"/>
        <bgColor indexed="64"/>
      </patternFill>
    </fill>
    <fill>
      <patternFill patternType="solid">
        <fgColor rgb="FF64BBBA"/>
        <bgColor indexed="64"/>
      </patternFill>
    </fill>
    <fill>
      <patternFill patternType="solid">
        <fgColor rgb="FF009091"/>
        <bgColor indexed="64"/>
      </patternFill>
    </fill>
    <fill>
      <patternFill patternType="solid">
        <fgColor rgb="FFFF0000"/>
        <bgColor indexed="64"/>
      </patternFill>
    </fill>
    <fill>
      <patternFill patternType="solid">
        <fgColor theme="0" tint="-0.499984740745262"/>
        <bgColor indexed="64"/>
      </patternFill>
    </fill>
    <fill>
      <patternFill patternType="solid">
        <fgColor theme="2"/>
        <bgColor indexed="64"/>
      </patternFill>
    </fill>
    <fill>
      <patternFill patternType="solid">
        <fgColor theme="7" tint="0.79998168889431442"/>
        <bgColor indexed="64"/>
      </patternFill>
    </fill>
    <fill>
      <patternFill patternType="solid">
        <fgColor theme="5"/>
        <bgColor indexed="64"/>
      </patternFill>
    </fill>
    <fill>
      <patternFill patternType="solid">
        <fgColor theme="0"/>
        <bgColor indexed="64"/>
      </patternFill>
    </fill>
  </fills>
  <borders count="17">
    <border>
      <left/>
      <right/>
      <top/>
      <bottom/>
      <diagonal/>
    </border>
    <border>
      <left/>
      <right/>
      <top/>
      <bottom style="thin">
        <color indexed="64"/>
      </bottom>
      <diagonal/>
    </border>
    <border>
      <left/>
      <right/>
      <top style="thin">
        <color indexed="64"/>
      </top>
      <bottom/>
      <diagonal/>
    </border>
    <border>
      <left/>
      <right style="thin">
        <color auto="1"/>
      </right>
      <top/>
      <bottom/>
      <diagonal/>
    </border>
    <border>
      <left/>
      <right style="thin">
        <color auto="1"/>
      </right>
      <top/>
      <bottom style="thin">
        <color indexed="64"/>
      </bottom>
      <diagonal/>
    </border>
    <border>
      <left style="thin">
        <color auto="1"/>
      </left>
      <right style="thin">
        <color auto="1"/>
      </right>
      <top/>
      <bottom style="thin">
        <color indexed="64"/>
      </bottom>
      <diagonal/>
    </border>
    <border>
      <left style="thin">
        <color auto="1"/>
      </left>
      <right style="thin">
        <color auto="1"/>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auto="1"/>
      </top>
      <bottom style="thin">
        <color auto="1"/>
      </bottom>
      <diagonal/>
    </border>
    <border>
      <left style="hair">
        <color auto="1"/>
      </left>
      <right style="hair">
        <color auto="1"/>
      </right>
      <top style="hair">
        <color auto="1"/>
      </top>
      <bottom style="hair">
        <color auto="1"/>
      </bottom>
      <diagonal/>
    </border>
    <border>
      <left style="thin">
        <color indexed="64"/>
      </left>
      <right/>
      <top/>
      <bottom/>
      <diagonal/>
    </border>
    <border>
      <left style="thin">
        <color indexed="64"/>
      </left>
      <right/>
      <top/>
      <bottom style="thin">
        <color indexed="64"/>
      </bottom>
      <diagonal/>
    </border>
    <border>
      <left style="hair">
        <color auto="1"/>
      </left>
      <right style="hair">
        <color auto="1"/>
      </right>
      <top/>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s>
  <cellStyleXfs count="1">
    <xf numFmtId="0" fontId="0" fillId="0" borderId="0"/>
  </cellStyleXfs>
  <cellXfs count="83">
    <xf numFmtId="0" fontId="0" fillId="0" borderId="0" xfId="0"/>
    <xf numFmtId="0" fontId="3" fillId="0" borderId="0" xfId="0" applyFont="1"/>
    <xf numFmtId="0" fontId="3" fillId="0" borderId="0" xfId="0" applyFont="1" applyAlignment="1">
      <alignment horizontal="right"/>
    </xf>
    <xf numFmtId="0" fontId="3" fillId="0" borderId="1" xfId="0" applyFont="1" applyBorder="1"/>
    <xf numFmtId="0" fontId="3" fillId="0" borderId="2" xfId="0" applyFont="1" applyBorder="1"/>
    <xf numFmtId="0" fontId="5" fillId="0" borderId="0" xfId="0" applyFont="1" applyAlignment="1">
      <alignment wrapText="1"/>
    </xf>
    <xf numFmtId="0" fontId="4" fillId="0" borderId="0" xfId="0" applyFont="1" applyAlignment="1">
      <alignment horizontal="right"/>
    </xf>
    <xf numFmtId="0" fontId="3" fillId="0" borderId="1" xfId="0" applyFont="1" applyBorder="1" applyAlignment="1">
      <alignment horizontal="right"/>
    </xf>
    <xf numFmtId="0" fontId="3" fillId="0" borderId="4" xfId="0" applyFont="1" applyBorder="1" applyAlignment="1">
      <alignment horizontal="right"/>
    </xf>
    <xf numFmtId="0" fontId="3" fillId="0" borderId="5" xfId="0" applyFont="1" applyBorder="1" applyAlignment="1">
      <alignment horizontal="right"/>
    </xf>
    <xf numFmtId="0" fontId="3" fillId="0" borderId="3" xfId="0" applyFont="1" applyBorder="1"/>
    <xf numFmtId="0" fontId="3" fillId="0" borderId="6" xfId="0" applyFont="1" applyBorder="1"/>
    <xf numFmtId="0" fontId="3" fillId="0" borderId="7" xfId="0" applyFont="1" applyBorder="1"/>
    <xf numFmtId="0" fontId="3" fillId="0" borderId="8" xfId="0" applyFont="1" applyBorder="1"/>
    <xf numFmtId="0" fontId="4" fillId="0" borderId="1" xfId="0" applyFont="1" applyBorder="1"/>
    <xf numFmtId="0" fontId="4" fillId="0" borderId="9" xfId="0" applyFont="1" applyBorder="1"/>
    <xf numFmtId="0" fontId="4" fillId="0" borderId="9" xfId="0" applyFont="1" applyBorder="1" applyAlignment="1">
      <alignment horizontal="right"/>
    </xf>
    <xf numFmtId="0" fontId="3" fillId="0" borderId="2" xfId="0" applyFont="1" applyBorder="1" applyAlignment="1">
      <alignment horizontal="right"/>
    </xf>
    <xf numFmtId="0" fontId="0" fillId="0" borderId="0" xfId="0" applyAlignment="1">
      <alignment vertical="top" wrapText="1"/>
    </xf>
    <xf numFmtId="0" fontId="0" fillId="0" borderId="0" xfId="0" applyAlignment="1" applyProtection="1">
      <alignment vertical="top" wrapText="1"/>
      <protection locked="0"/>
    </xf>
    <xf numFmtId="0" fontId="0" fillId="0" borderId="0" xfId="0" applyAlignment="1">
      <alignment horizontal="center" vertical="top" wrapText="1"/>
    </xf>
    <xf numFmtId="0" fontId="3" fillId="0" borderId="10" xfId="0" applyFont="1" applyBorder="1" applyAlignment="1">
      <alignment vertical="top" wrapText="1"/>
    </xf>
    <xf numFmtId="0" fontId="3" fillId="0" borderId="10" xfId="0" applyFont="1" applyBorder="1" applyAlignment="1" applyProtection="1">
      <alignment vertical="top" wrapText="1"/>
      <protection locked="0"/>
    </xf>
    <xf numFmtId="0" fontId="3" fillId="0" borderId="10" xfId="0" applyFont="1" applyBorder="1" applyAlignment="1">
      <alignment horizontal="center" vertical="top" wrapText="1"/>
    </xf>
    <xf numFmtId="0" fontId="3" fillId="0" borderId="10" xfId="0" applyFont="1" applyBorder="1" applyAlignment="1" applyProtection="1">
      <alignment horizontal="center" vertical="top" wrapText="1"/>
      <protection locked="0"/>
    </xf>
    <xf numFmtId="0" fontId="0" fillId="2" borderId="11" xfId="0" applyFill="1" applyBorder="1" applyAlignment="1">
      <alignment horizontal="center" wrapText="1"/>
    </xf>
    <xf numFmtId="0" fontId="0" fillId="0" borderId="0" xfId="0" applyAlignment="1">
      <alignment horizontal="center"/>
    </xf>
    <xf numFmtId="0" fontId="0" fillId="2" borderId="12" xfId="0" applyFill="1" applyBorder="1" applyAlignment="1">
      <alignment horizontal="center" wrapText="1"/>
    </xf>
    <xf numFmtId="0" fontId="0" fillId="0" borderId="1" xfId="0"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7" fillId="0" borderId="0" xfId="0" applyFont="1"/>
    <xf numFmtId="49" fontId="3" fillId="0" borderId="10" xfId="0" applyNumberFormat="1" applyFont="1" applyBorder="1" applyAlignment="1" applyProtection="1">
      <alignment horizontal="center" vertical="top" wrapText="1"/>
      <protection locked="0"/>
    </xf>
    <xf numFmtId="49" fontId="3" fillId="0" borderId="10" xfId="0" applyNumberFormat="1" applyFont="1" applyBorder="1" applyAlignment="1">
      <alignment horizontal="center" vertical="top" wrapText="1"/>
    </xf>
    <xf numFmtId="49" fontId="0" fillId="0" borderId="0" xfId="0" applyNumberFormat="1" applyAlignment="1">
      <alignment horizontal="center" vertical="top" wrapText="1"/>
    </xf>
    <xf numFmtId="0" fontId="8" fillId="2" borderId="10" xfId="0" applyFont="1" applyFill="1" applyBorder="1" applyAlignment="1">
      <alignment horizontal="center" vertical="center" wrapText="1"/>
    </xf>
    <xf numFmtId="49" fontId="8" fillId="2" borderId="10" xfId="0" applyNumberFormat="1" applyFont="1" applyFill="1" applyBorder="1" applyAlignment="1">
      <alignment horizontal="center" vertical="center" wrapText="1"/>
    </xf>
    <xf numFmtId="0" fontId="6" fillId="0" borderId="0" xfId="0" applyFont="1" applyAlignment="1">
      <alignment vertical="center"/>
    </xf>
    <xf numFmtId="0" fontId="4" fillId="0" borderId="0" xfId="0" applyFont="1" applyAlignment="1">
      <alignment vertical="center"/>
    </xf>
    <xf numFmtId="1" fontId="3" fillId="0" borderId="10" xfId="0" applyNumberFormat="1" applyFont="1" applyBorder="1" applyAlignment="1" applyProtection="1">
      <alignment horizontal="center" vertical="top" wrapText="1"/>
      <protection locked="0"/>
    </xf>
    <xf numFmtId="1" fontId="0" fillId="0" borderId="0" xfId="0" applyNumberFormat="1" applyAlignment="1">
      <alignment horizontal="center" vertical="top" wrapText="1"/>
    </xf>
    <xf numFmtId="0" fontId="5" fillId="6" borderId="9" xfId="0" applyFont="1" applyFill="1" applyBorder="1"/>
    <xf numFmtId="0" fontId="5" fillId="6" borderId="9" xfId="0" applyFont="1" applyFill="1" applyBorder="1" applyAlignment="1">
      <alignment horizontal="right"/>
    </xf>
    <xf numFmtId="0" fontId="4" fillId="7" borderId="0" xfId="0" applyFont="1" applyFill="1" applyAlignment="1" applyProtection="1">
      <alignment horizontal="right"/>
      <protection locked="0"/>
    </xf>
    <xf numFmtId="0" fontId="4" fillId="8" borderId="0" xfId="0" applyFont="1" applyFill="1" applyAlignment="1" applyProtection="1">
      <alignment horizontal="right"/>
      <protection locked="0"/>
    </xf>
    <xf numFmtId="0" fontId="5" fillId="4" borderId="10" xfId="0" applyFont="1" applyFill="1" applyBorder="1" applyAlignment="1">
      <alignment horizontal="center" vertical="center" wrapText="1"/>
    </xf>
    <xf numFmtId="0" fontId="5" fillId="6" borderId="0" xfId="0" applyFont="1" applyFill="1"/>
    <xf numFmtId="0" fontId="5" fillId="6" borderId="0" xfId="0" applyFont="1" applyFill="1" applyAlignment="1">
      <alignment wrapText="1"/>
    </xf>
    <xf numFmtId="0" fontId="4" fillId="3" borderId="10"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9" fillId="0" borderId="10" xfId="0" applyFont="1" applyBorder="1" applyAlignment="1" applyProtection="1">
      <alignment horizontal="center" vertical="top" wrapText="1"/>
      <protection locked="0"/>
    </xf>
    <xf numFmtId="0" fontId="9" fillId="0" borderId="10" xfId="0" applyFont="1" applyBorder="1" applyAlignment="1">
      <alignment horizontal="center" vertical="top" wrapText="1"/>
    </xf>
    <xf numFmtId="0" fontId="9" fillId="0" borderId="10" xfId="0" applyFont="1" applyBorder="1" applyAlignment="1" applyProtection="1">
      <alignment vertical="top" wrapText="1"/>
      <protection locked="0"/>
    </xf>
    <xf numFmtId="0" fontId="9" fillId="0" borderId="10" xfId="0" applyFont="1" applyBorder="1" applyAlignment="1">
      <alignment vertical="top" wrapText="1"/>
    </xf>
    <xf numFmtId="0" fontId="9" fillId="0" borderId="0" xfId="0" applyFont="1" applyAlignment="1">
      <alignment vertical="top" wrapText="1"/>
    </xf>
    <xf numFmtId="0" fontId="10" fillId="0" borderId="0" xfId="0" applyFont="1"/>
    <xf numFmtId="0" fontId="8" fillId="9" borderId="10" xfId="0" applyFont="1" applyFill="1" applyBorder="1" applyAlignment="1">
      <alignment horizontal="center" vertical="center" wrapText="1"/>
    </xf>
    <xf numFmtId="0" fontId="5" fillId="4" borderId="10" xfId="0" applyFont="1" applyFill="1" applyBorder="1" applyAlignment="1" applyProtection="1">
      <alignment horizontal="center" vertical="center" wrapText="1"/>
      <protection locked="0"/>
    </xf>
    <xf numFmtId="0" fontId="9" fillId="0" borderId="10"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12" fillId="0" borderId="10" xfId="0" applyFont="1" applyBorder="1" applyAlignment="1" applyProtection="1">
      <alignment vertical="top" wrapText="1"/>
      <protection locked="0"/>
    </xf>
    <xf numFmtId="0" fontId="13" fillId="0" borderId="10" xfId="0" applyFont="1" applyBorder="1" applyAlignment="1" applyProtection="1">
      <alignment vertical="center" wrapText="1"/>
      <protection locked="0"/>
    </xf>
    <xf numFmtId="0" fontId="3" fillId="0" borderId="0" xfId="0" applyFont="1" applyAlignment="1">
      <alignment vertical="center"/>
    </xf>
    <xf numFmtId="9" fontId="3" fillId="0" borderId="10" xfId="0" applyNumberFormat="1"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1" fontId="3" fillId="0" borderId="10" xfId="0" applyNumberFormat="1" applyFont="1" applyBorder="1" applyAlignment="1" applyProtection="1">
      <alignment horizontal="center" vertical="center" wrapText="1"/>
      <protection locked="0"/>
    </xf>
    <xf numFmtId="49" fontId="3" fillId="0" borderId="10" xfId="0" applyNumberFormat="1"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49" fontId="9" fillId="0" borderId="10" xfId="0" applyNumberFormat="1" applyFont="1" applyBorder="1" applyAlignment="1" applyProtection="1">
      <alignment horizontal="left" vertical="top" wrapText="1"/>
      <protection locked="0"/>
    </xf>
    <xf numFmtId="0" fontId="9" fillId="10" borderId="10" xfId="0" applyFont="1" applyFill="1" applyBorder="1" applyAlignment="1" applyProtection="1">
      <alignment vertical="top" wrapText="1"/>
      <protection locked="0"/>
    </xf>
    <xf numFmtId="0" fontId="10" fillId="0" borderId="0" xfId="0" applyFont="1" applyAlignment="1">
      <alignment vertical="center" wrapText="1"/>
    </xf>
    <xf numFmtId="0" fontId="9" fillId="0" borderId="14" xfId="0" applyFont="1" applyBorder="1" applyAlignment="1" applyProtection="1">
      <alignment vertical="top" wrapText="1"/>
      <protection locked="0"/>
    </xf>
    <xf numFmtId="0" fontId="9" fillId="0" borderId="16" xfId="0" applyFont="1" applyBorder="1" applyAlignment="1" applyProtection="1">
      <alignment vertical="top" wrapText="1"/>
      <protection locked="0"/>
    </xf>
    <xf numFmtId="0" fontId="3" fillId="0" borderId="10" xfId="0" applyFont="1" applyBorder="1" applyAlignment="1">
      <alignment horizontal="center" vertical="top" wrapText="1"/>
    </xf>
    <xf numFmtId="0" fontId="4" fillId="7" borderId="0" xfId="0" applyFont="1" applyFill="1" applyAlignment="1" applyProtection="1">
      <alignment horizontal="right"/>
      <protection locked="0"/>
    </xf>
    <xf numFmtId="1" fontId="9" fillId="0" borderId="10" xfId="0" applyNumberFormat="1" applyFont="1" applyBorder="1" applyAlignment="1" applyProtection="1">
      <alignment horizontal="center" vertical="top" wrapText="1"/>
      <protection locked="0"/>
    </xf>
    <xf numFmtId="49" fontId="9" fillId="0" borderId="10" xfId="0" applyNumberFormat="1" applyFont="1" applyBorder="1" applyAlignment="1" applyProtection="1">
      <alignment horizontal="center" vertical="top" wrapText="1"/>
      <protection locked="0"/>
    </xf>
    <xf numFmtId="49" fontId="9" fillId="0" borderId="14" xfId="0" applyNumberFormat="1" applyFont="1" applyBorder="1" applyAlignment="1" applyProtection="1">
      <alignment horizontal="center" vertical="top" wrapText="1"/>
      <protection locked="0"/>
    </xf>
    <xf numFmtId="0" fontId="9" fillId="0" borderId="14" xfId="0" applyFont="1" applyBorder="1" applyAlignment="1" applyProtection="1">
      <alignment horizontal="center" vertical="top" wrapText="1"/>
      <protection locked="0"/>
    </xf>
    <xf numFmtId="49" fontId="9" fillId="0" borderId="15" xfId="0" applyNumberFormat="1" applyFont="1" applyBorder="1" applyAlignment="1" applyProtection="1">
      <alignment horizontal="center" vertical="top" wrapText="1"/>
      <protection locked="0"/>
    </xf>
    <xf numFmtId="49" fontId="9" fillId="0" borderId="16" xfId="0" applyNumberFormat="1" applyFont="1" applyBorder="1" applyAlignment="1" applyProtection="1">
      <alignment horizontal="center" vertical="top" wrapText="1"/>
      <protection locked="0"/>
    </xf>
    <xf numFmtId="0" fontId="9" fillId="0" borderId="16" xfId="0" applyFont="1" applyBorder="1" applyAlignment="1" applyProtection="1">
      <alignment horizontal="center" vertical="top" wrapText="1"/>
      <protection locked="0"/>
    </xf>
    <xf numFmtId="49" fontId="9" fillId="0" borderId="16" xfId="0" applyNumberFormat="1" applyFont="1" applyFill="1" applyBorder="1" applyAlignment="1" applyProtection="1">
      <alignment horizontal="center" vertical="top" wrapText="1"/>
      <protection locked="0"/>
    </xf>
  </cellXfs>
  <cellStyles count="1">
    <cellStyle name="Normal" xfId="0" builtinId="0"/>
  </cellStyles>
  <dxfs count="0"/>
  <tableStyles count="0" defaultTableStyle="TableStyleMedium2" defaultPivotStyle="PivotStyleLight16"/>
  <colors>
    <mruColors>
      <color rgb="FF009091"/>
      <color rgb="FF64BBBA"/>
      <color rgb="FFBCD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ocumenttasks/documenttask1.xml><?xml version="1.0" encoding="utf-8"?>
<Tasks xmlns="http://schemas.microsoft.com/office/tasks/2019/documenttasks">
  <Task id="{ED99B1FA-6EB2-469C-8131-727D760E1C14}">
    <Anchor>
      <Comment id="{45F33B27-E365-4CAA-B8E7-3F72CBDDBF62}"/>
    </Anchor>
    <History>
      <Event time="2023-04-13T01:35:13.86" id="{D91EFB75-BAA6-4C05-85E7-7E2CF7608228}">
        <Attribution userId="ernandez, Kelsey, Frau's OneDrive - IU International University of Appli" userName="chunter, Larissa's OneDrive - IU International University of Applied Sciences ‎» Do" userProvider="翽ְ腉ȯ騀蜰ȯఠĀW黏Ӭ龺ӬA᩸좋넠畅耀翽࠰腉ȯ騀蜰ȯఠĀW齫Ӭ鿨ӬA᪀죺넱癩耀縀ꙮȯ䨔蝬翽롫翽ٞڳxx縀ꙮȯ妀ꄗȯٞڳò縀ꙮȯ堀ꀰȯꁈ螬翽䕰ꁆȯ墰ꀰȯshar죩넆睯退https://iubhfs.sharepoint.com/sites/KFK-Fragen-Team/Shared Documents/Overview/MA Templates KFK 150+Practice Exam-Test Q2/ent inagementServerFlags&quot;:7,&quot;EndpointType&quot;雂觺걒ဩ諠ꜝȯ禀領ȯ타&quot;:䝰ꁆȯ￬ﰀ68,&quot;죏뛮s耀Schunter, Larissa's OneDrive - IU International University of Applied Sciences ‏» ‎‎personal ‏» ‎‎larissa_schunter_iu_org ‏» ‎‎Documents ‏» ‎‎Microsoft Teams-ChatdateienyĀĀ져뛱Ā耀Hernandez, Kelsey, Frau's OneDrive - IU International University of Applied Sciences ‏» ‎‎personal ‏» ‎‎kelsey_hernandez_iu_org ‏» ‎‎Documents ‏» ‎‎Microsoft Teams Chat Filesation접뛘Ƞ贀Raum䩰ꁆȯ耀젊뚣̀蠀퇀翽䰈ꁆȯ䰈ꁆȯ⥀翽ઐꀠȯ쁟쒃ط差Ӭ䄀୐ȯ᝘ꃎȯ蟨ꙹȯ嬙翽턐翽졣뚊Ѯ耀SharePoint - IU International University of Applied Sciences ‏» ‎‎sites ‏» ‎‎en_editorial_team ‏» ‎‎Shared Documents ‏» ‎‎General ‏» ‎‎2_Scripting and Copyediting PhasegyFK.xlsx爴耀0316졛뚒猢耀sDav졚뚓瑴耀uppo졙뚐產耀1,&quot;S졘뚑癥耀aVer졇뚖睯耀&quot;:1,졆뚗硥耀verV졅뚔祳耀on&quot;:16,&quot;Shar阃䣺ꓑဩ༐鬜ȯ孠ꁵȯ╳䵜捩潲潳瑦慀ȯİ꜡ȯ&#10; ̟䟰蝓ȯ縀ȯᡠꂛȯ_&#10;ẻ㗀ȯ&quot;̡源舍ȯ!̠⛐舔ȯamFi!̎⨰舖ȯfficᄀȯↀꂴȯ&#10;̘帰ꁵȯ縀ȯ롐ꂳȯH9&#10;ẻ讀ȯ\̊ȯ䝀ꙺȯé͝술蝅ȯ駀ȯ̔⹀ȯ!̠䤰蝓ȯↀȯ%&#10;̤ꀀX킀ȯ䊀ꂵȯ('*̋뒖Ỿ䕺ꇊ䥽䞻␀ȯ뵀ꂅȯƔŗ ǆ̈俹ၨ醫✫E쭀ȯᘰꂥȯ̗놠顦ȯ㈀⤀㤀㄀偓녓洖굄炍Ꝉ䁈降࿳ꐐ)쪀蜜ȯ矐髛ȯ䇉袨㈥秺଀ꐓ)ὠ鬨ȯ厰ꁔȯpointWebUrl&quot;:&quot;/sites/en_editorial_team&quot;,&quot;SupportedProtocols&quot;:23}]}靂ࣺꑞဩ頨ȯꀠ髤ȯ타呠ꁆȯ짰뛮退퍀荣翽₰ꁈȯ技ꁆȯ姀ꁆȯꂷȯЁ謨鬇ȯ쁏2픐ꁡȯ㾀㾀ᓿ؂৲Ɓ茂짢뛸Ā耀퉠荣翽Ѐ쁽.ŊâŊ㾀㾀ᓿȃ䦒Ꭱ茂짔뛊Ȁ退퍀荣翽ῐꁈȯ圠ꁆȯ₰ꁈȯꂷȯЁ謨鬇ȯ2꩐ꁡȯ㾀㾀ᓿ؂䧲ƙ茂짆뛄̀蠀᫐荼翽噀ꁆȯ媠ꁆȯ媠ꁆȯᴠꂸȯЁ䎠ꄗȯ瞈鬇ȯ2꧀ꁡȯ㾀㾀ᓿ☀ৰƁ茊질뛖Ѐ耀퉠荣翽Ѐ.㾀㾀ᗿȀ䦒ƕ茊줺뚠Ԁ耀퉠荣翽Ѐ쁏.㾀㾀ᗿȂ঒Ɓ茂줬뚲؀退퍀荣翽₰ꁈȯ憠ꁆȯ忠ꁆȯ縷ꂷȯЀ謨鬇ȯ쁼2칐ꁡȯ㾀㾀ᓿ☂䧲ơ茂줞뚌܀退퍀荣翽噀ꁆȯ圠ꁆȯஐꁈȯЁ㺀ꄗȯ謨鬇ȯ쀓2ꤰꁡȯ㾀㾀ᗿ䘂䧲ơ茂준뚞ࠀ蠀켈荣翽惀ꁆȯႀ艋ȯЁ斐顭ȯ걨ȯq2ᡐ蜩ȯ㾀㾀ᓿ√䮳茂쥲뙨ऀ耀퉠荣翽Ѐ쁎.㾀㾀ᗿ∂঒Ɓ茂쥤뙺਀耀퉠荣翽Ѐ.㾀㾀ᗿȂ঒Ɓ茂쥖뙴଀耀퉠荣翽Ѐ쁼.㾀㾀ᓿ∂䦒ơ茂쥘뙆ఀ退姘荼翽姀ꁆȯ憠ꁆȯ聆ꂷȯЁ蜈鬇ȯ2ꭰꁡȯ㾀㾀ᗿ؀৲Ɓ茊쥊뙐ഀ退퍀荣翽₰ꁈȯ姀ꁆȯ技ꁆȯꂷȯЁ謨鬇ȯ2뚰ꁡȯ㾀㾀ᗿ؂৲Ɓ茂쪼똢฀蠀᫐荼翽宀ꁆȯ빐驇ȯ빐驇ȯ蝝ȯЀ拰顭ȯ겈ȯi2蜾ȯ㾀㾀ᓿ؂঒Ɓ茂쪮똼ༀ退姘荼翽姀ꁆȯ开ꁆȯ开ꁆȯꂷȯЁ蜈鬇ȯ2풀ꁡȯ㾀㾀ᗿ؀৲Ɓ茊쪐똎က退퍀荣翽₰ꁈȯ忠ꁆȯ咀ꁆȯꂷȯЁ謨鬇ȯ쁎2왰ꁡȯ㾀㾀ᓿ؂৲Ɓ茂靂ࣺꕑဩ頨ȯꀠ髤ȯ타좷摰ꁆȯက￰쫿뛮耀櫐舩ȯ晐骞ȯ欛舩ȯ鐈莎翽步舩ȯ莋翽蚰荣翽ὠꂸȯ蛨荣翽⃠ꂸȯꙀ荣翽䍐蛒ȯꯨ荣翽⟘莍翽荹翽῀ꂸȯﺐ荹翽巸꜂ȯ䩨莒翽ἰꂸȯ叠莒翽晐骞ȯ쫣뛺Ā耀꤀蛋ȯ═莋翽藀荣翽變顽ȯ蚰荣翽䊐蚡ȯ蛨荣翽變顽ȯꙀ荣翽䁐蛒ȯ쵠荣翽Ṁ蛑ȯ荹翽䭠蚡ȯﺐ荹翽睘ꛑȯᐐ荾翽ﴰ顽ȯ䩨莒翽䌠蚡ȯ丈莒翽⟘莍翽쫗뛶Ȁ耀ﾰ翌翽ꂙȯ銠莎翽ꛢȯ♠蚱ȯꜩȯ⟘莍翽ꜩȯ莋翽验ȯ෠ȯx쫛뛂̀耀櫐舩ȯ滰骞ȯ欛舩ȯ鐈莎翽步舩ȯ莋翽蚰荣翽銠莎翽蛨荣翽㖰ꂸȯꙀ荣翽䍐蛒ȯꯨ荣翽⟘莍翽荹翽㐀ꂸȯﺐ荹翽廘꜂ȯ䩨莒翽㙀ꂸȯ叠莒翽滰骞ȯx翽쫏뛞Ѐ耀꤀蛋ȯ⟘莍翽藀荣翽顽ȯ蚰荣翽몐颰ȯ蛨荣翽顽ȯꙀ荣翽䁐蛒ȯ촨荣翽顽ȯ쵠荣翽Ṁ蛑ȯ荹翽ꮐ颰ȯﺐ荹翽諘ꛑȯ䩨莒翽멠颰ȯ丈莒翽⟘莍翽쨳뚪Ԁ耀簐荺翽rst㒹ort`alﭐꛓȯor耀Ⰷ紈荺翽`ĀutlXHPWX6\쨧뚦؀耀ﾰ翌翽ꛢȯ\a.rꛢȯpDatꜩȯosofꜩȯ0\Doꙵȯ෠ȯ쨫뚲܀耀ﾰ翌翽鬬ȯ\a.rꁮȯpDatꁦȯosofꂙȯ0\Doꛢȯ෠ȯ쨟뚎ࠀ耀꤀蛋ȯ═莋翽藀荣翽ྐ顾ȯ蚰荣翽ଠ蛙ȯ蛨荣翽ྐ顾ȯꙀ荣翽䁐蛒ȯ쵠荣翽Ṁ蛑ȯ荹翽ી蛙ȯﺐ荹翽馈ꛐȯᐐ荾翽ᲀ顾ȯ䩨莒翽܀蛙ȯ丈莒翽⟘莍翽x쨃뚚ऀ耀ﾰ翌翽ꛢȯ\a.r验ȯpDatesktopesktopꙵȯ෠ȯ쩷뚖਀耀꤀蛋ȯ⟘莍翽藀荣翽ᠰ顾ȯ蚰荣翽Ԡ蛙ȯ蛨荣翽ᠰ顾ȯꙀ荣翽䁐蛒ȯ쵠荣翽Ṁ蛑ȯ荹翽ـ蛙ȯﺐ荹翽먈ꛐȯ䩨莒翽ர蛙ȯ丈莒翽⟘莍翽쩻뙢଀耀ݠ蚾ȯ鐈莎翽꤀蛋ȯ═莋翽藀荣翽‐顾ȯ蚰荣翽ᜠ蛙ȯ蛨荣翽‐顾ȯꙀ荣翽䁐蛒ȯ쵠荣翽Ṁ蛑ȯ荹翽ᛰ蛙ȯﺐ荹翽롨ꛐȯᐐ荾翽ⴀ顾ȯ䩨莒翽០蛙ȯ쩯뙾ఀ退灞戠窝溸㙽翶@㛡翶!54㛡翶!So㛡翶!oft坈ꁮȯ㛡翶쩓뙊ഀ耀ﾰ翌翽验ȯuthe验ȯa\Loꜩȯt\Ofꜩȯcumeꙙȯ෠ȯ쩇뙆฀耀煀荣翽═莋翽爨荣翽莒翽꽨荣翽䍰蚱ȯ뉘荣翽⟘莍翽촨荣翽䅠蚱ȯ흠荣翽韠蛓ȯ荹翽鐈莎翽ﭨ荹翽瀀蛚ȯﵸ荹翽㖰ꂸȯ﷈荹翽鑘莎翽瞈荻翽═莋翽x쩋뙒ༀ耀櫐舩ȯ쀠颎ȯ欛舩ȯ鐈莎翽步舩ȯ莋翽蚰荣翽⩀ꂸȯ蛨荣翽⣀ꂸȯꙀ荣翽䍐蛒ȯꯨ荣翽⟘莍翽荹翽Ốꂸȯﺐ荹翽崘꜂ȯ䩨莒翽⡠ꂸȯ叠莒翽쀠颎ȯ쮿똮က耀Ѐ蚾ȯ═莋翽硸荣翽⟘莍翽ꭘ荣翽═莋翽곈荣翽═莋翽굘荣翽═莋翽궠荣翽鉐莎翽荹翽꛾ȯ荹翽荹翽荹翽꛾ȯ荺翽壠髰ȯ荼翽㘠蚱ȯ쮣똺ᄀ耀麰蛋ȯ═莋翽Ꚁ蛋ȯ═莋翽蚰荣翽㹰顾ȯ蛨荣翽㸐顾ȯꙀ荣翽䟐蛒ȯ촨荣翽䎀蛒ȯ荹翽㡰顾ȯﺐ荹翽夘ꂌȯ荼翽⟘莍翽䩨莒翽㺠顾ȯ0PE.xlsxx쮗똶ሀ耀Ѐ蚾ȯ═莋翽硸荣翽⟘莍翽ꭘ荣翽═莋翽곈荣翽═莋翽굘荣翽═莋翽궠荣翽鉐莎翽荹翽꛾ȯ荹翽荹翽荹翽꛾ȯ荺翽嬠髰ȯ荼翽㘠蚱ȯ쮛똂ጀ耀ﾰ翌翽ꛢȯutheꛢȯa\Loꜩȯt\Ofꜩȯcumeꙵȯ෠ȯ虂ᇲꕑဩ⋀ꚿȯ摠颡ȯĐர翶֎璀ꁆȯ쀀쀴螀샃쯣뛥耀㮀ꁇȯ吐ꁇȯ귘ꃨȯ귀ꃨȯ쯠뛸Ā耀㙠ꃹȯ0顢ȯᅒ剀ꂷȯ⛀耀䁁쯭뛿Ȁ耀㞀臭ȯᨀ 훘ò쯪뛲̀耀܁瑦䎼퐢띈㤉熼쎞䟠鸀椪퉩ꬢ&#10;쯗뛱Ҁ耀祰ꁆȯȰꁝȯᄛ矨ꁅȯ쀤쯔뛴Ԁ耀웠驡ȯ쾰驙ȯᄜ쀤仠ꄈȯ䀴쯑뛋؀耀ἀ驢ȯ샰ꂝȯᄝ螀샃剠ꄈȯ쯞뛎܀耀燐颰ȯ瞐ꁆȯ싈頠ȯ싈頠ȯ슰頠ȯ쯛뛍ࠀ耀ᤸ㙱翶ᤠ㙱翶쯘뛀ऀ耀荺翽❀ꁇȯ暰꘵ȯ$쯅뛇਀耀㟐臭ȯᤃ쯂뛚଀耀㛡翶쯏뛙ಀ耀皠ꁆȯ庰颰ȯ절頠ȯ절頠ȯ쟰頠ȯ쯌뛜ഀ耀蚰荣翽ᤀ쀴쯉뛓฀耀䰀ꁇȯ䰀ꁇȯ䰀ꁇȯā쬶뛖ༀ耀ā樀礅坛ﶭ뱅긆䪨蛕ć纠ꘞȯ쬳뛕က耀稀ꁆȯ狐ꁇȯᄚ螀샃䴠ꄈȯ쁉쬰뚨ᆀ耀ꚰ荣翽ᤂ-쬽뚯ሀ耀ā樀礅坛ﶭ뱅긆䪨蛕ć缀쬺뚢ጀ耀쬧뚡ᒀ耀匀ကȯꪫꪪ༪䃋$က쬤뚤ᕑ耀ᤸ㙱翶ᤠ㙱翶쬡뚻ᘀ耀ㆠꁝȯȰꁝȯᄞ䁉ⷀꂷȯ䀴쬮뚾ᜀ耀쬫뚽᠀耀㛡翶쬨뚰ᤀ耀췀鬑ȯᖠꂸȯᄟ䀴ᷠꄈȯ쬕뚷ᨀ耀敓⁴敦瑡牵ⵥ慧整戠獡摥倠潲獰쬒뚊ᬀ耀ᤸ㙱翶ᤠ㙱翶쬟뚉ᰀ耀䋮ꂣȯ쬜뚌ᴀ耀㤁⃿욊ꍲ蕍⪞楩⋒↫쬙뚃Ḁ耀㨁⃿욊ꍲ蕍⪞楩⋒⊫鸀椪퉩ꬢ쬆뚆ἔ耀؁瑦䎼퐢띈㤉熼쎞䋠쬃뚅 耀ꔐ荣翽窐ꁆȯꚰ荣翽혐ꛪȯ쬀뚘℀耀꿀驋ȯ쬍뚟∀耀㛡翶쬊뚒⌀耀깠驋ȯ쭷뚑␀耀鲀驋ȯ駀驋ȯꂠ驋ȯ쭴뚔─耀荹翽ᴚȯ苟翽쭱뙫☀耀荹翽꯹礥ᴚȀ渰ꛉȯ쭾뙮✀耀례驙ȯ竐颰ȯ켈頠ȯ켈頠ȯ컰頠ȯ쭻뙭⠀耀꓀荣翽礐ꁆȯ械螮翽쭸뙠⤀耀囨莒翽ᤀu쭥뙧⨀耀쭢뙺⬀耀Ꙁ荣翽礐ꁆȯ쭯뙹Ⰰ耀噐莒翽ᤀw쭬뙼ⴀ耀㛡翶쭩뙳⸀耀ᐐ荾翽ᤠ쭖뙶⼀耀丈莒翽ᤀ䅀쭓뙵　耀䦈莒翽ᤀ쭐뙈㄀耀㜁⃿욊ꍲ蕍⪞楩⋒ᾫ鸀椪퉩ꬢ쭝뙏㈀耀ⴀꙴȯꙀ荣翽顾ȯ쭚뙂㌀耀䣸莒翽ᤂက쭇뙁㐀耀ㆠꁝȯ祰ꁆȯᄠ㯀ꂷȯ쭄뙄㔀耀㠁⃿욊ꍲ蕍⪞楩⋒₫က쭁뙛㘀耀i즐ꂣȯ쭎뙞㜀耀嚘莒翽ᤀv⭜攭焑뺰쭋뙝㠀耀ᤸ㙱翶ᤠ㙱翶쭈뙐㤀耀ꔐ荣翽罰ꁆȯModeCBC쒵뙗㨀耀腐驡ȯ穰ꂝȯᄡꇠꃺȯ쒲똪㬀耀痈荣翽ᤂz쒿똩㰀耀虨荣翽⟘莍翽ꂴȯ䄂翽쒼똬㴀耀㛡翶쒹똣㸀耀㘁⃿욊ꍲ蕍⪞楩⋒ẫ崩䩒䕃ᖑ쒦똦㼀耀ᤸ㙱翶ᤠ㙱翶쒣똥䀀耀ꃪȯ݈灖翽ȁ쒠똸䄀耀ꚰ荣翽ᤂ(쒭똿䈀耀䔀ကȯ쒪똲䌀耀᧠蛱ȯà灖翽ई)쒗똱䐀耀⠠蛱ȯà灖翽आ)쒔똴䔀耀ㆠꁝȯ缐ꁆȯᄣtt猸ꁅȯ 쒑똋䘀耀蟠ꁆȯর灖翽Є쒞똎䜀耀♀蛱ȯà灖翽इ)쒛똍䠀耀촨荣翽顾ȯ鏌ẞ齢嬕宻᧒體쒘똀䤀耀衰ꁆȯ灕翽Ѓ쒅똇䨀耀ꃪȯ݈灖翽ȁ쒂똚䬀耀ᦀ蛱ȯà灖翽आ)쒏똙䰀耀꓀荣翽膰ꁆȯ쒌똜䴀耀ꃪȯ݈灖翽ȁ쒉똓一耀Ѱꃫȯ݈灖翽ȁ쓶똖伀耀㸁臭ȯᤂu쓳똕倀耀ﱰꃪȯ݈灖翽ȁ쓰럨儀耀㛡翶쓽럯刀耀ᬀ蛱ȯà灖翽आ)쓺럢匀耀Р蛱ȯà灖翽ई)쓧럡吀耀ﻠ蛰ȯà灖翽ई)쓤럤唀耀ী蛱ȯà灖翽आ)쓡럻嘀耀￲Textfeld 1쓮럾圀耀ᰠ蛱ȯà灖翽आ)쓫럽堀耀ꚰ荣翽ᤂ.쓨런夀耀ꃪȯ݈灖翽ȁ쓕럷娀耀㐐鬥ȯ 耀쓒럊嬀耀ဠ蛱ȯà灖翽आ)쓟량尀耀耀쓜럌崀耀ꃪȯ݈灖翽ȁ쓙럃帀耀ꃪȯ݈灖翽ȁ쓆럆开耀ꃪȯ݈灖翽ȁ쓃럅怀耀ꃪȯ݈灖翽ȁ쓀럘愀耀⍀蛱ȯà灖翽ई)쓍럟戀耀耀쓊럒挀耀Ā̂꽀ꂶȯꃪȯꃪȯꃪȯ쐷럑搀耀㛡翶쐴럔攀耀✀蛱ȯà灖翽ई)쐱랫昀耀इ┵ꃪȯ쐾랮最耀⦠蛱ȯà灖翽ई)쐻랭栀耀ࠁ瑦䎼퐢띈㤉熼쎞䣠Ნ祭寀㎉쐸랠椀耀ɀ蛱ȯà灖翽आ)쐥랧樀耀ﭠ蚽ȯᤀ+쐢랺欀耀᪠蛱ȯà灖翽ई)쐯랹氀耀耀쐬랼洀耀ᤸ㙱翶ᤠ㙱翶쐩랳渀耀⯠蛱ȯà灖翽ई)쐖랶漀耀꘠驋ȯ쐓략瀀耀▀蛱ȯà灖翽आ)쐐랈焀耀ᩀ蛱ȯà灖翽आ)쐝랏爀耀Ⅰ髀ȯ稀ꁆȯᄢ. ᾠꄈȯ쐚랂猀耀ༀ蛱ȯà灖翽आ)쐇랁琀耀ۀ蛱ȯà灖翽आ)쐄랄甀耀٠蛱ȯà灖翽ई)쐁랛瘀耀議ꁆȯꂴȯ䄂翽쐎랞眀耀π蛱ȯà灖翽इ)쐋랝砀耀㛡翶쐈랐礀耀ࡀ蛱ȯà灖翽इ)쑵랗稀耀͠蛱ȯӀ灖翽आ쑲띪笀耀쑿띩簀耀①蛱ȯà灖翽आ)쑼띬紀耀ꃪȯ݈灖翽ȁ쑹띣縀耀Ġ蛱ȯà灖翽उ)쑦띦缀耀ꃪȯ݈灖翽ȁ쑣띥耀耀ĵ؂翽쑠띸脀耀ꃪȯꃪȯ耀쑭띿舀耀  &#10;쑪띲茀耀쑗띱萀耀蜀ȯ蜀ȯდ㽐ꁀȯ쑔띴蔀耀ꃪȯﰰꃪȯ&#10;耀쑑띋蘀耀⇀蛱ȯà灖翽आ)쑞띎蜀耀ꃪȯꃪȯ耀쑛띍蠀耀啠骳ȯ騐ꁆȯ啠骳ȯꃪȯꀯȯ쑘띀褀耀�翽艰ꁆȯ邰ꁆȯর灖翽Ё쑅띇言耀䔐骳ȯꃐꁆȯ䔐骳ȯ蹀ꁆȯ쑂띚謀耀䘸鬥ȯ쑏띙谀耀ꀯȯQ쑌띜贀耀긠ꁆȯ䄐顾ȯ啠骳ȯ슰ꀯȯ쑉띓踀耀釐ꁆȯ鬀ꁆȯ骠ꁆȯ슰ꀯȯ얶띖輀耀郦品ի얳띕退耀իXꄈȯꁓȯ遐ꁆȯ얰뜨鄀耀翽═莋翽ů؂翽얽뜯鈀耀︐ꃪȯ얺뜢錀耀ɚ㯀䄀@얧뜡鐀耀얤뜤销耀⨀蛱ȯà灖翽इ)얡뜻阀耀ސꂰȯ뷠髵ȯ꬐髶ȯ숐ꀯȯ얮뜾需耀Ų؂翽얫뜽頀耀ꀐꁆȯ述ꁆȯ喐骳ȯꀯȯ얨뜰餀耀뗨ꀯȯ臀ꃨȯ얕뜷騀耀Ꙁ荣翽膰ꁆȯ荹翽莋翽얒뜊鬀耀ꂴȯ䄂翽ꂴȯ䄂翽얟뜉鰀耀얜뜌鴀耀鋀ꁆȯ灕翽ᄀ驁ȯ얙뜃鸀耀얆뜆鼀耀郦品ի얃뜅ꀀ耀꟨蝞ȯĀȯꃪȯHȯ얀뜘ꄀ耀얍뜟ꈀ耀郦品իआ)얊뜒ꌀ耀ʿ$ˣ엷뜑ꐀ耀ÿ촨荣翽Ა菊翽열뜔ꔀ耀岰蚱ȯ엱듫ꘀ耀ꌐ頤ȯŰ؂翽आ)엾듮꜀耀엻듭ꠀ耀䞰骳ȯୀ骾ȯ䞰骳ȯꃪȯ엸든꤀耀耀&#10;엥듧ꨀ耀镀ꁆȯĶ؂翽엢듺꬀耀엯듹가耀여듼관耀䔐骳ȯ꺐頞ȯ䔐骳ȯ躠ꁆȯ엩듳글耀¨իෘꄈȯꁓȯ闰ꁆȯ엖듶꼀耀䔐骳ȯ꺐頞ȯꓰꁆȯ趀ꁆȯ엓듵뀀耀²ဨꃌȯꁓȯ限ꁆȯ에듈넀耀ꀯȯꀯȯ엝듏눀耀ຨꃌȯꁓȯ隰ꁆȯ엚듂대耀엇듁됀耀䃰骳ȯ鹠ꁆȯ䃰骳ȯ灗翽㒐ꂑȯ엄듄딀耀 ../comments1.xml엁듛똀耀Ś㯀䄀@엎듞뜀耀喐骳ȯ骠ꁆȯ喐骳ȯ숐ꀯȯ엋득렀耀었듐뤀耀飰ꁆȯꎠꁆȯ鹠ꁆȯ䆐ꂑȯ씵듗먀耀莊翽Ꞑ蝞ȯ૊씲뒪묀耀씿뒩밀耀伀ကȯ荹翽莋翽씼뒬봀耀飐ꁆȯĴ؂翽on씹뒣븀耀鮐ꁆȯ頀ꁆȯ䃰骳ȯ亐ꂑȯ씦뒦뼀耀⋰ꁇȯ俰ꂒȯგꃻȯ씣뒥쀀耀ɚ䇀ɚ䇀ɂ%ȯ씠뒸섀耀ꃪȯ０ꃪȯ&#10;耀Ȯ씭뒿숀耀뙠ꁆȯ꬐髶ȯ뽀頞ȯꀯȯ씪뒲쌀耀ឨꃌȯ팸ꁓȯȁ駠ꁆȯ씗뒱쐀耀軐ꁆȯ䄐顾ȯꐰꁆȯꂭȯꀯȯ씔뒴씀耀ꃪȯꃪȯ耀Ȯ씑뒋였耀씞뒎윀耀鞠ꁆȯ述ꁆȯꅠꁆȯꁆȯꀯȯ씛뒍저耀郦品ի씘뒀준耀述ꁆȯ뿰髵ȯېꂰȯꀯȯ씅뒇쨀耀黰ꁆȯ鹠ꁆȯ䃰骳ȯ㪐ꂑȯ씂뒚쬀耀իᛘꄈȯ팸ꁓȯ魠ꁆȯ씏뒙찀耀䃰骳ȯ飰ꁆȯ䃰骳ȯ鬜ȯ㎐ꂑȯ씌뒜촀耀릨ꀯȯ蚐ꃨȯ씉뒓츀耀꺐頞ȯ䪠顾ȯᬐꁇȯ驀ꁆȯ앶뒖케耀/xl/comments2.xmlȯ앳뒕퀀耀郦品ի앰둨턀耀郦品ի약둯툀耀앺둢팀耀啠骳ȯꂯȯ啠骳ȯꁆȯꀯȯ앧둡퐀耀  &#10;~앤둤픀耀몀ꁆȯ몀髵ȯ䔐骳ȯꁰꁆȯ액둻혀耀戀ꃪȯﳐꃪȯðꃫȯ앮둾휀耀/xl/comments1.xml앫둽耀앨둰耀ꀯȯꀯȯò압둷耀郦品իxxx앒둊耀霐ꁆȯ頀ꁆȯ鬰ꁆȯꁆȯ倐ꂑȯ앟둉耀ꃪȯʰꃫȯ耀Ȯ앜둌耀䔐骳ȯꫀꁆȯ䔐骳ȯꁆȯ麐ꁆȯ앙둃耀䃰骳ȯ鬰ꁆȯ䃰骳ȯ䄐ꂑȯ앆둆耀앃둅耀纯앀둘耀²ȯᰨꃌȯ팸ꁓȯ龀ꁆȯ앍둟耀郦品ի඀ꄗȯ않둒耀郦品ի嵀ꂭȯ욷둑耀喐骳ȯ釐ꁆȯ喐骳ȯꀯȯ운둔耀틈ꁵȯ욱됫耀ꃪȯꃪȯ&#10;耀呠욾됮耀郦品ի욻됭耀輰ꁆȯꖠ髶ȯꡐꁆȯꁆȯ馀ꁆȯ울될耀ss욥됧耀ரꃫȯ৐ꃫȯ߰ꃫȯ욢됺耀귰ꁆȯ骠ꁆȯ喐骳ȯꀯȯ욯됹耀纯욬됼耀용됳耀(ǐǔ頰ȯ頰ȯ㍀頱ȯ욖됶耀䃰骳ȯ거ꁆȯꝠꁆȯ䃐ꂑȯ욓됵耀 ../comments2.xml욐됈耀郦品ի욝됏耀¨li ꃌȯ팸ꁓȯmꊰꁆȯ욚됂耀욇됁耀啠骳ȯސꂰȯ啠骳ȯꁆȯꀯȯ욄됄耀&#10;纯욁됛耀&#10;Thoma, Carmenᇔ徦䀀㊖욎됞耀頀ꁆȯ땰髵ȯаꂰȯ冐ꂑȯ욋됝耀ᩘꄈȯꁓȯꏐꁆȯ욈됐豈耀ꃪȯﻰꃪȯ耀웵됗切耀啠骳ȯ騐ꁆȯ啠骳ȯꀯȯ웲뗪ﬀ耀웿뗩ﰀ耀喐骳ȯꪐꁆȯ돰ꁆȯꀯȯ웼뗬ﴀ耀郦品ի웹뗣︀耀䔐骳ȯ阠ꁆȯ䔐骳ȯòꐀꁆȯ웦뗦＀耀ꀯȯꀯȯ팈頤ȯ팈頤ȯ웣뗥老喐骳ȯꪐꁆȯ배ꁆȯꁆȯꀯȯ웠뗸Ā老䔐骳ȯꫀꁆȯ䔐骳ȯ궐ꁆȯ웭뗿Ȁ老꓀荣翽颐ꁆȯꀯȯĀ웪뗲̀老겈ꀯȯ煀ꃨȯ웗뗱Ѐ老ஐꃫȯ월뗴Ԁ老²ᘨꃌȯꭘꂭȯꙀꁆȯ웑뗋؀老䃰骳ȯ거ꁆȯ례ꁆȯꁆȯ㗐ꂑȯ웞뗎܀老Ā6웛뗍ࠀ老웘뗀ऀ老郦品իnit웅뗇਀老&#10;Thoma, Carmen웂뗚଀老䃰骳ȯꈠꁆȯ䃰骳ȯ㓐ꂑȯ웏뗙ఀ老워뗜ഀ老ꂴȯ䄂翽ꂴȯ䄂翽웉뗓฀老ꔐ荣翽깐ꁆȯꚰ荣翽팠ꛩȯ옶뗖ༀ老ꃪȯఐꃫȯ&#10;耀Ȯ옳뗕က老䔐骳ȯꃐꁆȯ䔐骳ȯꠠꁆȯ옰떨ᄀ老啠骳ȯꤐꁆȯ啠骳ȯꀯȯ옽떯ሀ老郦品իnit옺떢ጀ老Éիᶨꃌȯ팸ꁓȯ꣠ꁆȯ옧떡᐀老ꢀꁆȯ꬐髶ȯ啠骳ȯꀯȯ오떤ᔀ老郦品ի옡떻ᘀ老郦品ի옮떾ᜀ老䞰骳ȯ䟐顾ȯ䞰骳ȯݰꃫȯ옫떽᠀老t온떰ᤀ老몀髵ȯ䪠顾ȯꖠ髶ȯ꺰ꁆȯ옕떷ᨀ老Òի૘ꄈȯ팸ꁓȯ䮏ꨰꁆȯ옒떊ᬀ老스蚰ȯᤂunit옟떉ᰀ老꒐ꁆȯېꂰȯꕐꁆȯꀯȯ옜떌ᴀ老黀ꁆȯᬐꁇȯꖀꁆȯꁆȯ끠ꁆȯ옙떃Ḁ老郦品ի徦䀀㊖옆떆ἀ老ꚰ荣翽ᤂ'nit옃떅 老郦品ի㛡翶였떘℀老&#10;s옍떟∀老ꂯȯ뷠髵ȯ䄐顾ȯꀯȯ옊떒⌀老걀ꁆȯ걀ꁆȯ걀ꁆȯānit왷떑␀老郦品իnit왴떔─老ꯠꁆȯꯠꁆȯꯠꁆȯꌘ蝞ȯ왱땫☀老ꈠꁆȯаꂰȯ꙰ꁆȯ1/i䅐ꂑȯ왾땮✀老Ꙁ荣翽颐ꁆȯ왻땭⠀老郦品ի외땠⤀老纯왥땧⨀老郦品ի왢땺⬀老郦品ի㛡翶ꯠꁆȯ왯땹Ⰰ老ݰꃫȯސꃫȯ耀왬땼ⴀ老郦品ի㛡翶왩땳⸀老喐骳ȯꅠꁆȯ喐骳ȯꀯȯ왖땶⼀老啠骳ȯ迀ꁆȯ啠骳ȯꀯȯ왓땵　老할ꂣȯ왐땈㄀老왝땏㈀老ꃪȯ॰ꃫȯ&#10;耀왚땂㌀老䞰骳ȯ䟐顾ȯ䞰骳ȯݐꃫȯ왇땁㐀老ېꃫȯװꃫȯ완땄㔀老蚽ȯᤀ+왁땛㘀老꽰ꁆȯꂴȯ䄂翽왎땞㜀老꓀荣翽顾ȯꖰꁆȯ겠ꁆȯ왋땝㠀老ꆀ蛋ȯᤀ왈땐㤀老郦品իnit잵땗㨀老郦品ի잲딪㬀老ݐꃫȯԐꃫȯ耀잿딩㰀老纯잼딬㴀老&#10;纯잹딣㸀老ͰꂒȯͰꂒȯͰꂒȯ茨ꃨȯ잦딦㼀老잣딥䀀老꓀荣翽뗐ꁆȯe잠딸䄀老ctiꀯȯ.Result잭딿䈀老꓀荣翽顾ȯ燎ꂴȯ䄂翽잪딲䌀老촨荣翽᠀Ɇ촨荣翽잗딱䐀老눐ꁆȯ襘灕翽稸ꃨȯ잔딴䔀老ँ瑦䎼퐢띈㤉熼쎞䧠琀sᜩ啹战響작딋䘀老丈莒翽ᤀɆﺐ荹翽䅀잞딎䜀老荼翽ᤂu잛딍䠀老郦品ի&#10;Currency잘딀䤀老灖翽䁰鬬ȯ炍翽āĀ입딇䨀老欀莒翽᠀Ɇ焈莒翽잂딚䬀老餐蛋ȯᤀ3잏딙䰀老郦品ի Percent잌딜䴀老郦品իTitle잉딓一老喐骳ȯ꒐ꁆȯ喐骳ȯꀯȯ쟶딖伀老Ꙁ荣翽顾ȯ촨荣翽顾ȯ쟳딕倀老荺翽뇠ꁆȯ搰꘵ȯ$쟰단儀老荺翽댰ꁆȯ搰꘵ȯ$쟽닯刀老꓀荣翽顾ȯLevelso쟺닢匀老든ꁆȯ灕翽⯠颪ȯ쟧닡吀老厸灗翽耀炍翽쟤다唀老ataꀯȯkbookId쟡닻嘀老郦品իComma쟮닾圀老Ꮠꃫȯ쟫닽堀老_᠀ကssage쟨닰夀老郦品ի쟕닷娀老潸莒翽ᤀ什쟒닊嬀老啠骳ȯ馰ꁆȯᭀꁇȯ쭰ꀯȯ쟟닉尀老술火翽素ꁴȯs耀쟜닌崀老Ꙁ荣翽顾ȯ᷈荽翽벐ꁆȯ쟙닃帀老뛰ꁆȯ灕翽㛀颪ȯ쟆닆开老술火翽ꌠꁴȯ耀쟃닅怀老ꚰ荣翽᠀Ɇ绸荣翽徦䀀㊖쟀님愀老/xl/calcChain.xml쟍닟戀老‘荼翽ᤀs⸷9쟊닒挀老꓀荣翽顾ȯ佥獰䰮慯卤敨瑥s윷닑搀老縰荣翽ᤀ侀윴닔攀老䃰骳ȯ꙰ꁆȯ䃰骳ȯ㠐ꂑȯ윱늫昀老厸灗翽耀炍翽윾늮最老灖翽碰鬬ȯ炍翽āĀ윻늭栀老藸荣翽ᤂu윸늠椀老绸荣翽ᤀ윥늧樀老윢늺欀老荺翽띐ꁆȯⵀꙟȯ$윯늹氀老윬늼洀老맀ꁆȯ襘灕翽ꝸꁕȯ윩늳渀老ꃪȯሰꃫȯ&#10;耀u윖늶漀老郦品ի윓늵瀀老郦品ի윐늈焀老䔐骳ȯ鵀ꁆȯ䔐骳ȯ맰ꁆȯ윝늏爀老몰ꁆȯ襘灕翽냸ꁕȯ윚늂猀老䯐ꁇȯ禐髶ȯ질頠ȯ질頠ȯ즰頠ȯ윇늁琀老왐ꁆȯ&#10;위늄甀老郦品ի Comma [0]윁늛瘀老郦品ի Heading 1윎늞眀老ra땀ꁆȯ籰灕翽Ё윋늝砀老散䔮놀ꁆȯ籰灕翽Ё윈느礀老Ꙁ荣翽顾ȯ.CV익늗稀老喐骳ȯꕐꁆȯ喐骳ȯ쭰ꀯȯ읲뉪笀老뱠ꁆȯ襘灕翽燸ꃨȯ읿뉩簀老䔮䘮汩佥獰䰮慯卤敨瑥s일뉬紀老蝨荣翽ᤀ읹뉣縀老ꮸꁕȯ볰ꁆȯ읦뉦缀老읣뉥耀老郦品իInput읠뉸脀老젰ꁆȯted읭뉿舀老郦品իGood읪뉲茀老郦品ի&#10;Check Cell읗뉱萀老郦品իNote&quot;읔뉴蔀老衘荣翽ᤀ{⸷〱응뉋蘀老씀ꁆȯc읞뉎蜀老疘莒翽ᤀ8䉀d읛뉍蠀老甐莒翽ᤀ䅀의뉀褀老荺翽뇠ꁆȯ粐꘵ȯ$읅뉇言老쑀ꁆȯc읂뉚謀老刈莒翽ᤀy읏뉙谀老臠荣翽ᤂv음뉜贀老郦品ի Heading 4읉뉓踀老쁐ꁆȯ삶뉖輀老씰ꁆȯ삳뉕退老onv산눨鄀老Ꙁ荣翽顾ȯ촨荣翽顾ȯ삽눯鈀老섐ꁆȯ삺눢錀老씰ꁆȯ삧눡鐀老애ꁆȯg삤눤销老郦品ի Accent3삡눻阀老싰ꁆȯg삮눾需老郦品ի Accent1삫눽頀老荺翽옠ꁆȯ粐꘵ȯ$삨눰餀老꓀荣翽욀ꁆȯ楶祴삕눷騀老罀荣翽═莋翽Ꙁ荣翽욀ꁆȯ삒눊鬀老곀髶ȯc삟눉鰀老Ѐꂰȯ삜눌鴀老애ꁆȯ삙눃鸀老킠ꁆȯ삆눆鼀老ꔐ荣翽쒠ꁆȯadataSrc삃눅ꀀ老좐ꁆȯity삀눘ꄀ老郦品ի Heading 2삍눟ꈀ老쑀ꁆȯSrc삊눒ꌀ老郦品ի Accent4샷눑ꐀ老퐰髵ȯonv샴눔ꔀ老첀髵ȯ샱돫ꘀ老郦品ի Accent2샾돮꜀老n찰ꂣȯ샻돭ꠀ老묐ꁆȯity샸돠꤀老엀ꁆȯ&#10;g샥돧ꨀ老산ꁆȯ샢돺꬀老셰ꁆȯity샯돹가老藸荣翽ᤅu샬돼관老꛰髶ȯ샩돳글老쎰ꁆȯ샖돶꼀老勈莒翽᠀Ɇ焈莒翽샓돵뀀老부ꁆȯg샐돈넀老畮ᰀကȯ故穸䄹㐮ㄲㄮ㌮ㄮ⸷ㄱ생돏눀老郦品ի Heading 3샚돂대老쁐ꁆȯted샇돁됀老郦品իOutput샄도딀老찠ꁆȯ상돛똀老郦品իTotal샎돞뜀老ᄐ荾翽ᤀ䄀샋돝렀老ၸ荾翽ᤀ~새돐뤀老禀莒翽ᤀ±刀쀵돗먀老웠ꁆȯ쀲뎪묀老荀荣翽ᤀ|쀿뎩밀老큀髵ȯ쀼뎬봀老郦品իBad쀹뎣븀老郦品ի Neutral쀦뎦뼀老痠莒翽ᤀ¤俀쀣뎥쀀老㛡翶Ȁ쀠뎸섀老&amp;쀭뎿숀老&amp;⸐ò⸐òEE쀪뎲쌀老둀ꂶȯ怀쀗뎱쐀老둀ꂶȯ瀀TRY\MACHINE쀔뎴씀老㛡翶Ȁ쀑뎋였老0쀞뎎윀老뫀ꂶȯ䀀%ꀀ&amp;耀INE쀛뎍저老&#10;&#10;ȯꂣȯ쀘뎀준老郦品ի Accent5쀅뎇쨀老ꚰ荣翽ᤂ9E\쀂뎚쬀老풐ꁆȯ'쀏뎙찀老0ႱðINE쀌뎜촀老纀ꂶȯ䀀%ꀀ&amp;耀쀉뎓츀老은ꁆȯ 쁶뎖케老툠ꁆȯ&quot;쁳뎕퀀老蚽ȯᨀ E\쁰덨턀老툠ꁆȯ$쁽덯툀老ᒰꃫȯ႐ꃫȯ෰ꃫȯᄐꃫȯ쁺덢팀老盀ꃨȯ␁òE\쁧덡퐀老  INE쁤덤픀老!ࠀ쁡덻혀老덀ꂶȯ怀뾀ꂶȯ怀뫀ꂶȯ怀纀ꂶȯ怀쁮덾휀老⒀ò⒀òE쁫덽老!딐骜ȯINE쁨데老껀ꂶȯ瀀ࠀ쁕덷老탐ꁆȯ#쁒덊老ȯ﬐ꂖȯINE쁟덉老%   쁜덌老덀ꂶȯ䀀%ꀀ&amp;耀INE쁙덃老뾀ꂶȯ䀀%ꀀ&amp;耀쁆덆老검ꂶȯ瀀ダò톐ꁆȯ徦䀀㊖쁃덅老&amp;Y\MACHINE\쁀던老&amp;쁍덟老&amp;ࠀ쁊덒老㛡翶솷덑老덀ꂶȯ瀀ࠀ솴더老뾀ꂶȯ瀀솱댫老뫀ꂶȯ瀀솾댮老쯰ꁆȯ!솻댭老턀ꁆȯ&amp;솸댠老)솥댧老촨荣翽顾ȯ촨荣翽顾ȯINE솢댺老ꂶȯꂶȯINE솯댹老㛡翶Ȁ솬댼老㛡翶솩댳老㛡翶Ȁ솖댶老츰ꁆȯ%솓댵老검ꂶȯ䀀%nb0INE손댈老郦品ի Accent6솝댏老環ꃨȯ⼀òINE솚댂老%CHINE㼀䚆솇댁老%ダò칠ꁆȯE\솄댄老둀ꂶȯ䀀%ꀀ&amp;耀0솁댛老%쐠ȯEE솎댞老ȯ첰ꁆȯ솋댝老%ops1.xmlE솈댐豈老검ꂶȯ瀀⸐ò⸐òE쇵댗切老纀ꂶȯ瀀&amp;&amp;&amp;쇲냪ﬀ老%쇿냩ﰀ老턀ꁆȯ(쇼냬ﴀ老䘰荻翽誀ꂠȯダòダòE\䚆쇹냣︀老㛡翶Ȁ쇦냦＀老쇣냥耂쇠냸Ā耂 쇭냿Ȁ耂쇪냲̀耂쇗냱Ѐ耂쇔냴Ԁ耂쇑냋؀耂쇞냎܀耂쇛냍ࠀ耂쇘냀ऀ耂쇅냇਀耂쇂냚଀耂쇏냙ఀ耂쇌냜ഀ耂㛡翶Ȁ쇉냓฀耂섶냖ༀ耂&#10;섳냕က耂섰남ᄀ耂섽낯ሀ耂섺낢ጀ耂섧낡᐀耂&#10;설낤ᔀ耂섡낻ᘀ耂섮낾ᜀ耂섫낽᠀耂 섨낰ᤀ耂zgu2nb0섕낷ᨀ耂&#10;섒낊ᬀ耂섟낉ᰀ耂떀ꂶȯ瀀서낌ᴀ耂섙낃Ḁ耂섆낆ἀ耂zgu2nb0섃낅 耂섀나℀耂섍낟∀耂섊낒⌀耂셷낑␀耂셴낔─耂셱끫☀耂zgu2nb0셾끮✀耂셻끭⠀耂셸끠⤀耂셥끧⨀耂셢끺⬀耂1셯끹Ⰰ耂셬끼ⴀ耂셩끳⸀耂1셖끶⼀耂셓끵　耂zgu2nb0셐끈㄀耂셝끏㈀耂셚끂㌀耂셇끁㐀耂셄끄㔀耂셁끛㘀耂셎끞㜀耂셋끝㠀耂셈끐㤀耂㛡翶습끗㨀耂슲뀪㬀耂&#10;슿뀩㰀耂슼뀬㴀耂승뀣㸀耂슦뀦㼀耂㛡翶Ȁ슣뀥䀀耂%슠뀸䄀耂6슭뀿䈀耂.슪뀲䌀耂7슗뀱䐀耂5슔뀴䔀耂2슑뀋䘀耂8슞뀎䜀耂$슛뀍䠀耂1슘뀀䤀耂9슅뀇䨀耂:슂뀚䬀耂4슏뀙䰀耂8슌뀜䴀耂;슉뀓一耂9싶뀖伀耂'싳뀕倀耂7싰뇨儀耂 싽뇯刀耂+싺뇢匀耂3싧뇡吀耂'실뇤唀耂)싡뇻嘀耂/싮뇾圀耂6싫뇽堀耂싨뇰夀耂;싕뇷娀耂&lt;싒뇊嬀耂&amp;싟뇉尀耂!시뇌崀耂-싙뇃帀耂:싆뇆开耂싃뇅怀耂$싀뇘愀耂싍뇟戀耂,싊뇒挀耂#숷뇑搀耂%숴뇔攀耂/숱놫昀耂(숾놮最耂+숻놭栀耂-숸놠椀耂*숥놧樀耂㛡翶Ȁ숢놺欀耂!숯놹氀耂&quot;숬놼洀耂5숩놳渀耂 숖놶漀耂4숓놵瀀耂숐놈焀耂(숝놏爀耂,숚놂猀耂)숇놁琀耂#숄놄甀耂&amp;숁놛瘀耂*숎놞眀耂㛡翶Ȁ숋놝砀耂.숈놐礀耂0쉵놗稀耂쉲녪笀耂0쉿녩簀耂1쉼녬紀耂&quot;쉹녣縀耂2쉦녦缀耂3쉣녥耀耂J쉠노脀耂㛡翶Ȁ쉭녿舀耂P쉪녲茀耂R쉗녱萀耂R쉔녴蔀耂T쉑녋蘀耂U쉞녎蜀耂E쉛녍蠀耂F쉘녀褀耂U쉅녇言耂&lt;쉂녚謀耂&gt;쉏녙谀耂A쉌녜贀耂B쉉녓踀耂C쎶녖輀耂I쎳녕退耂M쎰넨鄀耂?쎽넯鈀耂A쎺넢錀耂M쎧넡鐀耂Q쎤네销耂E쎡넻阀耂S쎮넾需耂O쎫넽頀耂V쎨넰餀耂W쎕넷騀耂P쎒넊鬀耂X쎟넉鰀耂T쎜넌鴀耂W쎙넃鸀耂X쎆넆鼀耂K쎃넅ꀀ耂Y쎀넘ꄀ耂Q쎍넟ꈀ耂S쎊넒ꌀ耂C쏷넑ꐀ耂Y쏴넔ꔀ耂Z쏱뻫ꘀ耂Z쏾뻮꜀耂[쏻뻭ꠀ耂@쏸뻠꤀耂=쏥뻧ꨀ耂V쏢뻺꬀耂D쏯뻹가耂G쏬뻼관耂H쏩뻳글耂=쏖뻶꼀耂㛡翶Ȁ쏓뻵뀀耂B쏐뻈넀耂@쏝뻏눀耂H쏚뻂대耂I쏇뻁됀耂?쏄뻄딀耂F쏁뻛똀耂K쏎뻞뜀耂&gt;쏋뻝렀耂G쏈뻐뤀耂L쌵뻗먀耂N쌲뺪묀耂J쌿뺩밀耂L쌼뺬봀耂D쌹뺣븀耂N쌦뺦뼀耂O쌣뺥쀀耂b쌠뺸섀耂h쌭뺿숀耂a쌪뺲쌀耂k쌗뺱쐀耂l쌔뺴씀耂f쌑뺋였耂o쌞뺎윀耂q쌛뺍저耂r쌘뺀준耂^쌅뺇쨀耂a쌂뺚쬀耂s쌏뺙찀耂t쌌뺜촀耂v쌉뺓츀耂v썶뺖케耂x썳뺕퀀耂\썰빨턀耂㛡翶Ȁ썽빯툀耂e썺빢팀耂d썧빡퐀耂c썤빤픀耂j썡빻혀耂m썮빾휀耂g썫빽耂d써빰耂c썕빷耂j썒빊耂q썟빉耂n썜빌耂p썙빃耂t썆빆耂x썃빅耂y썀빘耂k썍빟耂]썊빒耂^빑耂`빔耂i븫耂m븮耂b븭耂\븠耂㛡翶Ȁ븧耂`븺耂h븹耂g븼耂u븳耂u븶耂w븵耂l븈耂i븏耂p븂耂e븁耂n븄耂r븛耂f븞耂y븝耂_븐豈耂w븗切耂z뿪ﬀ耂[뿩ﰀ耂s뿬ﴀ耂o뿣︀耂_뿦＀耂]뿥考|뿸Ā考꓀荣翽顾ȯagekId뿿Ȁ考z뿲̀考ꚰ荣翽ᤂ뿱Ѐ考촨荣翽顾ȯ.Count뿴Ԁ考㛡翶Ȁ뿋؀考뿎܀考뿍ࠀ考ꚰ荣翽ᤂ뿀ऀ考{뿇਀考꺈莊翽ᨀ7뿚଀考촨荣翽顾ȯ佥獰匮慨敲䱤慯d뿙ఀ考ꚰ荣翽ᤀ뿜ഀ考뿓฀考焈莒翽ᤃ뿖ༀ考᷀ꂷȯ酈䞺믈ⅣȀ뿕က考舫ȯᨀ 뾨ᄀ考뾯ሀ考舫ȯᨀ 뾢ጀ考~뾡᐀考}뾤ᔀ考舫ȯᨀ ns뾻ᘀ考舫ȯᨀ  뾾ᜀ考뾽᠀考~뾰ᤀ考}뾷ᨀ考뾊ᬀ考뾉ᰀ考뾌ᴀ考뾃Ḁ考텀ꂶȯ瀀뾆ἀ考Ꙁ荣翽顾ȯee&quot;: &quot;뾅 考ꂶȯ瀀뾘℀考촨荣翽顾ȯlAction뾟∀考뾒⌀考졀ꂣȯ뾑␀考匘莒翽═莋翽age뾔─考{뽫☀考뽮✀考|뽭⠀考뽠⤀考뽧⨀考뽺⬀考舫ȯᨀ 뽹Ⰰ考舫ȯᨀ 뽼ⴀ考뽳⸀考ᐐ荾翽ᨠ 뽶⼀考荹翽ȯᴚȁ뽵　考뽈㄀考뽏㈀考䘰荻翽ࠠꁇȯntToken뽂㌀考뽁㐀考舫ȯᨀ &#10;뽄㔀考舫ȯᨀ ult뽛㘀考᷈荽翽ᨀ 뽞㜀考뽝㠀考熈莒翽ᨀ 뽐㤀考뽗㨀考舫ȯᨀ 뼪㬀考舫ȯᨀ 뼩㰀考舫ȯᨀ 뼬㴀考舫ȯᨀ !ult뼣㸀考舫ȯᨂ #뼦㼀考舫ȯᨀ &quot;ult뼥䀀考翌翽翌翽穠ꂌȯd뼸䄀考舫ȯᨀ &amp;뼿䈀考$ContentTypeId뼲䌀考㦸舷ȯ᠀燑䠩蛋ȯ뼱䐀考&#10;鷰ꃨȯ뼴䔀考舫ȯᨀ %뼋䘀考荹翽翽ᴙȀ鎰苰翽뼎䜀考ꚰ荣翽ᤂ苟翽뼍䠀考휠ꂣȯ뼀䤀考첀ꂵȯķ؂翽뼇䨀考䃰骳ȯᰰꁇȯ䃰骳ȯ❜㝇ᇐ㽐ꂑȯ뼚䬀考␰ꃫȯﲐꂖȯ耀ò뼙䰀考䘰荻翽ጀꁇȯ쐠ȯ뼜䴀考( TriggerFlowInfo뼓一考꺈莊翽ᤀ&amp;뼖伀考꓀荣翽顾ȯᔀetId뼕倀考䷆蛋ȯᤀ볨儀考꓀荣翽顾ȯ芐船ȯꗰꁕȯ볯刀考啠骳ȯᙠꁇȯ啠骳ȯ頲ȯﯠꀯȯ볢匀考䔐骳ȯ媠骳ȯᣐꁇȯᕀꁇȯ볡吀考荹翽翽ờȀ⛀ȯ볤唀考␰ꃫȯẐꃫȯ耀볻嘀考喐骳ȯᮠꁇȯ喐骳ȯȯ֐ꀰȯ볾圀考蚰荣翽ᨀ '볽堀考蛨荣翽ᤀ陰ꁕȯ볰夀考䘰荻翽ᦐꁇȯﲀ蛩ȯ苟翽볷娀考㮏舷ȯᤀ{볊嬀考ᒰꁇȯꂯȯ꧀髶ȯ:43֐ꀰȯ볉尀考㡿舷ȯᤀz苟翽볌崀考㨄舷ȯ᠀燑䥫蛋ȯ볃帀考䃰骳ȯꛀ髶ȯ䃰骳ȯ㩐ꂑȯ볆开考荺翽ᛀꁇȯ掐꘵ȯ$볅怀考䞰骳ȯꪰ髶ȯ䞰骳ȯვ␰ꃫȯ볘愀考㣇舷ȯᤀ~䰀볟戀考㤛舷ȯᤀ䱀볒挀考ீ顿ȯᑰꛞȯᴚ翽咰꛺ȯ苟翽병搀考厧蛋ȯᤂ鎰苰翽볔攀考㭈舷ȯᤀ|$벫昀考␰ꃫȯṰꃫȯ&#10;耀벮最考哤蛋ȯᤀ佀벭栀考䔐骳ȯᓠꁇȯ䔐骳ȯიᡰꁇȯ베椀考澰莒翽ᤀu벧樀考灈莒翽ᤂ배蜙ȯ벺欀考ꔐ荣翽ዐꁇȯꚰ荣翽ﰀꛩȯ벹氀考⑀ꂷȯ촨荣翽멀骽ȯ벼洀考㫺舷ȯᤀ}䯀䌀蛪ȯ벳渀考叠莒翽ᤀer벶漀考呆蛋ȯᤃ侀벵瀀考濸莒翽ᤂ$번焀考剗蛋ȯᤀ䁀벏爀考仅蛋ȯᤀ䀀$벂猀考伍蛋ȯᤂ俀$벁琀考ꫀꁆȯ鯰ꁆȯ媠骳ȯ:58፠ꁇȯ버甀考啠骳ȯ뙠ꁆȯ啠骳ȯऀꀰȯ벛瘀考舫ȯᨀ $苟翽벞眀考ᕰꁇȯ頞ȯꎐ髶ȯﯠꀯȯ벝砀考荺翽ᇠꁇȯ掐꘵ȯ$벐礀考喐骳ȯꎐ髶ȯ喐骳ȯòऀꀰȯ벗稀考ጰꁇȯ鿀頞ȯꛀ髶ȯ㺐ꂑȯ뱪笀考tId뱩簀考㠰舷ȯᤀ䀀뱬紀考舫ȯᨀ (뱣縀考d뱦缀考$Thoma, Carmen뱥耀考ᤸ㙱翶ᤠ㙱翶뱸脀考世蛋ȯᤃ傀on뱿舀考컐ꁜȯ⎰ꁇȯპ퓕㽔䀀ꄈȯ㾀㾀뱲茀考翌翽翌翽煰ꂌȯ뱱萀考翌翽翌翽딐骜ȯ뱴蔀考倍蛋ȯᤂ£净^뱋蘀考儂蛋ȯᤂ¥剀뱎蜀考Caption.MeControl뱍蠀考荹翽ȯᴙᴚ뱀褀考乯蛋ȯᤀ뱇言考蛊ȯᨀ뱚謀考珉械螮翽뱙谀考㛡翶뱜贀考单蛋ȯᤂ偀on뱓踀考傯蛋ȯᤂ¤刀괁蚽嚑勌뱖輀考㎰ꘑȯ燐颰ȯ쮈頠ȯ쮈頠ȯ쭰頠ȯ뱕退考敓⁴敦瑡牵ⵥ慧整戠獡摥倠潲獰밨鄀考Ạꁇȯꩄଢ଼䟬ǲȀ밯鈀考ᤸ㙱翶ᤠ㙱翶밢錀考컐ꁜȯᶰꁇȯრ⛰ꁀȯ밡鐀考冱蛋ȯᤀ 儀밤销考叠莒翽ᨀ밻阀考᷈荽翽ᨀ⛀밾需考蛨荣翽ᬀ밽頀考컐ꁜȯ⃠ꁇȯუ㒠ꄈȯ㗐蛸ȯ배餀考ᐐ荾翽ᤠ밷騀考ty毠蚱ȯ밊鬀考oc뚀蛅ȯ밉鰀考㛡翶밌鴀考䬐莒翽ᤀX⛀밃鸀考쨀顡ȯ䥰ꘑȯნenꃻȯd밆鼀考刄蛋ȯᤀ¡兀밅ꀀ考佣蛋ȯᤂ¦劀반ꄀ考荹翽·ᴚȁ械ꛉȯ밟ꈀ考컐ꁜȯ糠ꁜȯოPo㛠ꁀȯon㾀밒ꌀ考۰顢ȯﮀ顡ȯსen◀ꄈȯd밑ꐀ考①ꙴȯȯ바ꔀ考㛡翶뷫ꘀ考䘰荻翽₀ꁇȯ뷮꜀考Ȱꁝȯʰ髶ȯტ摥ᆀꂷȯ⛀뷭ꠀ考䵰蛋ȯᤀ뷠꤀考荺翽❀ꁇȯ梐꘵ȯ$뷧ꨀ考荹翽ȯᴙȯ뷺꬀考叠莒翽ᤀ뷹가考﹠蚽ȯᨀ뷼관考翌翽翌翽簀ꂌȯ뷳글考wT뷶꼀考뷵뀀考⹭捁뷈넀考ty勀蚱ȯ뷏눀考翌翽翌翽뀰骜ȯ뷂대考侸蛋ȯᤂ¢冀뷁됀考ɭȁ뷄딀考咙蛋ȯ᠀燑䴝蛋ȯ뷛똀考˒뷞뜀考ၶ⛀뷝렀考翌翽翌翽꣠骜ȯ뷐뤀考ᤸ㙱翶ᤠ㙱翶뷗먀考ꨀ頠ȯ蚭ȯჟPoꃻȯon붪묀考a줠ꂣȯ붩밀考叭蛋ȯᤀ倀⛀붬봀考ꣀ莒翽ᬀ붣븀考郦品ի℘㙯翶噈ꙴȯ效ꁕȯon붦뼀考兖蛋ȯᤂ§勀齀驋ȯ붥쀀考衇랴䋮跍â₣䚍滖䌸徔잨Ⰱ붸섀考镰螬翽械螮翽붿숀考ᤸ㙱翶ᤠ㙱翶붲쌀考締骢ȯ┐ꂞȯღ᱀ꂷȯ⛀붱쐀考ᤸ㙱翶ᤠ㙱翶붴씀考ᤸ㙱翶ᤠ㙱翶붋였考蛊ȯᨀ谺禎빅붎윀考顽ȯ캠骝ȯწᙀꂷȯ붍저考蛊ȯᨀ&#10;퐘ò부준考㛡翶붇쨀考蛊ȯᨀ붚쬀考⤁瑦䎼퐢띈㤉熼쎞廠붙찀考ChainingModeCBC붜촀考ⓑ傡淼숚䉆ⷳ菶鏌ẞ齢嬕宻᧒體붓츀考熈莒翽ᤀ붖케考ChainingModeCBC붕퀀考뵨턀考뵯툀考Ⰱ瑦䎼퐢띈㤉熼쎞懠뵢팀考ᤸ㙱翶ᤠ㙱翶뵡퐀考ఠꁝȯ⇐ꁇȯჯᴀꄈȯ뵤픀考⨁瑦䎼퐢띈㤉熼쎞忠뵻혀考窠ꂝȯ켰骝ȯჰጀꂷȯ뵾휀考ᤸ㙱翶ᤠ㙱翶뵽考㛡翶뵰考⸁夀遀煋ፊ陁ꩥ汌㩵뵷考㑠ꁇȯ⇐ꁇȯფ䜀ꄈȯ뵊考ᤸ㙱翶ᤠ㙱翶뵉考㛡翶뵌考䒀骢ȯ你骢ȯშჀꂷȯ⛀뵃考㛡翶뵆考蛊ȯᨀ뵅考뵘考焈莒翽ᨂ谺禎빅뵟考፸荾翽ᨀ뵒考蛊ȯᬀ禎빅뵑考✁ȀⓁ꽏伇䫾鋅筭뵔考툀驊ȯ칰驊ȯყ⚠ꄈȯ봫考ᝠꘑȯ㎰ꘑȯ쵈頠ȯ쵈頠ȯ촰頠ȯ봮考ᐐ荾翽ᨠ裂Ꙡȯ봭考蛊ȯᬀ 봠考蛊ȯᨁò봧考愀ꁇȯȰꁝȯცᾀꂷȯ봺考顽ȯ챀顡ȯძ぀ꄈȯ봹考Ё⃿욊ꍲ蕍⪞楩⋒徫㼀ㄱい믏봼考蛊ȯᨀ봳考쪐顡ȯ푐顡ȯქ䟠ꄈȯ봶考봵考⠁瑦䎼퐢띈㤉熼쎞巠怚橞ဇ봈考봏考骢ȯ秀骢ȯხᬀꂷȯ⛀봂考蛊ȯᬀ봁考蛊ȯᨀ 봄考⬁瑦䎼퐢띈㤉熼쎞惠ሕⳍ㔵봛考蛊ȯᨀ봞考쇀蜗ȯ颩ȯჩ㈀ꄈȯ⛀봝考봐豈考㛡翶봗切考镰螬翽械螮翽⫐ꁇȯ뫪ﬀ考ⴐꁇȯ⇐ꁇȯჭ㋠ꄈȯ뫩ﰀ考0뫬ﴀ考㛡翶뫣︀考뫦＀考ⴁ夀遀煋ፊ陁ꩥ汌쥵뫥耄㓁臟ȯᤀ/뫸Ā耄뫿Ȁ耄㗁ꂵȯ䄂翽㗁ꂵȯ䄂翽뫲̀耄㷰ꁇȯఠꁝȯჱ傠ꄈȯ뫱Ѐ耄뫴Ԁ耄镰螬翽械螮翽뫋؀耄ᤸ㙱翶ᤠ㙱翶뫎܀耄镰螬翽械螮翽뫍ࠀ耄镰螬翽械螮翽鹱&#10;뫀ऀ耄㐚臟ȯᤀ뫇਀耄뫚଀耄Š蚾ȯᨀ뫙ఀ耄㛡翶뫜ഀ耄〰ꘔȯ뫓฀耄䴠ꁇȯ㱰ꁇȯ喨ꙃȯ喨ꙃȯ喐ꙃȯ뫖ༀ耄㟁ꂵȯ䄂㟁ꂵȯ䄂㔧᝻孎뫕က耄ᤸ㙱翶ᤠ㙱翶모ᄀ耄䘰荻翽㹐ꁇȯModeCBC몯ሀ耄ꚰ荣翽ᤂ0몢ጀ耄呐莒翽ᤀ몡᐀耄㴰ꁇȯ컐ꁜȯჴ㈠颪ȯ몤ᔀ耄琾丞翽㵠ꁇȯꪠ顢ȯ못ᘀ耄衇랴䋮跍â₣䚍滖䌸徔잨Ⰱ몾ᜀ耄ⓑ傡淼숚䉆ⷳ菶鏌ẞ齢嬕宻᧒體췳烜몽᠀耄荼翽ᨂ몰ᤀ耄㛡翶몷ᨀ耄ChainingModeCBC몊ᬀ耄␁瑦䎼퐢띈㤉熼쎞嫠몉ᰀ耄ᤸ㙱翶ᤠ㙱翶몌ᴀ耄촨荣翽㥀ꁇȯ촨荣翽㥀ꁇȯ몃Ḁ耄䘰荻翽㽀ꁇȯModeCBC몆ἀ耄명 耄몘℀耄퓠顡ȯ畐ꁆȯ&#10;䐅글뜨風ȯ뜐風ȯ몟∀耄Ⰱ瑦䎼퐢띈㤉熼쎞懠㐀᷂몒⌀耄ᤸ㙱翶ᤠ㙱翶몑␀耄㌰臟ȯᨀ 谺禎빅몔─耄㑬臟ȯᤀ2멫☀耄㟰ꁇȯ괰驙ȯ夨ꙃȯ夨ꙃȯ夐ꙃȯ멮✀耄﷌蛇ȯᨀ 멭⠀耄㛡翶멠⤀耄ChainingModeCBC퉩ꬢ멧⨀耄ꁜȯ컐ꁜȯჵ㗀颪ȯ멺⬀耄㍹臟ȯᨀ @蜀ȯ멹Ⰰ耄鬠驋ȯ멼ⴀ耄衇랴䋮跍â₣䚍滖䌸徔잨Ⰱ퉩ꬢ멳⸀耄컐ꁜȯఠꁝȯჳ⫠颪ȯ멶⼀耄ℐꘔȯ멵　耄㯀ꂵȯ轐刑倫倀昀䵺멈㄀耄㛡翶멏㈀耄镰螬翽械螮翽劖͍춍螌멂㌀耄ⓑ傡淼숚䉆ⷳ菶鏌ẞ齢嬕宻᧒體멁㐀耄멄㔀耄㮀ꂵȯ齎혭䌸爙Ŏ鸀椪퉩ꬢ멛㘀耄㛡翶멞㜀耄괰驙ȯᝠꘑȯ偨ꙃȯ偨ꙃȯ偐ꙃȯ멝㠀耄ᤸ㙱翶ᤠ㙱翶멐㤀耄㷰ꁇȯ㗠ꁇȯჲ䟠颪ȯ멗㨀耄⟰ꘔȯ먪㬀耄㏅臟ȯᤀ먩㰀耄먬㴀耄ﶀ蛇ȯᨀ 먣㸀耄먦㼀耄ChainingModeCBC㨰ꁇȯ먥䀀耄ഁ瑦䎼퐢띈㤉熼쎞䳠ऀ밹鹱머䄀耄ก瑦䎼퐢띈㤉熼쎞䷠ऀ밹鹱먿䈀耄䌰ꁇȯ㄰ꁇȯჷ粘ꁅȯ먲䌀耄༁瑦䎼퐢띈㤉熼쎞仠ऀ밹鹱먱䐀耄屐ꁇȯ텀ꁜȯჼ䘠ꄈȯ먴䔀耄က먋䘀耄镰螬翽械螮翽먎䜀耄숚ᤀက菶鏌ẞ齢嬕宻᧒體먍䠀耄㲐ꘔȯ먀䤀耄镰螬翽械螮翽톸ò먇䨀耄愀ꁇȯ㄰ꁇȯჹ案ꁅȯ먚䬀耄i爀ꂣȯModeCBC먙䰀耄㏠蜁ȯ㋀蜁ȯჽ⬀ꄈȯ먜䴀耄﷊蚻ȯ᠀燑䴝蛋ȯꄇȯ먓一耄퐐ꂣȯ먖伀耄ⓑ傡淼숚䉆ⷳ菶鏌ẞ齢嬕宻᧒體먕倀耄荺翽䏀ꁇȯ胰꘵ȯ$믨儀耄煐莒翽ᤂ믯刀耄㛡翶믢匀耄ᤸ㙱翶ᤠ㙱翶믡吀耄ChainingModeCBC믤唀耄믻嘀耄꓀荣翽䊠ꁇȯꡠ颫ȯꘞȯ暶鶼侯⇷믾圀耄W田믽堀耄舠꘥ȯ믰夀耄ଁ瑦䎼퐢띈㤉熼쎞䫠ऀ밹鹱믷娀耄炘莒翽ᤀu믊嬀耄㋀蜁ȯㄐ蜁ȯჺㄠꄈȯ믉尀耄⎐蜁ȯװ蜁ȯჶ⡠ꄈȯ믌崀耄㛡翶믃帀耄䛰ꁇȯ䛰ꁇȯ䛰ꁇȯā翽믆开耄꓀荣翽顾ȯ촨荣翽䖠ꁇȯ苟翽믅怀耄楠ꁕȯ櫀ꁕȯꃖȯ믘愀耄ꔐ荣翽䏰ꁇȯꚰ荣翽밀ꛪȯ믟戀耄舨荣翽ᤀ믒挀耄膨荣翽ᤂ믑搀耄㛡翶믔攀耄㛡翶뮫昀耄愀ꁇȯ䌰ꁇȯ჻掘ꁅȯ뮮最耄厐㙽翶埠㙽翶ȯ讨ꂭȯ뮭栀耄ᤸ㙱翶ᤠ㙱翶뮠椀耄ᤸ㙱翶ᤠ㙱翶뮧樀耄؁夀斮홏퀅靉ᑈ㥙௼Ǳ뮺欀耄眠荣翽ᤃy䯀芵勌諠㗜뮹氀耄ﶰꃹȯꁜȯჸ➀ꄈȯ뮼洀耄ঐ蚩ȯᤀ䀀뮳渀耄㛡翶뮶漀耄崀ꁕȯ뮵瀀耄ꚰ荣翽ᤂ뮈焀耄䩨莒翽ᤀ뮏爀耄焈莒翽ᤂ䴀苟翽뮂猀耄ChainingModeCBC뮁琀耄衇랴䋮跍â₣䚍滖䌸徔잨Ⰱ뮄甀耄뮛瘀耄ᤸ㙱翶ᤠ㙱翶뮞眀耄긠꘥ȯ뮝砀耄竐颰ȯ뫠ꁆȯ亨ꙃȯ亨ꙃȯ亐ꙃȯ뮐礀耄矰ꁆȯ矰ꁆȯ矰ꁆȯꘞ&#10;뮗稀耄ā฀ėడ덉⒬ￔ륙Ɔऀ밹鹱뭪笀耄؁夀斮홏퀅靉ᑈ㥙௼Ǳ뭩簀耄ਁȀⓁ꽏伇䫾鋅業ऀ밹鹱뭬紀耄ఁ瑦䎼퐢띈㤉熼쎞䯠ऀ밹鹱뭣縀耄ᤸ㙱翶ᤠ㙱翶뭦缀耄ް顢ȯ㟰ꁇȯ䳨ꙃȯ䳨ꙃȯ䳐ꙃȯ뭥耀耄೷蚩ȯᤀ䁀뭸脀耄㽐ꘔȯ뭿舀耄ጁ瑦䎼퐢띈㤉熼쎞几뭲茀耄穐髶ȯ髵ȯBE뤨Ꙟȯ뤐Ꙟȯ뭱萀耄ᴁ瑦䎼퐢띈㤉熼쎞叠ऀ밹鹱.뭴蔀耄ἁ瑦䎼퐢띈㤉熼쎞嗠ऀ밹鹱'뭋蘀耄鸠ꂷȯ뭎蜀耄ꄰ驡ȯ꫰驡ȯᄀ鍠ꃺȯ뭍蠀耄夁ఀ昳眕⼒ꍂޔ挽㌒꿒Ȁ뭀褀耄ᜁȀⓁ꽏伇䫾鋅籭က뭇言耄℁瑦䎼퐢띈㤉熼쎞埠ऀ밹鹱0뭚謀耄魠ꂷȯ뭙谀耄́夀遀煋ፊ陁ꩥ汌ꩵऀ밹鹱4뭜贀耄傀ꁇȯ䈐ꁇȯჾ㥠颪ȯ뭓踀耄ḁ瑦䎼퐢띈㤉熼쎞哠ऀ밹鹱5뭖輀耄威ఀ昳眕⼒ꍂޔ挽㌒埒က뭕退耄㛡翶묨鄀耄屐ꁇȯ䈐ꁇȯჿ喐ꃻȯ묯鈀耄ᄁȀⓁ꽏伇䫾鋅摭က묢錀耄脰颰ȯ脰颰ȯ脰颰ȯ묡鐀耄쀖哓ǿ簀ꙉ噲኿䛫Ʒ묤销耄ᐁȀⓁ꽏伇䫾鋅歭ऀ밹鹱묻阀耄堁ఀ昳眕⼒ꍂޔ挽㌒壒谺禎빅묾需耄Ёఀ昳眕⼒ꍂޔ挽㌒峒Ȁ묽頀耄؁ఀ昳眕⼒ꍂޔ挽㌒廒Ȁ묰餀耄܁ఀ昳眕⼒ꍂޔ挽㌒忒묷騀耄ౙ蚩ȯᤃ䴀묊鬀耄ୣ蚩ȯ᠀玵㍹臟ȯ묉鰀耄ᤸ㙱翶ᤠ㙱翶묌鴀耄ਧ蚩ȯ᠀玵㌰臟ȯȯ묃鸀耄塚驡ȯ陰髪ȯᄁꝐꃺȯ묆鼀耄荺翽勀ꁇȯ橰꘵ȯ$묅ꀀ耄ದ蚩ȯᤀ䶀묘ꄀ耄ઽ蚩ȯᤀN䕀묟ꈀ耄ఁ蚩ȯᤀ珏ﺐ荹翽묒ꌀ耄㛡翶묑ꐀ耄畐ꁆȯ筰髶ȯ&#10;挽㌒蜒ȯ蜒ȯ묔ꔀ耄ᘁ夀遀煋ፊ陁ꩥ汌瑵ऀ밹鹱룫ꘀ耄᠁ȀⓁ꽏伇䫾鋅絭ऀ밹鹱룮꜀耄홀ꂣȯ룭ꠀ耄ᤸ㙱翶ᤠ㙱翶룠꤀耄āఀ昳眕⼒ꍂޔ挽㌒姒谺禎빅룧ꨀ耄ඖ蚩ȯᤀ䵀룺꬀耄ሁ瑦䎼퐢띈㤉熼쎞僠ऀ밹鹱 룹가耄ᤁȀⓁ꽏伇䫾鋅湭ऀ밹鹱&quot;룼관耄ᬁ瑦䎼퐢띈㤉熼쎞勠ऀ밹鹱$룳글耄㛡翶룶꼀耄技ꁕȯ룵뀀耄ᤸ㙱翶ᤠ㙱翶룈넀耄㛡翶룏눀耄㛡翶룂대耄ȁఀ昳眕⼒ꍂޔ挽㌒嫒谺禎빅룁됀耄ᰁ夀遀煋ፊ陁ꩥ汌둵ऀ밹鹱*룄딀耄룛똀耄́ఀ昳眕⼒ꍂޔ挽㌒寒Ȁ룞뜀耄鳀ꂷȯ룝렀耄ய蚩ȯᤀ珏ﺐ荹翽쌥읚쇋፟룐뤀耄ԁఀ昳眕⼒ꍂޔ挽㌒巒ᄀ룗먀耄荺翽剠ꁇȯ橰꘵ȯ$뢪묀耄ခ瑦䎼퐢띈㤉熼쎞俠ऀ밹鹱,뢩밀耄ᨁ夀遀煋ፊ陁ꩥ汌硵ऀ밹鹱2뢬봀耄 瑦䎼퐢띈㤉熼쎞因߭燇Ꞹ뢣븀耄ᔁȀⓁ꽏伇䫾鋅汭ऀ밹鹱&amp;뢦뼀耄ᤸ㙱翶ᤠ㙱翶뢥쀀耄ഁఀ昳眕⼒ꍂޔ挽㌒旒Ȁ뢸섀耄ᄁఀ昳眕⼒ꍂޔ挽㌒槒ᄀ뢿숀耄㛡翶뢲쌀耄矠ꁇȯ媠ꁇȯᄇ瀘ꁅȯ뢱쐀耄ଁఀ昳眕⼒ꍂޔ挽㌒插ᄀ뢴씀耄กఀ昳眕⼒ꍂޔ挽㌒曒Ȁ뢋였耄ᤸ㙱翶ᤠ㙱翶뢎윀耄矠ꁇȯȰꁝȯᄅ溈ꁅȯ뢍저耄᠁ఀ昳眕⼒ꍂޔ挽㌒烒Ȁ뢀준耄幠ꁕȯ뢇쨀耄ࠁఀ昳眕⼒ꍂޔ挽㌒惒뢚쬀耄嘁⼀㞔ꂫᔕꩄﴙ㻖řȀ뢙찀耄ꌀꁱȯ뢜촀耄ᴁఀ昳眕⼒ꍂޔ挽㌒痒Ȁ뢓츀耄 ఀ昳眕⼒ꍂޔ挽㌒磒Ȁ뢖케耄℁ఀ昳眕⼒ꍂޔ挽㌒秒Ȁ뢕퀀耄崐ꁇȯ텀ꁜȯᄊ곀ꃺȯ롨턀耄ଁఀ昳眕⼒ꍂޔ挽㌒插Ȁ롯툀耄ᐁఀ昳眕⼒ꍂޔ挽㌒泒롢팀耄́ఀ昳眕⼒ꍂޔ挽㌒寒롡퐀耄ᖠꂸȯ텀ꁜȯᄋ꺐ꃺȯ롤픀耄驡ȯ憰颩ȯᄉ㙠ꄈȯ롻혀耄ఁఀ昳眕⼒ꍂޔ挽㌒擒谺禎빅롾휀耄∁ఀ昳眕⼒ꍂޔ挽㌒竒Ȁ롽耄ਁఀ昳眕⼒ꍂޔ挽㌒拒롰耄憐ꁇȯ傀ꁇȯᄂ䎀ꄈȯ롷耄㛡翶롊耄āఀ昳眕⼒ꍂޔ挽㌒姒롉耄ꐀ驡ȯ䒀颠ȯᄄ䑠ꄈȯ롌耄䙠蛼ȯryPosition롃耄㛡翶롆耄态ᘀ鏥贺蕃쾊ⲎŽ롅耄ꔐ荣翽咠ꁇȯꚰ荣翽ꛩȯ㻈ò롘耄㛡翶롟耄ခఀ昳眕⼒ꍂޔ挽㌒棒롒耄ሁఀ昳眕⼒ꍂޔ挽㌒櫒롑耄ȁఀ昳眕⼒ꍂޔ挽㌒嫒롔耄꓀荣翽顾ȯ␅̀䐅글ꁾȯ苟翽렫耄ਁఀ昳眕⼒ꍂޔ挽㌒拒렮耄ᰁఀ昳眕⼒ꍂޔ挽㌒瓒렭耄㛡翶렠耄媠ꁇȯȰꁝȯᄃ瓈ꁅȯ렧耄ँఀ昳眕⼒ꍂޔ挽㌒懒렺耄ᤸ㙱翶ᤠ㙱翶령耄屐ꁇȯ傀ꁇȯᄆ䦠ꄈȯ렼耄ᤸ㙱翶ᤠ㙱翶렳耄ᤸ㙱翶ᤠ㙱翶렶耄༁ఀ昳眕⼒ꍂޔ挽㌒柒Ȁ렵耄ᤸ㙱翶ᤠ㙱翶레耄㫺舷ȯᤃ}䯀ꄇȯ렏耄ᤁఀ昳眕⼒ꍂޔ挽㌒燒Ȁ렂耄돀驡ȯꬠ驡ȯᄈ㖀ꄈȯ렁耄ᬁఀ昳眕⼒ꍂޔ挽㌒珒Ȁ렄耄ḁఀ昳眕⼒ꍂޔ挽㌒盒렛耄ἁఀ昳眕⼒ꍂޔ挽㌒矒Ȁ렞耄莀ꁕȯ灀ꁕȯᗐꃗȯ렝耄ᜁఀ昳眕⼒ꍂޔ挽㌒濒Ȁ렐豈耄蓠ꁕȯ렗切耄ᨁఀ昳眕⼒ꍂޔ挽㌒狒맪ﬀ耄ᤸ㙱翶ᤠ㙱翶맩ﰀ耄ጁఀ昳眕⼒ꍂޔ挽㌒毒Ȁ맬ﴀ耄ᘁఀ昳眕⼒ꍂޔ挽㌒滒Ȁ맣︀耄ᤸ㙱翶ᤠ㙱翶맦＀耄ᔁఀ昳眕⼒ꍂޔ挽㌒淒Ȁ맥者㨁ఀ昳眕⼒ꍂޔ挽㌒鋒Ȁ맸Ā者؁ఀ昳眕⼒ꍂޔ挽㌒廒Ȁ맿Ȁ者䄁ఀ昳眕⼒ꍂޔ挽㌒駒맲̀者抠骝ȯ湀颩ȯᄍ骠ꃺȯ맱Ѐ者䈁ఀ昳眕⼒ꍂޔ挽㌒髒맴Ԁ者ԁఀ昳眕⼒ꍂޔ挽㌒巒맋؀者㄁ఀ昳眕⼒ꍂޔ挽㌒角Ȁ많܀者䌁ఀ昳眕⼒ꍂޔ挽㌒鯒ᄀ맍ࠀ者܁ఀ昳眕⼒ꍂޔ挽㌒忒Ȁ맀ऀ者䘁ఀ昳眕⼒ꍂޔ挽㌒黒Ȁ맇਀者ᤸ㙱翶ᤠ㙱翶맚଀者䜁ఀ昳眕⼒ꍂޔ挽㌒鿒ᄀ맙ఀ者䠁ఀ昳眕⼒ꍂޔ挽㌒ꃒȀ맜ഀ者䤁ఀ昳眕⼒ꍂޔ挽㌒ꇒ谺禎빅맓฀者ᤸ㙱翶ᤠ㙱翶맖ༀ者겠ꁱȯ맕က者㔁ఀ昳眕⼒ꍂޔ挽㌒跒릨ᄀ者㛡翶릯ሀ者✁ఀ昳眕⼒ꍂޔ挽㌒習릢ጀ者ᤸ㙱翶ᤠ㙱翶릡᐀者⬁ఀ昳眕⼒ꍂޔ挽㌒菒Ȁ릤ᔀ者⸁ఀ昳眕⼒ꍂޔ挽㌒蛒ᄀ릻ᘀ者㈁ఀ昳眕⼒ꍂޔ挽㌒諒Ȁ릾ᜀ者䉰颠ȯ痠驙ȯᄏ歨ꁅȯ립᠀者㰁ఀ昳眕⼒ꍂޔ挽㌒铒ᄀ린ᤀ者냀ꁱȯ릷ᨀ者㛡翶릊ᬀ者ᤸ㙱翶ᤠ㙱翶릉ᰀ者㛡翶릌ᴀ者━ఀ昳眕⼒ꍂޔ挽㌒緒Ȁ릃Ḁ者릆ἀ者☁ఀ昳眕⼒ꍂޔ挽㌒绒릅 者Ёఀ昳眕⼒ꍂޔ挽㌒峒Ȁ릘℀者ⴁఀ昳眕⼒ꍂޔ挽㌒藒Ȁ릟∀者⼁ఀ昳眕⼒ꍂޔ挽㌒蟒Ȁ릒⌀者㐁ఀ昳眕⼒ꍂޔ挽㌒賒릑␀者⠁ఀ昳眕⼒ꍂޔ挽㌒胒Ȁ릔─者淰ꁇȯ炐ꁇȯᄎ㮠ꄈȯ륫☀者㛡翶륮✀者ᤸ㙱翶ᤠ㙱翶륭⠀者、ఀ昳眕⼒ꍂޔ挽㌒裒률⤀者㛡翶륧⨀者Ⰱఀ昳眕⼒ꍂޔ挽㌒蓒륺⬀者㘁ఀ昳眕⼒ꍂޔ挽㌒軒Ȁ륹Ⰰ者␁ఀ昳眕⼒ꍂޔ挽㌒糒를ⴀ者㤁ఀ昳眕⼒ꍂޔ挽㌒釒Ȁ륳⸀者秀ꁇȯ炐ꁇȯᄐ㵠ꄈȯ륶⼀者륵　者㠁ఀ昳眕⼒ꍂޔ挽㌒郒륈㄀者륏㈀者⨁ఀ昳眕⼒ꍂޔ挽㌒苒Ȁ륂㌀者ꑠꁱȯ륁㐀者㬁ఀ昳眕⼒ꍂޔ挽㌒鏒륄㔀者㴁ఀ昳眕⼒ꍂޔ挽㌒闒Ȁ륛㘀者⤁ఀ昳眕⼒ꍂޔ挽㌒臒Ȁ륞㜀者㼁ఀ昳眕⼒ꍂޔ挽㌒韒Ȁ륝㠀者䀁ఀ昳眕⼒ꍂޔ挽㌒飒ᄀ륐㤀者䐁ఀ昳眕⼒ꍂޔ挽㌒鳒륗㨀者䔁ఀ昳眕⼒ꍂޔ挽㌒鷒ᄀ뤪㬀者㸁ఀ昳眕⼒ꍂޔ挽㌒雒Ȁ뤩㰀者秀ꁇȯᖠꂸȯᄌ需ꃺȯ뤬㴀者⌁ఀ昳眕⼒ꍂޔ挽㌒篒谺禎빅뤣㸀者㌁ఀ昳眕⼒ꍂޔ挽㌒诒Ȁ뤦㼀者㜁ఀ昳眕⼒ꍂޔ挽㌒迒Ȁ뤥䀀者荺翽勀ꁇȯ昐꘵ȯ$뤸䄀者ꔐ荣翽糰ꁇȯ械螮翽뤿䈀者㛡翶뤲䌀者吁ఀ昳眕⼒ꍂޔ挽㌒곒ᄀ뤱䐀者ᤸ㙱翶ᤠ㙱翶뤴䔀者丁ఀ昳眕⼒ꍂޔ挽㌒ꛒȀ뤋䘀者狐ꁇȯ秀ꁇȯᄖ鹀ꃺȯ뤎䜀者縐ꁇȯ襰颰ȯ쒈頠ȯ쒈頠ȯ쑰頠ȯ뤍䠀者稀ꁆȯ秀ꁇȯᄘ醐ꃺȯ뤀䤀者䴁ఀ昳眕⼒ꍂޔ挽㌒ꗒȀ뤇䨀者⌁瑦䎼퐢띈㤉熼쎞姠ऀ밹鹱8뤚䬀者ꚰ荣翽ᤂu홨ò뤙䰀者숚퓰ꂣȯ뤜䴀者嘁⼀㞔ꂫᔕꩄﴙ㻖řȀ뤓一者态ᘀ鏥贺蕃쾊ⲎŽ뤖伀者ꔐ荣翽玐ꁇȯꚰ荣翽ﰀꛩȯ뤕倀者ꚰ荣翽韸믳둑*ꀮȯᰐ骵ȯ瑠ꁇȯɓ欁谂쬸戉Ā쓶몍⠐楦敬⼺⼯㩃啜敳獲慜爮瑵敨晲牯層潄湷潬摡屳⠀湅汧獩╨〲潣牵敳㈥戰潯╫〲牴捡楫杮㈥⠰⤱Ѐ汸硳Ȁɫ匟馭b鈁閨಺က昨汩㩥⼯䌯尺獕牥屳⹡畲桴牥潦摲䑜睯汮慯獤\䔨杮楬桳㈥挰畯獲╥〲潢歯㈥琰慲正湩╧〲ㄨ)砄獬x鐃ȁ﬙뭉쐁颂಺ဇ桗瑴獰⼺椯扵晨⹳桳牡灥楯瑮挮浯猯瑩獥䠯慥瑬剨捯敫⽴桓牡摥㈥䐰捯浵湥獴䔯楤楴杮䔯楤楴杮䕟⽎∀湅汧獩╨〲潣牵敳㈥戰潯╫〲牴捡楫杮Ѐ汸硳ЀƔᔂ苒诵Ā菄몘܌圐瑨灴㩳⼯畩桢獦献慨敲潰湩⹴潣⽭楳整⽳效污桴潒正瑥匯慨敲╤〲潄畣敭瑮⽳摅瑩湩⽧摅瑩湩彧久/䔢杮楬桳㈥挰畯獲╥〲潢歯㈥琰慲正湩g砄獬x鐅ȁ䷚㋽颃಺ဇ桗瑴獰⼺椯扵晨⹳桳牡灥楯瑮挮浯猯瑩獥䠯慥瑬剨捯敫⽴桓牡摥㈥䐰捯浵湥獴䔯楤楴杮䔯楤楴杮䕟⽎∀湅汧獩╨〲潣牵敳㈥戰潯╫〲牴捡楫杮Ѐ汸硳؀Ɣ鐂숢讘Ā菲몘܌圐瑨灴㩳⼯畩桢獦献慨敲潰湩⹴潣⽭楳整⽳效污桴潒正瑥匯慨敲╤〲潄畣敭瑮⽳摅瑩湩⽧摅瑩湩彧久/䔢杮楬桳㈥挰畯獲╥〲潢歯㈥琰慲正湩g砄獬x鐇ȁ읲ꠁ预಺ဇ桗瑴獰⼺椯扵晨⹳桳牡灥楯瑮挮浯猯瑩獥䠯慥瑬剨捯敫⽴桓牡摥㈥䐰捯浵湥獴䔯楤楴杮䔯楤楴杮䕟⽎∀湅汧獩╨〲潣牵敳㈥戰潯╫〲牴捡楫杮Ѐ汸硳ࠀƔ괂￵讕Ā蚢몘܌圐瑨灴㩳⼯畩桢獦献慨敲潰湩⹴潣⽭楳整⽳效污桴潒正瑥匯慨敲╤〲潄畣敭瑮⽳摅瑩湩⽧摅瑩湩彧久/䔢杮楬桳㈥挰畯獲╥〲潢歯㈥琰慲正湩g砄獬x鐉ȁ밬鬰度飄಺ဇ桗瑴獰⼺椯扵晨⹳桳牡灥楯瑮挮浯猯瑩獥䠯慥瑬剨捯敫⽴桓牡摥㈥䐰捯浵湥獴䔯楤楴杮䔯楤楴杮䕟⽎∀湅汧獩╨〲潣牵敳㈥戰潯╫〲牴捡楫杮Ѐ汸硳਀ƔⲪ譛Ā퇲몘܌圐瑨灴㩳⼯畩桢獦献慨敲潰湩⹴潣⽭楳整⽳效污桴潒正瑥匯慨敲╤〲潄畣敭瑮⽳摅瑩湩⽧摅瑩湩彧久/䔢杮楬桳㈥挰畯獲╥〲潢歯㈥琰慲正湩g砄獬x鐋ȁﭾ쏽ꀁ飙಺ဇ桗瑴獰⼺椯扵晨⹳桳牡灥楯瑮挮浯猯瑩獥䠯慥瑬剨捯敫⽴桓牡摥㈥䐰捯浵湥獴䔯楤楴杮䔯楤楴杮䕟⽎∀湅汧獩╨〲潣牵敳㈥戰潯╫〲牴捡楫杮Ѐ汸硳ఀƔ謵Ā몘܌圐瑨灴㩳⼯畩桢獦献慨敲潰湩⹴潣⽭楳整⽳效污桴潒正瑥匯慨敲╤〲潄畣敭瑮⽳摅瑩湩⽧摅瑩湩彧久/䔢杮楬桳㈥挰畯獲╥〲潢歯㈥琰慲正湩g砄獬x鐍ȁ☹፦쐁馩಺ဇ桗瑴獰⼺椯扵晨⹳桳牡灥楯瑮挮浯猯瑩獥䠯慥瑬剨捯敫⽴桓牡摥㈥䐰捯浵湥獴䔯楤楴杮䔯楤楴杮䕟⽎∀湅汧獩╨〲潣牵敳㈥戰潯╫〲牴捡楫杮Ѐ汸硳฀Ɣ麠认Ā﯎몠܌圐瑨灴㩳⼯畩桢獦献慨敲潰湩⹴潣⽭楳整⽳效污桴潒正瑥匯慨敲╤〲潄畣敭瑮⽳摅瑩湩⽧摅瑩湩彧久/䔢杮楬桳㈥挰畯獲╥〲潢歯㈥琰慲正湩g砄獬x鐏ȁ偡鳷︁꫅಺ဇ桗瑴獰⼺椯扵晨⹳桳牡灥楯瑮挮浯猯瑩獥䠯慥瑬剨捯敫⽴桓牡摥㈥䐰捯浵湥獴䔯楤楴杮䔯楤楴杮䕟⽎∀湅汧獩╨〲潣牵敳㈥戰潯╫〲牴捡楫杮Ѐ汸硳ကƔ轎讹Ā욖몪܌圐瑨灴㩳⼯畩桢獦献慨敲潰湩⹴潣⽭楳整⽳效污桴潒正瑥匯慨敲╤〲潄畣敭瑮⽳摅瑩湩⽧摅瑩湩彧久/䔢杮楬桳㈥挰畯獲╥〲潢歯㈥琰慲正湩g砄獬x鐑ȁ틎쟨ꫣ಺ဇ桗瑴獰⼺椯扵晨⹳桳牡灥楯瑮挮浯猯瑩獥䠯慥瑬剨捯敫⽴桓牡摥㈥䐰捯浵湥獴䔯楤楴杮䔯楤楴杮䕟⽎∀湅汧獩╨〲潣牵敳㈥戰潯╫〲牴捡楫杮Ѐ汸硳ሀƔℂ臛讗Ā뫗܌圐瑨灴㩳⼯畩桢獦献慨敲潰湩⹴潣⽭楳整⽳效污桴潒正瑥匯慨敲╤〲潄畣敭瑮⽳摅瑩湩⽧摅瑩湩彧久/䔢杮楬桳㈥挰畯獲╥〲潢歯㈥琰慲正湩g砄獬x鐓ȁﾖ仌븁ퟬ಺ဇ桗瑴獰⼺椯扵晨⹳桳牡灥楯瑮挮浯猯瑩獥䠯慥瑬剨捯敫⽴桓牡摥㈥䐰捯浵湥獴䔯楤楴杮䔯楤楴杮䕟⽎∀湅汧獩╨〲潣牵敳㈥戰潯╫〲牴捡楫杮Ѐ汸硳᐀Ɣ焂湘讯Ā戮뫟܌圐瑨灴㩳⼯畩桢獦献慨敲潰湩⹴潣⽭楳整⽳效污桴潒正瑥匯慨敲╤〲潄畣敭瑮⽳摅瑩湩⽧摅瑩湩彧久/䔢杮楬桳㈥挰畯獲╥〲潢歯㈥琰慲正湩g砄獬x鐕ȁ╛럃಺ဇ桗瑴獰⼺椯扵晨⹳桳牡灥楯瑮挮浯猯瑩獥䠯慥瑬剨捯敫⽴桓牡摥㈥䐰捯浵湥獴䔯楤楴杮䔯楤楴杮䕟⽎∀湅汧獩╨〲潣牵敳㈥戰潯╫〲牴捡楫杮Ѐ汸硳ᘀƔⰂ譈Ā讞뫠܌圐瑨灴㩳⼯畩桢獦献慨敲潰湩⹴潣⽭楳整⽳效污桴潒正瑥匯慨敲╤〲潄畣敭瑮⽳摅瑩湩⽧摅瑩湩彧久/䔢杮楬桳㈥挰畯獲╥〲潢歯㈥琰慲正湩g砄獬x鐗Ȃϐ兘ċ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ʔ㈁௞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鐙Ȃ흴懚ċ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ᨀʔ윂겋ୡ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鐛Ȃ히ċ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ᰀʔ异ﳹଦ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鐝Ȃ⮏ﳦċ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Ḁʔข஡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鐟Ȃ뀗玛ċ︁಺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 ʔ㜂舙௧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鐡ȁ⠃搩಺ဇ桗瑴獰⼺椯扵晨⹳桳牡灥楯瑮挮浯猯瑩獥䠯慥瑬剨捯敫⽴桓牡摥㈥䐰捯浵湥獴䔯楤楴杮䔯楤楴杮䕟⽎∀湅汧獩╨〲潣牵敳㈥戰潯╫〲牴捡楫杮Ѐ汸硳∀Ɣ똂讛Āﳢ뫡܌圐瑨灴㩳⼯畩桢獦献慨敲潰湩⹴潣⽭楳整⽳效污桴潒正瑥匯慨敲╤〲潄畣敭瑮⽳摅瑩湩⽧摅瑩湩彧久/䔢杮楬桳㈥挰畯獲╥〲潢歯㈥琰慲正湩g砄獬x鐣ȁ⦜舁಺ဇ桗瑴獰⼺椯扵晨⹳桳牡灥楯瑮挮浯猯瑩獥䠯慥瑬剨捯敫⽴桓牡摥㈥䐰捯浵湥獴䔯楤楴杮䔯楤楴杮䕟⽎∀湅汧獩╨〲潣牵敳㈥戰潯╫〲牴捡楫杮Ѐ汸硳␀Ɣ焂试Āꢆ뫣܌圐瑨灴㩳⼯畩桢獦献慨敲潰湩⹴潣⽭楳整⽳效污桴潒正瑥匯慨敲╤〲潄畣敭瑮⽳摅瑩湩⽧摅瑩湩彧久/䔢杮楬桳㈥挰畯獲╥〲潢歯㈥琰慲正湩g砄獬x鐥ȁ漊Ⲳꀁ಺ဇ桗瑴獰⼺椯扵晨⹳桳牡灥楯瑮挮浯猯瑩獥䠯慥瑬剨捯敫⽴桓牡摥㈥䐰捯浵湥獴䔯楤楴杮䔯楤楴杮䕟⽎∀湅汧獩╨〲潣牵敳㈥戰潯╫〲牴捡楫杮Ѐ汸硳☀Ɣ&#10;ഀꗾ*皠ꂼȯ䳰ȯ줐ꂷȯȯࠀꗣ*緀颍ȯ镐ȯ鑂௺ꗫဪꃨȯﲠꁒȯ&#10;타㳧翶遀ꁇȯ᠑萀ꒈ驢ȯ햲뛮退灞戠窝àmmFluctuations of body liquids, cells, and tissue linked to genetic and environmental changes is explored by…..ons/햢뛾Ā耀퉠荣翽ЀǴ.&#10;&#10;㿿㿿&#10;&#10;㾀㾀⣿ሂƓր茄,ons/햒뛎Ȁ耀Ѐ蚾ȯ═莋翽熐荣翽═莋翽狰荣翽荼翽곈荣翽⟘莍翽굘荣翽⟘莍翽궠荣翽鐈莎翽荹翽⟘莍翽荹翽變顽ȯ荹翽荹翽荹翽䊐蚡ȯ荺翽釘莎翽⁠荼翽䙐蚡ȯ荼翽⟘莍翽切荼翽蛓ȯ퐐莑翽釘莎翽el햂뛞̀耀985440638-1716696054-3688324294-15210\Software\Policies\Microsoft\Office\16.0\Common\Feedback헲뚮Ѐ言灞戠窝æpp….. received the Nobel Prize in Chemistry in 1989 by discovering that RNAs are beyond being passive messengers. 헢뚾Ԁ耀翽횈翽쀀 嶈翽崨翽峰翽岸翽岀翽局翽芠翽씈翽W$$䫨翽䪠翽䩰翽䨈翽ons/헒뚎؀耀濰荣翽鑘莎翽熐荣翽⟘莍翽硸荣翽═莋翽촨荣翽䅀蛒ȯ췠荣翽䬀蛒ȯ荹翽䶠蛒ȯ荹翽⣰ꃳȯ荺翽䔐蛑ȯস荻翽⟘莍翽퉐莑翽⟘莍翽퐐莑翽釘莎翽莑翽㿰蛒ȯ莑翽錘莎翽莑翽錘莎翽쾰ꃲȯ픀苔翽is. 헂뚞܀耀诠膟翽翶膟翽❠Ċ鏠䤀㛦翶Ā㛡Ǵ貀膟翽ȯ䒠蛧ȯ픲뙮ࠀ耀퉠荣翽ЀǴ.&#10;&#10;㿿㿿&#10;&#10;㾀㾀⣿ሂƓր茄,el픢뙾ऀ耀Ѐ蚾ȯ═莋翽熐荣翽═莋翽狰荣翽荼翽곈荣翽⟘莍翽굘荣翽⟘莍翽궠荣翽鐈莎翽荹翽⟘莍翽荹翽ᠰ顾ȯ荹翽荹翽荹翽Ԡ蛙ȯ荺翽釘莎翽⁠荼翽ְ蛙ȯ荼翽⟘莍翽切荼翽蛓ȯ퐐莑翽釘莎翽W픒뙎਀耀翽횈翽쀀 嶈翽崨翽峰翽岸翽岀翽局翽芠翽씈翽Wï䫨翽䪠翽䩰翽䨈翽픂뙞଀退토翽芰ꂩȯ૨ꃎȯ꜒ȯ묰蝺翽ꅐ蜭ȯ⬐ꀭȯ୘ꃎȯ꜒ȯഫ翽턠翽흸꘾ȯ흸꘾ȯ핲똮ఀ阀灞戠窝ÚjjDigital Twins  are in silico patients generated by the training of neural networks with real patient data.핢똾ഀ耀郦品ի⟈㙼翶櫗吀亃麗ㅆ夣붴封翽仨㿇䦄㛦翶㛡翶䀀째ꂾȯ㛡翶翽ꂾȯେ핒똎฀耀郦品ի⟈㙼翶翿뵲゛䬲䊇託溚뚄専翽仨㿇䦄㛦翶㛡翶䀀뀘ꂾȯ㛡翶ʪ翽ꂾȯꜳȯ핂똞ༀ耀_xlref0ò㛡翶㛡稈ꁵȯ985440638-1716696054-3688324294-15210\Software\Microsoft\Office\16.0\Common\TeachingCallouts苔翽횲럮က耀郦品իàmmFluctuations of body liquids, cells, and tissue linked to genetic and environmental changes is explored by…..el횢럾ᄀ耀郦品իæpp….. received the Nobel Prize in Chemistry in 1989 by discovering that RNAs are beyond being passive messengers. /횒럎ሀ耀괠颧ȯ혀苔翽ꪐꂠȯ혀苔翽z궐ꂠȯ픀苔翽{鑘莎翽픀苔翽|鑘莎翽픀苔翽錘莎翽픀苔翽걠颧ȯ픀苔翽꿰颧ȯ픀苔翽긐颧ȯ픀苔翽Õ莋翽픀苔翽횂럞ጀ耀ఀ髀ȯ聀慀ꀧȯ훲랮᐀耀Ѐ蚾ȯ═莋翽熐荣翽═莋翽狰荣翽荼翽곈荣翽⟘莍翽굘荣翽⟘莍翽궠荣翽鐈莎翽荹翽⟘莍翽荹翽ྐ顾ȯ荹翽荹翽荹翽ଠ蛙ȯ荺翽釘莎翽⁠荼翽߀蛙ȯ荼翽⟘莍翽切荼翽蛓ȯ퐐莑翽釘莎翽cel훢랾ᔀ耀퉠荣翽ЀǴ.&#10;&#10;㿿㿿&#10;&#10;㾀㾀⣿ሂƓր茄,훒랎ᘀ耀煀荣翽⟘莍翽狰荣翽荼翽ꆨ荣翽吀蛒ȯꤠ荣翽韰荣翽ꭘ荣翽═莋翽곈荣翽⟘莍翽꼨荣翽⚀蛚ȯ荹翽⟘莍翽荹翽頿ȯ荹翽荹翽荹翽頿ȯ難荹翽⟘莍翽荺翽釘莎翽荼翽✀蛒ȯࣨ莄翽═莋翽As훂랞ᜀ耀곰颧ȯ혀苔翽괰ꂠȯ혀苔翽z겠ꂠȯ픀苔翽{鑘莎翽픀苔翽|鑘莎翽픀苔翽錘莎翽픀苔翽교颧ȯ픀苔翽돠颧ȯ픀苔翽곀颧ȯ픀苔翽Õ莋翽픀苔翽혲띮᠀耀濰荣翽鑘莎翽熐荣翽═莋翽狰荣翽荼翽ꗀ荣翽뮠蚭ȯ꼨荣翽蛓ȯ흠荣翽蛓ȯ荹翽⟘莍翽荹翽荹翽難荹翽⟘莍翽﷈荹翽鑘莎翽荺翽⚐蛔ȯ荺翽釘莎翽矘荻翽═莋翽荻翽釘莎翽⁠荼翽爠ꂠȯ䐘㚻翶혢띾ᤀ耀ꃲȯ혀苔翽ꃲȯ픀苔翽C絰颫ȯ픀苔翽{鑘莎翽픀苔翽|鐈莎翽픀苔翽荼翽픀苔翽荼翽픀苔翽ꃲȯ픀苔翽ꃲȯ픀苔翽Õ莋翽픀苔翽As혒띎ᨀ退토翽䚀骖ȯϘꃎȯ惈ꁏȯ묰蝺翽괰ꃫȯ箠ꂊȯшꃎȯ愸ꁏȯഫ翽턠翽⇘ꁧȯ⇘ꁧȯ혂띞ᬀ耀诠膟翽膟翽❠Ċ鏠ĀǴ貀膟翽@홲뜮ᰀ耀Ѐn.4㾀㾀ᗿȀ঒Ɓ茌C7eat홢뜾ᴀ耀ᩓꡳ㔲䩓要䬐雫嶽ᘂ蚱ȯ仨㿇䦄㛦翶㛡翶䀀翽㛡翶茁翽翽崸騿ȯ㞸ꛊȯ홒뜎Ḁ耀诠膟翽膟翽❠Ċ鏠䤀㛦翶Ā㛡Ǵ貀膟翽雮곳ꙑ*偀꜇ȯ僠蜜ȯrc%3dhttps%253A%252F%252Fiubhfs%252Esharepoint%252Ecom%252Fsites%252FHealthRocket%252F%255Fvti%255Fbin%252Fwopi%252Eashx%252Ffiles%252Fe5c28253e16d4a32987e3361fb234daf%26access_token%3deyJ0eXAiOiJKV1QiLCJhbGciOiJSUzI1NiIsIng1dCI6IkNRQU5lRWUtSUxVNTdlSnRZS0N2QVh2b1RkNCJ9.eyJhdWQiOiJ3b3BpL2l1Ymhmcy5zaGFyZXBvaW50LmNvbUBmNDE5YzlmZS1mN2IwLTRkODctYmVlOC1lOGRmYjIxOTBjYWIiLCJpc3MiOiIwMDAwMDAwMy0wMDAwLTBmZjEtY2UwMC0wMDAwMDAwMDAwMDBAOTAxNDAxMjItODUxNi0xMWUxLThlZmYtNDkzMDQ5MjQwMTliIiwibmJmIjoiMTY4Mzg5MDQxMSIsImV4cCI6IjE2ODM5MjY0MTEiLCJuYW1laWQiOiIwIy5mfG1lbWJlcnNoaXB8YWJiaWUucnV0aGVyZm9yZC1iZXJuZ3J1YmVyQGl1Lm9yZyIsIm5paSI6Im1pY3Jvc29mdC5zaGFyZXBvaW50IiwiaXN1c2VyIjoidHJ1ZSIsImNhY2hla2V5IjoiMGguZnxtZW1iZXJzaGlwfDEwMDMyMDAwNTU2M2YyN2NAbGl2ZS5jb20iLCJzaWQiOiI3MmZjOWMwMy00NDA2LTRlZWQtODViYS1iZjAyZjIwNmJlN2QiLCJzaWduaW5fc3RhdGUiOiJbXCJrbXNpXCIsXCJkdmNfY21wXCIsXCJkdmNfZG1qZFwiXSIsInhtc19jYyI6IltcIkNQMVwiXSIsInhtc19zc20iOiIxIiwiaXNsb29wYmFjayI6IlRydWUiLCJhcHBjdHgiOiJlNWMyODI1M2UxNmQ0YTMyOTg3ZTMzNjFmYjIzNGRhZjtNTUlvZFR1azJ4WnA0U0xSMlJUN3FPR3EzbE09O0RlZmF1bHQ7OzdGRkZGRkZGRkZGQkZGRkY7VHJ1ZTs7OzEwNDg1NzY7ZDYxZGIyYTAtMTBlMy02MDAwLWFiZjktNTRiMTZhM2E3ODdkIiwiZmlkIjoiMTg5OTEzIn0.LAl0g2oaJ6UsKxf7_hSmmfh7rIG6x1KnBEFflkFnNytF9XOLb-8X3LtgwzCvyeK2PAxIcP2s8-cm6CI_ebyQ-X5OVUfDK-3ZQDse6u_jEdxVMYqOvzek-4WYdXA26BHEvxBqEKGKGXMhBNEzeY_3PGRbt-5rqugzn1WX30WpjquxaN6tg̀ꓺ*着ꂼȯ怐ȯ엀ꜢȯŐȯ靂ࣺꓽဪꩀ鬲ȯꀠ髤ȯ타ᘇ楬䙷묠ꁇȯꃧ�s潄畣敭瑮휄뛮s蠀์ชീ頙ȯ勐ꁗȯ뭀ꁇȯł∊｀흷뛻š蠀ᅎ㤊컠驇ȯ밐ꁇȯł∊｀흺뛴ȯ蠀ဝ蜊Ⴠ頙ȯ볠ꁇȯł∊｀흭뛁ͩ耀님荣翽붰ꁇȯЀᰓòꒈ膟翽ꐘ膟翽ꑐ膟翽ꈘ膟翽㋣戳㐷换흐뛒Ѐ耀님荣翽뺀ꁇȯЀꒈ膟翽ꐘ膟翽ꑐ膟翽ꈘ膟翽㋣흃뚯ե蠀ᇤ礊擐ꁚȯ喀驤ȯ뽐ꁇȯł∊｀킶뚸إ蠀ቀ༊Ӏ頙ȯ쀠ꁇȯł∊｀킹뚵܀蠀ฮ匊퉠驇ȯ佐ꁗȯ샰ꁇȯł∊｀킬뚆ࡍ耀님荣翽쇀ꁇȯЀ-5ꒈ膟翽ꐘ膟翽ꑐ膟翽ꈘ膟翽㋣爀킟뚓ु耀님荣翽슐ꁇȯЀꒈ膟翽ꐘ膟翽ꑐ膟翽ꈘ膟翽&lt;㋣킂뙬ਯ耀님荣翽썠ꁇȯЀࠁ耀⯰꘿ȯ䴳ꁈȯꒈ膟翽ꐘ膟翽ꑐ膟翽ꈘ膟翽&lt;㋣탵뙹଀耀님荣翽쐰ꁇȯЀ-54-ꒈ膟翽ꐘ膟翽ꑐ膟翽ꈘ膟翽㋣獷漮晦탸뙊౰耀님荣翽씀ꁇȯЀ耀䞠顾ȯꒈ膟翽ꐘ膟翽ꑐ膟翽ꈘ膟翽㋣탫뙇ഀ蠀຾礊拐ꁚȯ에ꁇȯł∊｀탞뙐฀耀님荣翽욠ꁇȯЀࠁ耀⻀꘿ȯ霣ꁈȯꒈ膟翽ꐘ膟翽ꑐ膟翽ꈘ膟翽&lt;㋣탁똭ༀ蠀ᜪ《ۀ頙ȯ尐驤ȯ읰ꁇȯł∊｀퀴똾က蠀ᄶᐊ݀頙ȯ吠ꁗȯ졀ꁇȯł∊｀퀧똋ᄀ耀님荣翽줐ꁇȯЀࠁ耀䌀꘿ȯꒈ膟翽ꐘ膟翽ꑐ膟翽ꈘ膟翽&lt;㋣퀪똄ሀ蠀౸謊߀頙ȯ咐ꁗȯ짠ꁇȯł∊｀靂ࣺꕑဪꖠꁅȯꀠ髤ȯ타柷쬰ꁇȯ쏥퀃뛮退EG졠꛴ȯUS죰꛴ȯ-5졠꛴ȯ54졠꛴ȯ17떠꛴ȯ54죀꛴ȯ24졠꛴ȯ21죰꛴ȯ&#10;wa졠꛴ȯic졠꛴ȯcr떠꛴ȯ&#10;Of죀꛴ȯ6.쏠꛴ȯl\읰꛴ȯons클뛹Ƕ耀翽⼠翽쀀⛸翽✨翽♰翽翽═翽e큥뛈ȯ退C:\U촰ꁇȯ耀āāct큖뛛̯耀궰荺翽각耀?　⡶⾧܀ࠀ耀Ŀ怤⡶⾧܀ࠀ6큇뚪е耀翽⼠翽쀀⛸翽✨翽♰翽翽═翽IO큈뚥׶褀ßĀ鎐菊翽⠅揍ﶃ⾦렀紽ﶃࠀ躔ﶃ 掩ﶃ掗ﶃꠀ掍ﶃ䠀釛ﶃ쀀接ﶃ턀崍⾠Ȁ瀁쪐ﶃĀ趨荣翽錘莎翽Ă鿀菊翽ꠂ掍ﶃ堀鋣ﶃ堀掲ﶃ货ﶃȀ 쬐ﶃ̀촨荣翽ꎠ꛴ȯ趨荣翽莑翽쳠荣翽Бꁝȯ̃̃톹뚴؂退EG끠꛴ȯUS꿐꛴ȯ-5끠꛴ȯ54끠꛴ȯ17떠꛴ȯ54Ꝡ꛴ȯ24끠꛴ȯ21꿐꛴ȯ&#10;wa끠꛴ȯic끠꛴ȯcr떠꛴ȯ&#10;OfꝠ꛴ȯ6.쏠꛴ȯon읰꛴ȯeIO톪뚇ܯ谀툘ꁇȯ툥ꁇȯ釘莎翽懐ꁓȯ畃瑳浯瑓瑡獵܀＀旿䟒⾠Ȁ瀀䟒⾠躑ﶃ퀀卡⾠匀偉摁牤獥s튰ꁇȯ튼ꁇȯ釘莎翽懐ꁓȯ䵓偔摁牤獥s翽톛뚖࠯蠀ᦈ莋翽恀ꃧȯ᷀蛅ȯЀ典ꙻȯŞ2⇐꘿ȯ㾀㾀ᗿؘ৲Ɓ茂翽缀錨荣翽톌뙡य退锠ꘒȯ莠ꘒȯࠁ訠ꘒȯā讠ꘒȯ鋰鬷ȯ豠鬷ȯँ闠ꘞȯ艰ȯ졀ꁜȯ짰ꁜȯ놠ꁡȯ할ꂋȯ혀ꂋȯ錁荣翽칠蜭ȯ錁荣翽Āel퇽뙰਀耀翽⼠翽쀀⛸翽✨翽♰翽翽═翽l퇮뙃ଯ耀翽⼠翽쀀⛸翽✨翽♰翽翽═翽퇟뙒య耀翽⼠翽쀀⛸翽✨翽♰翽翽═翽퇀똭ഀ耀翽⼠翽쀀⛸翽✨翽♰翽翽═翽IO턱똼฀退걨菊翽쀚ꦐꁛȯ걨菊翽쀚끰ꁛȯꁠ菊翽삀냐ꁛȯ蜈臩翽쁾蔠Ꙣȯဠ菋翽쁩뎐ꁛȯ뻘菊翽쁳낐ꁛȯel턢똏ༀ销䘛敬啸卉牣灩兴ĀЄࠄȀఄԀ଀䁀ᰀଁ䂀ᰀ䔁À圀@ᘀ䮀䄀섀ŀ尀聀ḁ耀؀Ѐ桴獩Ѐ$楆摮楆獲却祴敬偤牡湥坴瑩䑨瑡卡畯捲e༄䜀瑥慄慴潃瑮硥tЄ一汩Ѐ&#10;楆敲癅湥t਄伀䍮浯慭摮elÌ(Ɠ(Ì(ÌƓ(Ɠ鉂෺ꕑဪꪀ鬲ȯꀠ髤ȯ타矷Ëꁇȯﾈᤴ현ޱ箬ﵿ﻿﻿苅⒨戀䀅턁뛯耀荣翽쉀ꜥȯ巰蜅ȯЁāāĄāā턌뛠Ā耀狰荣翽荼翽Ꟙ荣翽鐈莎翽촨荣翽໐顾ȯn╳Ѐ텷뛥Ȁ耀狰荣翽荼翽Ꟙ荣翽鐈莎翽돀荣翽뭀蜡ȯ촨荣翽࿰顾ȯ텲뛾̀鐀荺翽曠Ꙣȯ婠ꁘȯĄ텽뛳Ѐ耀蛨荣翽ĀꁇȯDataContext.Label텸뛴Ԁ耀荺翽ꁇȯ稰ꀟȯﺐ荹翽Ѐ텣뛉؀耀蛨荣翽ĀꁇȯDataContext.Label텮뛂܀退煀荣翽═莋翽簰荣翽竐荣翽Ꟙ荣翽竐荣翽荺翽鸀꛴ȯ텩뛇ࠀ退濰荣翽鐈莎翽Ꟙ荣翽笠荣翽꼨荣翽稐ꁜȯ텔뛘ऀ退濰荣翽錘莎翽煀荣翽═莋翽꼨荣翽瘠ꁜȯ춨荣翽ᵐ꛵ȯ텟뛝਀退麀蜶ȯ䄂翽靠蜶ȯ䄂翽⎠ꙡȯ䄂ɱȯ㦰ꄚȯ텚뛖଀退濰荣翽錘莎翽煀荣翽═莋翽꼨荣翽煀ꁜȯ춨荣翽ᮠ꛵ȯ텅뚫ఀ退껨荣翽莑翽촨荣翽᭰꛵ȯ춨荣翽᭰꛵ȯ礈荻翽竐荣翽텀뚬ഀ鐀荺翽ಠꙵȯ娀鬜ȯĄȯпЀ텋뚡฀鐀荺翽嚠ꘟȯ㽰ꁔȯĄȯЀ튶뚺ༀ鐀荺翽坠ꄚȯ㽰ꁔȯĄ튱뚿က耀荺翽ꁇȯ䲀꜊ȯﺐ荹翽ȯ朿Ѐ튼뚰ᄀ耀磱蜃ȯ䄂ȯ膐òĀò䪠òĀ튧뚵ሀ鐀荺翽涠Ꙣȯ娀鬜ȯĄȯ튢뚎ጀ耀狰荣翽荼翽Ꟙ荣翽鉐莎翽촨荣翽彰顾ȯࠀЀЀ튭뚃᐀鐀荺翽堠ꘟȯ㽰ꁔȯĄЀЀ튨뚄ᔀ鐀荺翽尐ꄚȯ婠ꁘȯĄȯЀЀ튓뚙ᘀ耀荣翽骠蜺ȯꑠ蛻ȯЁāāāпЀ튞뚒ᜀ耀蛨荣翽ĀꁇȯDataContext.LabelЀ튙뚗᠀鐀荺翽堀ꄚȯ㽰ꁔȯĄ튄뙨ᤀ耀ḱ蛜ȯĂ翽ḱ蛜ȯĂ翽梁ꙙȯ䄂Ḱ蛜ȯĂ翽튏뙭ᨀ耀ۑꀰȯ䄂ȯۑꀰȯ䄂ȯ꙳ȯĀȯ朿Ѐ튊뙦ᬀ鐀荺翽呠ꘟȯ㽰ꁔȯĄȯ朿Ѐ틵뙻ᰀ销荣翽㽰ꁔȯ箠ꁓȯȯ朿Ѐ티뙼ᴀ耀仰顾ȯᄅ؂ocꁇȯ挀頖ȯ斨頖ȯ고ꛋȯЀ틻뙱Ḁ耀狰荣翽荼翽Ꟙ荣翽鐈莎翽촨荣翽宀顾ȯ朿Ѐ틦뙊ἀ耀瀱蜃ȯ䄂ȯ膐òĀò顠òĀЀЀ틡뙏 耀狰荣翽莋翽Ꟙ荣翽鐈莎翽촨荣翽媐顾ȯryId◚Ѐ틬뙀℀耀蛨荣翽ĀꁇȯDataContext.Label틗뙅∀鐀荺翽廠ꘟȯ㽰ꁔȯĄȯЀЀ틒뙞⌀耀狰荣翽莋翽Ꟙ荣翽鐈莎翽촨荣翽忐顾ȯ娾杽Ѐ틝뙓␀耀蛨荣翽ĀꁇȯDataContext.Label틘뙔─耀Data.Doc.IsOpeningOfflineCopyȯ틃똩☀耀荺翽ꁇȯ嚐ꀟȯﺐ荹翽틎똢✀耀蛨荣翽ĀꁇȯDataContext.Label틉똧⠀耀ࢱꀰȯ䄂ȯࢱꀰȯ䄂ȯ꙳ȯĀȯ툴똸⤀鐀荺翽妐ꄚȯተꂥȯĄȯ朿Ѐ툿똽⨀退蜹ȯ═莋翽蜹ȯ═莋翽ﮀ蜹ȯ═莋翽᳠ꙡȯ᭠ꙡȯ툺똶⬀耀蛨荣翽ĀꁇȯDataContext.LabelЀ툥똋Ⰰ退ᖠꙡȯ䄂ȯហꙡȯ䄂ȯᚠꙡȯ䄂ȯ⁠ꙡȯ䄂朿Ѐ툠똌ⴀ耀荺翽ꁇȯ䖠꜊ȯﺐ荹翽ȯ툫똁⸀鐀荺翽鸠ꘒȯ䅐ꁔȯĄȯ朿Ѐ툖똚⼀鐀荣翽皀ꁘȯ覠ꁓȯ툑똟　退煀荣翽═莋翽簰荣翽竐荣翽荺翽鸀꛴ȯɴsⶀꄚȯ朿Ѐ툜또㄀耀荺翽ꁇȯ僰ꀟȯﺐ荹翽툇똕㈀耀瑱ꀯȯ䄂ȯ瑱ꀯȯ䄂ȯ꙳ȯĀȯ툂럮㌀耀蛨荣翽ĀꁇȯDataContext.Label툍럣㐀鐀荺翽鹠Ꙡȯ婠ꁘȯĄ툈럤㔀鐀荺翽滠Ꙣȯ婠ꁘȯĄ翽퉳럹㘀耀熐荣翽═莋翽狰荣翽荼翽簰荣翽竐荣翽꼨荣翽韰荣翽퉾럲㜀退絸荣翽莋翽罀荣翽═莋翽苨荣翽═莋翽ꗀ荣翽娰颧ȯ퉹럷㠀鐀荺翽喀ꘟȯ㽰ꁔȯĄ퉤럈㤀鐀荺翽奀ꘟȯ㽰ꁔȯĄ퉯럍㨀鐀荺翽删ꘟȯ㽰ꁔȯĄ─Ѐ퉪럆㬀耀荣翽묠ꁏȯ⊠ꂌȯ냀蛻ȯāāāāā퉕럛㰀耀荺翽ꁇȯ眐ꀟȯﺐ荹翽Ѐ퉐럜㴀耀荺翽ꁇȯ悐ꀟȯﺐ荹翽퉛럑㸀耀ꩱ蜃ȯ䄂ȯ膐òĀò顠òĀ朿Ѐ퉆랪㼀耀狰荣翽荼翽Ꟙ荣翽鐈莎翽돀荣翽묐蜡ȯ촨荣翽ݐ顾ȯ퉁랯䀀耀ꕱꁘȯ䄂ȯ膐òĀò䪠òĀ朿Ѐ퉌랠䄀耀狰荣翽莋翽Ꟙ荣翽鐈莎翽촨荣翽㈐顾ȯeCopyȯ朿Ѐ펷랥䈀鐀荺翽཰ꙵȯ娀鬜ȯĄ꽑嘘朿Ѐ펲랾䌀退ᒤꇫ롧୺黡뚢靃ꅵ⪴﴾ॵ趃￀췀ݽ꩙뵢뭮돸ὒﱹ镃궋莜≂误돿뛛ЀЀ펽랳䐀耀荺翽ꁇȯ緰ꀟȯﺐ荹翽朿Ѐ편랴䔀退Tut펣랉䘀耀荺翽ﯰꁇȯⅰꀟȯﺐ荹翽蛰◎Ѐ펮랂䜀退阻⧊௔㇄陧ଫ맄힃᳅촥돒侍࿆ꄢ蔉ໍᵆ긆럈腧鈠ꭧ櫫肼๛྄毂퍔朿Ѐ펩랇䠀鐀荺翽樠Ꙣȯ娀鬜ȯĄ朿Ѐ펔래䤀鐀荺翽ᄀꙵȯ娀鬜ȯĄ뛛朿Ѐ펟랝䨀耀郦品իTEST_Template_MA.xlsx펚랖䬀鐀荺翽暠Ꙣȯ娀鬜ȯĄч柈钕└㰀펅띫䰀鐀荺翽犠Ꙣȯ娀鬜ȯĄ펀띬䴀鐀荺翽ጠꘟȯ娀鬜ȯĄ猃뀂ꁋѽЀ펋띡一鐀荺翽Ềꙵȯ娀鬜ȯĄ朿Ѐ폶띺伀耀೐ꁈȯࡰꁈȯހꁈȯȯꁇȯȯпЀ폱띿倀鐀荺翽᷐ꙵȯ娀鬜ȯĄ폼띰儀退硸荣翽⟘莍翽ꗀ荣翽娰颧ȯ춨荣翽싰꛴ȯ莑翽쟐꛴ȯ폧띵刀退ঐ꜍ȯ ী꜍ȯ㿰n╳Ѐ폢띎匀退鋺᧼Ｌ簷鸌䤉ꡮ甉ꢝ呾ℌ劮兰駲빠穒⭦ᾬ觙ǥ㮻䌅챬냹쓑籙垔㓲猃뀂ЀЀ폭띃吀退巔埈➤䭠顀롳鞋ጠ⊭䬇겲㿨떓媯鬵眭凥꣰홹ⅻ쥜⬆䗰ч柈Ѐ폨띄唀退쯠顅ȯ퓠顢ȯᬐ頙ȯ台骹ȯ纠ꁋȯⰐꘔȯ폓띙嘀鐀荺翽ീꙵȯ娀鬜ȯĄȯ钕└㰀폞띒圀耀郦品ի㛡翶 뛠㐲翶폙띗堀退ᅦ釧ꔿ裮侩叧씢±쳄돧꛾❺鬨䜕귿捍沠㾠ⱛ偄鋵쿻챊ᓣ贵鬊才ॠ朿Ѐ폄뜨夀耀荺翽ðꁈȯ竐ꀟȯﺐ荹翽폏뜭娀鐀荺翽玠Ꙣȯ娀鬜ȯĄ폊뜦嬀鐀荺翽઀ꘟȯ娀鬜ȯĄ猃뀂朿Ѐ팵뜻尀鐀荺翽ၠꙵȯ娀鬜ȯĄﾧ৘пЀ팰뜼崀鐀荺翽曠Ꙣȯ娀鬜ȯĄॠЀЀ팻뜱帀鐀荺翽ᆠꙵȯ娀鬜ȯĄ翽朿Ѐ팦뜊开鐀荺翽ﾀꙴȯ娀鬜ȯĄ팡뜏怀蠀臀ꘜȯ봠ꙹȯ髠ꘕȯ售槒Ї팀瘥䨩睾刈ꄍȯ凰ꄍȯ팬뜀愀退application/x-javascript䝠颎ȯ팗뜅戀鐀荺翽櫠Ꙣȯ娀鬜ȯĄᬪ朿Ѐ팒뜞挀鐀荺翽焠Ꙣȯ娀鬜ȯĄч柈朿㰀팝뜓搀鐀荺翽￐ꙴȯ娀鬜ȯĄЀ팘뜔攀鐀荺翽─ꙵȯ娀鬜ȯĄﾧ৘朿Ѐ팃듩昀蠀ᘀꙵȯ鸀Ꜹȯ彐鬮ȯЇ又ꄍȯ厰ꄍȯ팎듢最退촨荣翽⎀꛵ȯﭨ荹翽鑘莎翽ῠ荼翽═莋翽朿Ѐ팉듧栀耀蛨荣翽ĀﰐꁇȯDataContext.LabelЀ퍴듸椀需荣翽址ꃧȯ慠骍ȯ䄀ò朿Ѐ퍿듽樀退ὐ꜍ȯ ȯ⓰꜍ȯ朿Ѐ퍺듶欀退ㄸ翊翽ﳠꁇȯ㡀翍翽㠘翍翽⹀顎ȯ畐颪ȯnn퍥듋氀退鋺᧼Ｌ簷鸌䤉ꡮ甉ꢝ呾ℌ劮兰駲빠穒⭦ᾬ觙ǥ㮻䌅챬냹쓑籙垔㓲猃뀂朿Ѐ퍠듌洀退꜐턱異햝숼㐙稨캧媣孫竣售槒኷邴莐䇥⊪퍦瘥䨩睾蒎ﾧ৘朿㰀퍫듁渀鐀荺翽煠Ꙣȯ娀鬜ȯĄﾧ৘钕Д㰀퍖듚漀退螬翽螬翽A퍑듟瀀蠀鯰东翽ﹰꁇȯ뛐丞翽ﺐꁇȯﺐꁇȯﻀꁇȯ퍜듐焀蠀ﻀꁇȯﻀꁇȯﻀꁇȯā䢍ꄎ䞖쉐鬄ȯĂ Ba`퍇듕爀鐀荺翽ᯀꘟȯ娀鬜ȯĄȯӚЀ퍂뒮猀退｠ꁇȯ｠ꁇȯꁇȯāIntro%20Hospital%20Mg퍍뒣琀鐀荺翽ጰꙵȯ娀鬜ȯĄȯпЀ퍈뒤甀鐀荺翽漠Ꙣȯ娀鬜ȯĄ뛛ⲳ뒹瘀退꜐턱異햝숼㐙稨캧媣孫竣售槒኷邴莐䇥⊪퍦瘥䨩睾蒎ﾧ৘朿ЀⲾ뒲眀退⬠ꙡȯ䄂ȯ㋠ꙡȯ䄂ȯ⥠ꙡȯ䄂ȯ䨠骍ȯ䄂朿㰀ⲹ뒷砀耀蛨荣翽ĀĐꁈȯDataContext.LabelЀⲤ뒈礀鐀荺翽ᘠꘟȯ娀鬜ȯĄॠ┿Ѐⲯ뒍稀退螬翽螬翽︨ꁇȯ︨ꁇȯⲪ뒆笀蠀왰额ȯ绠顸ȯⷰꄘȯ耀䁋Ї月ꄍȯ曰ꄍȯⲕ뒛簀蠀뻰珴翽毀ꃆȯuthⲐ뒜紀蠀擄蜺ȯ퇠顂ȯ碠ꘕȯЇ棈ꄍȯ械ꄍȯⲛ뒑縀鐀荺翽滠Ꙣȯ娀鬜ȯĄⲆ둪缀鐀荺翽ᅐꙵȯ娀鬜ȯĄ钕Д㠀ⲁ둯耀退ઠꙡȯ䄂翽ߠꙡȯ䄂翽ᛐꁈȯ䄂ꁠ蜶ȯ䄂ȯⲌ둠脀耀װꁈȯڐꁈȯࣀꁈȯxteꁈȯȯ⳷둥舀蠀ᮐꙞȯ覠蜛ȯ醹⧑ᾦ䦏果黕뚍젦醹⧑ᾦ䦏果黕뚍젦顠埕蓅Ǚ蓃Ǚ▀ꜩȯⳲ둾茀耀晏楦散䘮汩䥥⹏千⹉湉潣業杮潈瑳潎楴楦慣楴湯畓獢牣灩楴湯瑓瑡獵tion⳽둳萀耀૰ꁈȯᜠꁈȯዀꁈȯedEꛢȯȯrds⳸둴蔀耀ࡰꁈȯ࿰ꁈȯᜠꁈȯrreꙚȯòⳣ둉蘀退촨荣翽변꛴ȯ춨荣翽변꛴ȯῠ荼翽═莋翽ⳮ둂蜀退絸荣翽荼翽罀荣翽═莋翽衘荣翽莋翽ꗀ荣翽娰颧ȯ⳩둇蠀耀࿰ꁈȯπꁈȯ࿰ꁈȯ潈瑳潎ꙚȯòကⳔ둘褀鐀荺翽䃠ꘟȯ㽰ꁔȯĄⳟ둝言耀రꁈȯࡰꁈȯπꁈȯꜩȯⳚ둖謀耀࿰ꁈȯ፠ꁈȯ࿰ꁈȯDurꙚȯò.Oⳅ됫谀耀ꙴȯ頪ȯ힀頪ȯ瑳慇整ꙚȯòrdsⳀ됬贀耀ഠꁈȯꁇȯ頪ȯoudꙚȯòⳋ됡踀耀࿰ꁈȯ፠ꁈȯ࿰ꁈȯ瑳慇整ꜩȯȯrdsⰶ됺輀退&#10;ⰱ됿退耀ڐꁈȯԀꁈȯꁇȯ潈瑳潎Ꙛȯòⰼ됰鄀耀ꙴȯπꁈȯ頪ȯrerꜩȯòⰧ됵鈀耀࿰ꁈȯ೐ꁈȯ࿰ꁈȯtitꜩȯዀꜩȯⰢ됎錀退ꗀ荣翽娰颧ȯ춨荣翽젰꛴ȯ荼翽웠꛴ȯꃰ蜶ȯ䄂翽Ⱝ됃鐀耀Data.SubscribedEventTypesTableUionⰨ됄销鐀荺翽䆠ꘟȯ㽰ꁔȯĄⰓ됙阀耀ྠꁈȯరꁈȯ࿰ꁈȯ瑳慇整ꜩȯ쑈蝢翽āāāⰞ됒需鐀荺翽埀ꘟȯ㽰ꁔȯĄⰙ됗頀耀࿰ꁈȯҰꁈȯ࿰ꁈȯ瑳慇整ꜩȯòⰄ뗨餀耀࿰ꁈȯ௠ꁈȯ࿰ꁈȯTYPꁈȯවꙚȯⰏ뗭騀退煀荣翽═莋翽촨荣翽ꄰ꛴ȯ춨荣翽ꄰ꛴ȯⰊ뗦鬀耀ୀꁈȯ๠ꁈȯ࿰ꁈȯrngꜩȯòⱵ뗻鰀耀፠ꁈȯڐꁈȯ੐ꁈȯDurꙚȯȯⱰ뗼鴀退뭰ꁋȯ칠ꄗȯ䐠ꄗȯრ蛉ȯ䏀ꛁȯꃰȯᙠꃱȯⱻ뗱鸀耀ऐꁈȯꁇȯ頪ȯꙚȯòⱦ뗊鼀耀頪ȯހꁈȯ頪ȯiabꙚȯȯⱡ뗏ꀀ耀晏楦散䘮汩䥥⹏千⹉潈瑳潎楴楦慣楴湯即扵捳楲瑰潩䕮敶瑮pāecordsⱬ뗀ꄀ耀࿰ꁈȯ๠ꁈȯሠꁈȯ瑳慇整Ꙛȯs翽ⱗ뗅ꈀ耀࿰ꁈȯ頪ȯ࿰ꁈȯeniꙚȯȯⱒ뗞ꌀ耀௠ꁈȯᜠꁈȯවꁈȯ捴卨档lags翽ⱝ뗓ꐀ耀荣翽齐蜺ȯꑠ蛻ȯЁāāā/109/ⱘ뗔ꔀ耀荣翽ꜥȯ巰蜅ȯЁāāĄāāⱃ떩ꘀ耀ḱ蛜ȯĂ翽ḱ蛜ȯĂ翽Ⴡꙙȯ䄂Ḱ蛜ȯĂ翽ⱎ떢꜀耀࿰ꁈȯ੐ꁈȯ࿰ꁈȯ瑳湥潔Ꙛȯȯⱉ떧ꠀ耀۠ꁈȯԀꁈȯሠꁈȯā0Questions%20Unit%205ⶴ떸꤀蠀 ꃷȯ蜼ȯ醹⧑ᾦ䦏果黕뚍젦믰ꁋȯಀꁈȯ⶿떽ꨀ耀熐荣翽═莋翽狰荣翽荼翽簰荣翽竐荣翽꼨荣翽韰荣翽ionⶺ떶꬀耀荣翽갠ꁏȯ㹀ꂌȯ냀蛻ȯāāāāāȯⶥ떋가耀荣翽맠ꁏȯ夐ꂌȯ⸰蜃ȯāāĄāāāāāāⶠ떌관鐀荺翽傠ꘟȯ㽰ꁔȯĄⶫ떁글鐀荺翽寀ꄚȯ㽰ꁔȯĄⶖ떚꼀耀࿰ꁈȯවꁈȯ࿰ꁈȯ潈瑳潎imeòⶑ떟뀀鐀荺翽鸠ꘒȯ㽰ꁔȯĄ⶜떐넀耀࿰ꁈȯҰꁈȯ࿰ꁈȯDurꙚȯòⶇ떕눀鐀荺翽㤀ꘟȯ㽰ꁔȯĄȯⶂ땮대耀۠ꁈȯరꁈȯߐꁈȯ瑳湥潔ꜩȯ憚蝦翽edⶍ땣됀耀荣翽떀ꁏȯ䦠ꂌȯ냀蛻ȯāāāāā荣翽ⶈ땤딀耀荣翽馰蜺ȯꘀ蛐ȯЄāāāāāāⷳ땹똀耀Data.CallbackDurationInSecondsI.Hⷾ땲뜀耀Data.PlainHeartbeatLogicꁈȯⷹ땷렀耀Data.CallbackDurationInSecondsⷤ땈뤀耀晏楦散䘮汩䥥⹏千⹉湉潣業杮潈瑳潎楴楦慣楴湯畓獢牣灩楴湯瑓瑡獵nSecⷯ땍먀耀荣翽할ꜥȯ巰蜅ȯЁāāĄāārdsⷪ땆묀耀荣翽雠蜺ȯꑠ蛻ȯЁāāāSecⷕ땛밀耀熐荣翽═莋翽狰荣翽荼翽簰荣翽竐荣翽꼨荣翽韰荣翽ⷐ땜봀耀ḱ蛜ȯĂ翽ḱ蛜ȯĂ翽∁ꙙȯ䄂Ḱ蛜ȯĂ翽āāⷛ땑븀退荣翽铀頫ȯ뾰ꁡȯⷆ딪뼀耀ҰꁈȯԀꁈȯ๠ꁈȯ瑳慇整ꜩȯȯⷁ딯쀀退microsoft.office.excel.6d47d07eⷌ딠섀退Microsoft.Office.Excel.6d47d07eⴷ딥숀鐀荺翽壠ꘟȯ㽰ꁔȯĄⴲ딾쌀鐀荺翽孰ꄚȯ㽰ꁔȯĄⴽ딳쐀鐀荺翽嗠ꘟȯ㽰ꁔȯĄⴸ딴씀鐀荺翽瘐鬷ȯ㽰ꁔȯĄⴣ딉였鐀荺翽诰鬷ȯ㽰ꁔȯĄ⴮딂윀鐀荺翽奀ꄚȯ㽰ꁔȯĄ⴩딇저鐀荺翽吀ꘟȯ㽰ꁔȯĄⴔ딘준鐀荺翽徠ꘟȯ㽰ꁔȯĄⴟ딝쨀鐀荺翽巀ꘟȯ㽰ꁔȯĄ鑂௺ꁑါꫀ鬲ȯꀠ髤ȯ&#10;타럗$᭐ꁈȯﯻ읯￱ⴁ뛮退퍀荣翽㝰ꁈȯ⢐ꁈȯ墠ꄚȯЁ謨鬇ȯ쁎2鴰ꙻȯ㾀㾀ᗿ☂঒Ɓ茂⵳뛸Ā退/翽鸀꛴ȯ.⸀꛵ȯ-⻀꛵ȯ,⻀꛵ȯ+⻀꛵ȯ*⸀꛵ȯ)⻀꛵ȯ(ȯ⻀꛵ȯ'㏐꛵ȯ鸀꛴ȯ⻀꛵ȯ㏐꛵ȯ㏐꛵ȯⵥ뛊Ȁ耀퉠荣翽Ѐ.Ŋϳ'Ŋ㾀㾀ᓿȃ䆒ᖔ茊ⵗ뛄̀蠀ၐ翪翽깐颪ȯ$'ⵙ뛖Ѐ退ஐꁝȯ缁⛠ꙵȯ⍰ꙵȯீꁝȯ瘠Ꙣȯ㿰౐ꁝȯﰁûರꁝȯ締Ꙣȯ᩠ꁝȯ⸏ᦠꁝȯᴁꁳȯ⁠ꁝȯᝀꙵȯⵋ뚠Ԁ退㽈莚翽䣠ꁘȯꂷȯЀ䂠ꄗȯ蛨鬇ȯ쁽2혰ꁡȯ㾀㾀ᗿȂ䧲ơ茂⺽뚲؀退퍀荣翽ῐꁈȯ咀ꁆȯ噀ꁆȯ䣠ꁘȯꂷȯЁ謨鬇ȯ2톰ꁡȯ㾀㾀ᗿ؂䧲ƕ茂I⺯뚌܀蠀鵨臩翽䳸ꂒȯ鶠臩翽䴨ꂒȯ鷘臩翽䵀ꂒȯꄘ荣翽䶠ꂒȯꅠ荣翽䳈ꂒȯꤠ荣翽䵘ꂒȯȯﵸ荹翽䶸ꂒȯ﷈荹翽䵰ꂒȯ僈荻翽䶈ꂒȯ⺑뚞ࠀ蠀珴翽毀ꃆȯ⡀顎ȯ顏涠ꃆȯႠᜁŖ翿翿翿翿ರꀞȯ"/>
        <Anchor>
          <Comment id="{45F33B27-E365-4CAA-B8E7-3F72CBDDBF62}"/>
        </Anchor>
        <Create/>
      </Event>
      <Event time="2023-04-13T01:35:13.86" id="{18B5FC1E-CE9A-47C8-ADC5-505383A6ED2B}">
        <Attribution userId="ernandez, Kelsey, Frau's OneDrive - IU International University of Appli" userName="chunter, Larissa's OneDrive - IU International University of Applied Sciences ‎» Do" userProvider="翽ְ腉ȯ騀蜰ȯఠĀW黏Ӭ龺ӬA᩸좋넠畅耀翽࠰腉ȯ騀蜰ȯఠĀW齫Ӭ鿨ӬA᪀죺넱癩耀縀ꙮȯ䨔蝬翽롫翽ٞڳxx縀ꙮȯ妀ꄗȯٞڳò縀ꙮȯ堀ꀰȯꁈ螬翽䕰ꁆȯ墰ꀰȯshar죩넆睯退https://iubhfs.sharepoint.com/sites/KFK-Fragen-Team/Shared Documents/Overview/MA Templates KFK 150+Practice Exam-Test Q2/ent inagementServerFlags&quot;:7,&quot;EndpointType&quot;雂觺걒ဩ諠ꜝȯ禀領ȯ타&quot;:䝰ꁆȯ￬ﰀ68,&quot;죏뛮s耀Schunter, Larissa's OneDrive - IU International University of Applied Sciences ‏» ‎‎personal ‏» ‎‎larissa_schunter_iu_org ‏» ‎‎Documents ‏» ‎‎Microsoft Teams-ChatdateienyĀĀ져뛱Ā耀Hernandez, Kelsey, Frau's OneDrive - IU International University of Applied Sciences ‏» ‎‎personal ‏» ‎‎kelsey_hernandez_iu_org ‏» ‎‎Documents ‏» ‎‎Microsoft Teams Chat Filesation접뛘Ƞ贀Raum䩰ꁆȯ耀젊뚣̀蠀퇀翽䰈ꁆȯ䰈ꁆȯ⥀翽ઐꀠȯ쁟쒃ط差Ӭ䄀୐ȯ᝘ꃎȯ蟨ꙹȯ嬙翽턐翽졣뚊Ѯ耀SharePoint - IU International University of Applied Sciences ‏» ‎‎sites ‏» ‎‎en_editorial_team ‏» ‎‎Shared Documents ‏» ‎‎General ‏» ‎‎2_Scripting and Copyediting PhasegyFK.xlsx爴耀0316졛뚒猢耀sDav졚뚓瑴耀uppo졙뚐產耀1,&quot;S졘뚑癥耀aVer졇뚖睯耀&quot;:1,졆뚗硥耀verV졅뚔祳耀on&quot;:16,&quot;Shar阃䣺ꓑဩ༐鬜ȯ孠ꁵȯ╳䵜捩潲潳瑦慀ȯİ꜡ȯ&#10; ̟䟰蝓ȯ縀ȯᡠꂛȯ_&#10;ẻ㗀ȯ&quot;̡源舍ȯ!̠⛐舔ȯamFi!̎⨰舖ȯfficᄀȯↀꂴȯ&#10;̘帰ꁵȯ縀ȯ롐ꂳȯH9&#10;ẻ讀ȯ\̊ȯ䝀ꙺȯé͝술蝅ȯ駀ȯ̔⹀ȯ!̠䤰蝓ȯↀȯ%&#10;̤ꀀX킀ȯ䊀ꂵȯ('*̋뒖Ỿ䕺ꇊ䥽䞻␀ȯ뵀ꂅȯƔŗ ǆ̈俹ၨ醫✫E쭀ȯᘰꂥȯ̗놠顦ȯ㈀⤀㤀㄀偓녓洖굄炍Ꝉ䁈降࿳ꐐ)쪀蜜ȯ矐髛ȯ䇉袨㈥秺଀ꐓ)ὠ鬨ȯ厰ꁔȯpointWebUrl&quot;:&quot;/sites/en_editorial_team&quot;,&quot;SupportedProtocols&quot;:23}]}靂ࣺꑞဩ頨ȯꀠ髤ȯ타呠ꁆȯ짰뛮退퍀荣翽₰ꁈȯ技ꁆȯ姀ꁆȯꂷȯЁ謨鬇ȯ쁏2픐ꁡȯ㾀㾀ᓿ؂৲Ɓ茂짢뛸Ā耀퉠荣翽Ѐ쁽.ŊâŊ㾀㾀ᓿȃ䦒Ꭱ茂짔뛊Ȁ退퍀荣翽ῐꁈȯ圠ꁆȯ₰ꁈȯꂷȯЁ謨鬇ȯ2꩐ꁡȯ㾀㾀ᓿ؂䧲ƙ茂짆뛄̀蠀᫐荼翽噀ꁆȯ媠ꁆȯ媠ꁆȯᴠꂸȯЁ䎠ꄗȯ瞈鬇ȯ2꧀ꁡȯ㾀㾀ᓿ☀ৰƁ茊질뛖Ѐ耀퉠荣翽Ѐ.㾀㾀ᗿȀ䦒ƕ茊줺뚠Ԁ耀퉠荣翽Ѐ쁏.㾀㾀ᗿȂ঒Ɓ茂줬뚲؀退퍀荣翽₰ꁈȯ憠ꁆȯ忠ꁆȯ縷ꂷȯЀ謨鬇ȯ쁼2칐ꁡȯ㾀㾀ᓿ☂䧲ơ茂줞뚌܀退퍀荣翽噀ꁆȯ圠ꁆȯஐꁈȯЁ㺀ꄗȯ謨鬇ȯ쀓2ꤰꁡȯ㾀㾀ᗿ䘂䧲ơ茂준뚞ࠀ蠀켈荣翽惀ꁆȯႀ艋ȯЁ斐顭ȯ걨ȯq2ᡐ蜩ȯ㾀㾀ᓿ√䮳茂쥲뙨ऀ耀퉠荣翽Ѐ쁎.㾀㾀ᗿ∂঒Ɓ茂쥤뙺਀耀퉠荣翽Ѐ.㾀㾀ᗿȂ঒Ɓ茂쥖뙴଀耀퉠荣翽Ѐ쁼.㾀㾀ᓿ∂䦒ơ茂쥘뙆ఀ退姘荼翽姀ꁆȯ憠ꁆȯ聆ꂷȯЁ蜈鬇ȯ2ꭰꁡȯ㾀㾀ᗿ؀৲Ɓ茊쥊뙐ഀ退퍀荣翽₰ꁈȯ姀ꁆȯ技ꁆȯꂷȯЁ謨鬇ȯ2뚰ꁡȯ㾀㾀ᗿ؂৲Ɓ茂쪼똢฀蠀᫐荼翽宀ꁆȯ빐驇ȯ빐驇ȯ蝝ȯЀ拰顭ȯ겈ȯi2蜾ȯ㾀㾀ᓿ؂঒Ɓ茂쪮똼ༀ退姘荼翽姀ꁆȯ开ꁆȯ开ꁆȯꂷȯЁ蜈鬇ȯ2풀ꁡȯ㾀㾀ᗿ؀৲Ɓ茊쪐똎က退퍀荣翽₰ꁈȯ忠ꁆȯ咀ꁆȯꂷȯЁ謨鬇ȯ쁎2왰ꁡȯ㾀㾀ᓿ؂৲Ɓ茂靂ࣺꕑဩ頨ȯꀠ髤ȯ타좷摰ꁆȯက￰쫿뛮耀櫐舩ȯ晐骞ȯ欛舩ȯ鐈莎翽步舩ȯ莋翽蚰荣翽ὠꂸȯ蛨荣翽⃠ꂸȯꙀ荣翽䍐蛒ȯꯨ荣翽⟘莍翽荹翽῀ꂸȯﺐ荹翽巸꜂ȯ䩨莒翽ἰꂸȯ叠莒翽晐骞ȯ쫣뛺Ā耀꤀蛋ȯ═莋翽藀荣翽變顽ȯ蚰荣翽䊐蚡ȯ蛨荣翽變顽ȯꙀ荣翽䁐蛒ȯ쵠荣翽Ṁ蛑ȯ荹翽䭠蚡ȯﺐ荹翽睘ꛑȯᐐ荾翽ﴰ顽ȯ䩨莒翽䌠蚡ȯ丈莒翽⟘莍翽쫗뛶Ȁ耀ﾰ翌翽ꂙȯ銠莎翽ꛢȯ♠蚱ȯꜩȯ⟘莍翽ꜩȯ莋翽验ȯ෠ȯx쫛뛂̀耀櫐舩ȯ滰骞ȯ欛舩ȯ鐈莎翽步舩ȯ莋翽蚰荣翽銠莎翽蛨荣翽㖰ꂸȯꙀ荣翽䍐蛒ȯꯨ荣翽⟘莍翽荹翽㐀ꂸȯﺐ荹翽廘꜂ȯ䩨莒翽㙀ꂸȯ叠莒翽滰骞ȯx翽쫏뛞Ѐ耀꤀蛋ȯ⟘莍翽藀荣翽顽ȯ蚰荣翽몐颰ȯ蛨荣翽顽ȯꙀ荣翽䁐蛒ȯ촨荣翽顽ȯ쵠荣翽Ṁ蛑ȯ荹翽ꮐ颰ȯﺐ荹翽諘ꛑȯ䩨莒翽멠颰ȯ丈莒翽⟘莍翽쨳뚪Ԁ耀簐荺翽rst㒹ort`alﭐꛓȯor耀Ⰷ紈荺翽`ĀutlXHPWX6\쨧뚦؀耀ﾰ翌翽ꛢȯ\a.rꛢȯpDatꜩȯosofꜩȯ0\Doꙵȯ෠ȯ쨫뚲܀耀ﾰ翌翽鬬ȯ\a.rꁮȯpDatꁦȯosofꂙȯ0\Doꛢȯ෠ȯ쨟뚎ࠀ耀꤀蛋ȯ═莋翽藀荣翽ྐ顾ȯ蚰荣翽ଠ蛙ȯ蛨荣翽ྐ顾ȯꙀ荣翽䁐蛒ȯ쵠荣翽Ṁ蛑ȯ荹翽ી蛙ȯﺐ荹翽馈ꛐȯᐐ荾翽ᲀ顾ȯ䩨莒翽܀蛙ȯ丈莒翽⟘莍翽x쨃뚚ऀ耀ﾰ翌翽ꛢȯ\a.r验ȯpDatesktopesktopꙵȯ෠ȯ쩷뚖਀耀꤀蛋ȯ⟘莍翽藀荣翽ᠰ顾ȯ蚰荣翽Ԡ蛙ȯ蛨荣翽ᠰ顾ȯꙀ荣翽䁐蛒ȯ쵠荣翽Ṁ蛑ȯ荹翽ـ蛙ȯﺐ荹翽먈ꛐȯ䩨莒翽ர蛙ȯ丈莒翽⟘莍翽쩻뙢଀耀ݠ蚾ȯ鐈莎翽꤀蛋ȯ═莋翽藀荣翽‐顾ȯ蚰荣翽ᜠ蛙ȯ蛨荣翽‐顾ȯꙀ荣翽䁐蛒ȯ쵠荣翽Ṁ蛑ȯ荹翽ᛰ蛙ȯﺐ荹翽롨ꛐȯᐐ荾翽ⴀ顾ȯ䩨莒翽០蛙ȯ쩯뙾ఀ退灞戠窝溸㙽翶@㛡翶!54㛡翶!So㛡翶!oft坈ꁮȯ㛡翶쩓뙊ഀ耀ﾰ翌翽验ȯuthe验ȯa\Loꜩȯt\Ofꜩȯcumeꙙȯ෠ȯ쩇뙆฀耀煀荣翽═莋翽爨荣翽莒翽꽨荣翽䍰蚱ȯ뉘荣翽⟘莍翽촨荣翽䅠蚱ȯ흠荣翽韠蛓ȯ荹翽鐈莎翽ﭨ荹翽瀀蛚ȯﵸ荹翽㖰ꂸȯ﷈荹翽鑘莎翽瞈荻翽═莋翽x쩋뙒ༀ耀櫐舩ȯ쀠颎ȯ欛舩ȯ鐈莎翽步舩ȯ莋翽蚰荣翽⩀ꂸȯ蛨荣翽⣀ꂸȯꙀ荣翽䍐蛒ȯꯨ荣翽⟘莍翽荹翽Ốꂸȯﺐ荹翽崘꜂ȯ䩨莒翽⡠ꂸȯ叠莒翽쀠颎ȯ쮿똮က耀Ѐ蚾ȯ═莋翽硸荣翽⟘莍翽ꭘ荣翽═莋翽곈荣翽═莋翽굘荣翽═莋翽궠荣翽鉐莎翽荹翽꛾ȯ荹翽荹翽荹翽꛾ȯ荺翽壠髰ȯ荼翽㘠蚱ȯ쮣똺ᄀ耀麰蛋ȯ═莋翽Ꚁ蛋ȯ═莋翽蚰荣翽㹰顾ȯ蛨荣翽㸐顾ȯꙀ荣翽䟐蛒ȯ촨荣翽䎀蛒ȯ荹翽㡰顾ȯﺐ荹翽夘ꂌȯ荼翽⟘莍翽䩨莒翽㺠顾ȯ0PE.xlsxx쮗똶ሀ耀Ѐ蚾ȯ═莋翽硸荣翽⟘莍翽ꭘ荣翽═莋翽곈荣翽═莋翽굘荣翽═莋翽궠荣翽鉐莎翽荹翽꛾ȯ荹翽荹翽荹翽꛾ȯ荺翽嬠髰ȯ荼翽㘠蚱ȯ쮛똂ጀ耀ﾰ翌翽ꛢȯutheꛢȯa\Loꜩȯt\Ofꜩȯcumeꙵȯ෠ȯ虂ᇲꕑဩ⋀ꚿȯ摠颡ȯĐர翶֎璀ꁆȯ쀀쀴螀샃쯣뛥耀㮀ꁇȯ吐ꁇȯ귘ꃨȯ귀ꃨȯ쯠뛸Ā耀㙠ꃹȯ0顢ȯᅒ剀ꂷȯ⛀耀䁁쯭뛿Ȁ耀㞀臭ȯᨀ 훘ò쯪뛲̀耀܁瑦䎼퐢띈㤉熼쎞䟠鸀椪퉩ꬢ&#10;쯗뛱Ҁ耀祰ꁆȯȰꁝȯᄛ矨ꁅȯ쀤쯔뛴Ԁ耀웠驡ȯ쾰驙ȯᄜ쀤仠ꄈȯ䀴쯑뛋؀耀ἀ驢ȯ샰ꂝȯᄝ螀샃剠ꄈȯ쯞뛎܀耀燐颰ȯ瞐ꁆȯ싈頠ȯ싈頠ȯ슰頠ȯ쯛뛍ࠀ耀ᤸ㙱翶ᤠ㙱翶쯘뛀ऀ耀荺翽❀ꁇȯ暰꘵ȯ$쯅뛇਀耀㟐臭ȯᤃ쯂뛚଀耀㛡翶쯏뛙ಀ耀皠ꁆȯ庰颰ȯ절頠ȯ절頠ȯ쟰頠ȯ쯌뛜ഀ耀蚰荣翽ᤀ쀴쯉뛓฀耀䰀ꁇȯ䰀ꁇȯ䰀ꁇȯā쬶뛖ༀ耀ā樀礅坛ﶭ뱅긆䪨蛕ć纠ꘞȯ쬳뛕က耀稀ꁆȯ狐ꁇȯᄚ螀샃䴠ꄈȯ쁉쬰뚨ᆀ耀ꚰ荣翽ᤂ-쬽뚯ሀ耀ā樀礅坛ﶭ뱅긆䪨蛕ć缀쬺뚢ጀ耀쬧뚡ᒀ耀匀ကȯꪫꪪ༪䃋$က쬤뚤ᕑ耀ᤸ㙱翶ᤠ㙱翶쬡뚻ᘀ耀ㆠꁝȯȰꁝȯᄞ䁉ⷀꂷȯ䀴쬮뚾ᜀ耀쬫뚽᠀耀㛡翶쬨뚰ᤀ耀췀鬑ȯᖠꂸȯᄟ䀴ᷠꄈȯ쬕뚷ᨀ耀敓⁴敦瑡牵ⵥ慧整戠獡摥倠潲獰쬒뚊ᬀ耀ᤸ㙱翶ᤠ㙱翶쬟뚉ᰀ耀䋮ꂣȯ쬜뚌ᴀ耀㤁⃿욊ꍲ蕍⪞楩⋒↫쬙뚃Ḁ耀㨁⃿욊ꍲ蕍⪞楩⋒⊫鸀椪퉩ꬢ쬆뚆ἔ耀؁瑦䎼퐢띈㤉熼쎞䋠쬃뚅 耀ꔐ荣翽窐ꁆȯꚰ荣翽혐ꛪȯ쬀뚘℀耀꿀驋ȯ쬍뚟∀耀㛡翶쬊뚒⌀耀깠驋ȯ쭷뚑␀耀鲀驋ȯ駀驋ȯꂠ驋ȯ쭴뚔─耀荹翽ᴚȯ苟翽쭱뙫☀耀荹翽꯹礥ᴚȀ渰ꛉȯ쭾뙮✀耀례驙ȯ竐颰ȯ켈頠ȯ켈頠ȯ컰頠ȯ쭻뙭⠀耀꓀荣翽礐ꁆȯ械螮翽쭸뙠⤀耀囨莒翽ᤀu쭥뙧⨀耀쭢뙺⬀耀Ꙁ荣翽礐ꁆȯ쭯뙹Ⰰ耀噐莒翽ᤀw쭬뙼ⴀ耀㛡翶쭩뙳⸀耀ᐐ荾翽ᤠ쭖뙶⼀耀丈莒翽ᤀ䅀쭓뙵　耀䦈莒翽ᤀ쭐뙈㄀耀㜁⃿욊ꍲ蕍⪞楩⋒ᾫ鸀椪퉩ꬢ쭝뙏㈀耀ⴀꙴȯꙀ荣翽顾ȯ쭚뙂㌀耀䣸莒翽ᤂက쭇뙁㐀耀ㆠꁝȯ祰ꁆȯᄠ㯀ꂷȯ쭄뙄㔀耀㠁⃿욊ꍲ蕍⪞楩⋒₫က쭁뙛㘀耀i즐ꂣȯ쭎뙞㜀耀嚘莒翽ᤀv⭜攭焑뺰쭋뙝㠀耀ᤸ㙱翶ᤠ㙱翶쭈뙐㤀耀ꔐ荣翽罰ꁆȯModeCBC쒵뙗㨀耀腐驡ȯ穰ꂝȯᄡꇠꃺȯ쒲똪㬀耀痈荣翽ᤂz쒿똩㰀耀虨荣翽⟘莍翽ꂴȯ䄂翽쒼똬㴀耀㛡翶쒹똣㸀耀㘁⃿욊ꍲ蕍⪞楩⋒ẫ崩䩒䕃ᖑ쒦똦㼀耀ᤸ㙱翶ᤠ㙱翶쒣똥䀀耀ꃪȯ݈灖翽ȁ쒠똸䄀耀ꚰ荣翽ᤂ(쒭똿䈀耀䔀ကȯ쒪똲䌀耀᧠蛱ȯà灖翽ई)쒗똱䐀耀⠠蛱ȯà灖翽आ)쒔똴䔀耀ㆠꁝȯ缐ꁆȯᄣtt猸ꁅȯ 쒑똋䘀耀蟠ꁆȯর灖翽Є쒞똎䜀耀♀蛱ȯà灖翽इ)쒛똍䠀耀촨荣翽顾ȯ鏌ẞ齢嬕宻᧒體쒘똀䤀耀衰ꁆȯ灕翽Ѓ쒅똇䨀耀ꃪȯ݈灖翽ȁ쒂똚䬀耀ᦀ蛱ȯà灖翽आ)쒏똙䰀耀꓀荣翽膰ꁆȯ쒌똜䴀耀ꃪȯ݈灖翽ȁ쒉똓一耀Ѱꃫȯ݈灖翽ȁ쓶똖伀耀㸁臭ȯᤂu쓳똕倀耀ﱰꃪȯ݈灖翽ȁ쓰럨儀耀㛡翶쓽럯刀耀ᬀ蛱ȯà灖翽आ)쓺럢匀耀Р蛱ȯà灖翽ई)쓧럡吀耀ﻠ蛰ȯà灖翽ई)쓤럤唀耀ী蛱ȯà灖翽आ)쓡럻嘀耀￲Textfeld 1쓮럾圀耀ᰠ蛱ȯà灖翽आ)쓫럽堀耀ꚰ荣翽ᤂ.쓨런夀耀ꃪȯ݈灖翽ȁ쓕럷娀耀㐐鬥ȯ 耀쓒럊嬀耀ဠ蛱ȯà灖翽आ)쓟량尀耀耀쓜럌崀耀ꃪȯ݈灖翽ȁ쓙럃帀耀ꃪȯ݈灖翽ȁ쓆럆开耀ꃪȯ݈灖翽ȁ쓃럅怀耀ꃪȯ݈灖翽ȁ쓀럘愀耀⍀蛱ȯà灖翽ई)쓍럟戀耀耀쓊럒挀耀Ā̂꽀ꂶȯꃪȯꃪȯꃪȯ쐷럑搀耀㛡翶쐴럔攀耀✀蛱ȯà灖翽ई)쐱랫昀耀इ┵ꃪȯ쐾랮最耀⦠蛱ȯà灖翽ई)쐻랭栀耀ࠁ瑦䎼퐢띈㤉熼쎞䣠Ნ祭寀㎉쐸랠椀耀ɀ蛱ȯà灖翽आ)쐥랧樀耀ﭠ蚽ȯᤀ+쐢랺欀耀᪠蛱ȯà灖翽ई)쐯랹氀耀耀쐬랼洀耀ᤸ㙱翶ᤠ㙱翶쐩랳渀耀⯠蛱ȯà灖翽ई)쐖랶漀耀꘠驋ȯ쐓략瀀耀▀蛱ȯà灖翽आ)쐐랈焀耀ᩀ蛱ȯà灖翽आ)쐝랏爀耀Ⅰ髀ȯ稀ꁆȯᄢ. ᾠꄈȯ쐚랂猀耀ༀ蛱ȯà灖翽आ)쐇랁琀耀ۀ蛱ȯà灖翽आ)쐄랄甀耀٠蛱ȯà灖翽ई)쐁랛瘀耀議ꁆȯꂴȯ䄂翽쐎랞眀耀π蛱ȯà灖翽इ)쐋랝砀耀㛡翶쐈랐礀耀ࡀ蛱ȯà灖翽इ)쑵랗稀耀͠蛱ȯӀ灖翽आ쑲띪笀耀쑿띩簀耀①蛱ȯà灖翽आ)쑼띬紀耀ꃪȯ݈灖翽ȁ쑹띣縀耀Ġ蛱ȯà灖翽उ)쑦띦缀耀ꃪȯ݈灖翽ȁ쑣띥耀耀ĵ؂翽쑠띸脀耀ꃪȯꃪȯ耀쑭띿舀耀  &#10;쑪띲茀耀쑗띱萀耀蜀ȯ蜀ȯდ㽐ꁀȯ쑔띴蔀耀ꃪȯﰰꃪȯ&#10;耀쑑띋蘀耀⇀蛱ȯà灖翽आ)쑞띎蜀耀ꃪȯꃪȯ耀쑛띍蠀耀啠骳ȯ騐ꁆȯ啠骳ȯꃪȯꀯȯ쑘띀褀耀�翽艰ꁆȯ邰ꁆȯর灖翽Ё쑅띇言耀䔐骳ȯꃐꁆȯ䔐骳ȯ蹀ꁆȯ쑂띚謀耀䘸鬥ȯ쑏띙谀耀ꀯȯQ쑌띜贀耀긠ꁆȯ䄐顾ȯ啠骳ȯ슰ꀯȯ쑉띓踀耀釐ꁆȯ鬀ꁆȯ骠ꁆȯ슰ꀯȯ얶띖輀耀郦品ի얳띕退耀իXꄈȯꁓȯ遐ꁆȯ얰뜨鄀耀翽═莋翽ů؂翽얽뜯鈀耀︐ꃪȯ얺뜢錀耀ɚ㯀䄀@얧뜡鐀耀얤뜤销耀⨀蛱ȯà灖翽इ)얡뜻阀耀ސꂰȯ뷠髵ȯ꬐髶ȯ숐ꀯȯ얮뜾需耀Ų؂翽얫뜽頀耀ꀐꁆȯ述ꁆȯ喐骳ȯꀯȯ얨뜰餀耀뗨ꀯȯ臀ꃨȯ얕뜷騀耀Ꙁ荣翽膰ꁆȯ荹翽莋翽얒뜊鬀耀ꂴȯ䄂翽ꂴȯ䄂翽얟뜉鰀耀얜뜌鴀耀鋀ꁆȯ灕翽ᄀ驁ȯ얙뜃鸀耀얆뜆鼀耀郦品ի얃뜅ꀀ耀꟨蝞ȯĀȯꃪȯHȯ얀뜘ꄀ耀얍뜟ꈀ耀郦品իआ)얊뜒ꌀ耀ʿ$ˣ엷뜑ꐀ耀ÿ촨荣翽Ა菊翽열뜔ꔀ耀岰蚱ȯ엱듫ꘀ耀ꌐ頤ȯŰ؂翽आ)엾듮꜀耀엻듭ꠀ耀䞰骳ȯୀ骾ȯ䞰骳ȯꃪȯ엸든꤀耀耀&#10;엥듧ꨀ耀镀ꁆȯĶ؂翽엢듺꬀耀엯듹가耀여듼관耀䔐骳ȯ꺐頞ȯ䔐骳ȯ躠ꁆȯ엩듳글耀¨իෘꄈȯꁓȯ闰ꁆȯ엖듶꼀耀䔐骳ȯ꺐頞ȯꓰꁆȯ趀ꁆȯ엓듵뀀耀²ဨꃌȯꁓȯ限ꁆȯ에듈넀耀ꀯȯꀯȯ엝듏눀耀ຨꃌȯꁓȯ隰ꁆȯ엚듂대耀엇듁됀耀䃰骳ȯ鹠ꁆȯ䃰骳ȯ灗翽㒐ꂑȯ엄듄딀耀 ../comments1.xml엁듛똀耀Ś㯀䄀@엎듞뜀耀喐骳ȯ骠ꁆȯ喐骳ȯ숐ꀯȯ엋득렀耀었듐뤀耀飰ꁆȯꎠꁆȯ鹠ꁆȯ䆐ꂑȯ씵듗먀耀莊翽Ꞑ蝞ȯ૊씲뒪묀耀씿뒩밀耀伀ကȯ荹翽莋翽씼뒬봀耀飐ꁆȯĴ؂翽on씹뒣븀耀鮐ꁆȯ頀ꁆȯ䃰骳ȯ亐ꂑȯ씦뒦뼀耀⋰ꁇȯ俰ꂒȯგꃻȯ씣뒥쀀耀ɚ䇀ɚ䇀ɂ%ȯ씠뒸섀耀ꃪȯ０ꃪȯ&#10;耀Ȯ씭뒿숀耀뙠ꁆȯ꬐髶ȯ뽀頞ȯꀯȯ씪뒲쌀耀ឨꃌȯ팸ꁓȯȁ駠ꁆȯ씗뒱쐀耀軐ꁆȯ䄐顾ȯꐰꁆȯꂭȯꀯȯ씔뒴씀耀ꃪȯꃪȯ耀Ȯ씑뒋였耀씞뒎윀耀鞠ꁆȯ述ꁆȯꅠꁆȯꁆȯꀯȯ씛뒍저耀郦品ի씘뒀준耀述ꁆȯ뿰髵ȯېꂰȯꀯȯ씅뒇쨀耀黰ꁆȯ鹠ꁆȯ䃰骳ȯ㪐ꂑȯ씂뒚쬀耀իᛘꄈȯ팸ꁓȯ魠ꁆȯ씏뒙찀耀䃰骳ȯ飰ꁆȯ䃰骳ȯ鬜ȯ㎐ꂑȯ씌뒜촀耀릨ꀯȯ蚐ꃨȯ씉뒓츀耀꺐頞ȯ䪠顾ȯᬐꁇȯ驀ꁆȯ앶뒖케耀/xl/comments2.xmlȯ앳뒕퀀耀郦品ի앰둨턀耀郦品ի약둯툀耀앺둢팀耀啠骳ȯꂯȯ啠骳ȯꁆȯꀯȯ앧둡퐀耀  &#10;~앤둤픀耀몀ꁆȯ몀髵ȯ䔐骳ȯꁰꁆȯ액둻혀耀戀ꃪȯﳐꃪȯðꃫȯ앮둾휀耀/xl/comments1.xml앫둽耀앨둰耀ꀯȯꀯȯò압둷耀郦品իxxx앒둊耀霐ꁆȯ頀ꁆȯ鬰ꁆȯꁆȯ倐ꂑȯ앟둉耀ꃪȯʰꃫȯ耀Ȯ앜둌耀䔐骳ȯꫀꁆȯ䔐骳ȯꁆȯ麐ꁆȯ앙둃耀䃰骳ȯ鬰ꁆȯ䃰骳ȯ䄐ꂑȯ앆둆耀앃둅耀纯앀둘耀²ȯᰨꃌȯ팸ꁓȯ龀ꁆȯ앍둟耀郦品ի඀ꄗȯ않둒耀郦品ի嵀ꂭȯ욷둑耀喐骳ȯ釐ꁆȯ喐骳ȯꀯȯ운둔耀틈ꁵȯ욱됫耀ꃪȯꃪȯ&#10;耀呠욾됮耀郦品ի욻됭耀輰ꁆȯꖠ髶ȯꡐꁆȯꁆȯ馀ꁆȯ울될耀ss욥됧耀ரꃫȯ৐ꃫȯ߰ꃫȯ욢됺耀귰ꁆȯ骠ꁆȯ喐骳ȯꀯȯ욯됹耀纯욬됼耀용됳耀(ǐǔ頰ȯ頰ȯ㍀頱ȯ욖됶耀䃰骳ȯ거ꁆȯꝠꁆȯ䃐ꂑȯ욓됵耀 ../comments2.xml욐됈耀郦品ի욝됏耀¨li ꃌȯ팸ꁓȯmꊰꁆȯ욚됂耀욇됁耀啠骳ȯސꂰȯ啠骳ȯꁆȯꀯȯ욄됄耀&#10;纯욁됛耀&#10;Thoma, Carmenᇔ徦䀀㊖욎됞耀頀ꁆȯ땰髵ȯаꂰȯ冐ꂑȯ욋됝耀ᩘꄈȯꁓȯꏐꁆȯ욈됐豈耀ꃪȯﻰꃪȯ耀웵됗切耀啠骳ȯ騐ꁆȯ啠骳ȯꀯȯ웲뗪ﬀ耀웿뗩ﰀ耀喐骳ȯꪐꁆȯ돰ꁆȯꀯȯ웼뗬ﴀ耀郦品ի웹뗣︀耀䔐骳ȯ阠ꁆȯ䔐骳ȯòꐀꁆȯ웦뗦＀耀ꀯȯꀯȯ팈頤ȯ팈頤ȯ웣뗥老喐骳ȯꪐꁆȯ배ꁆȯꁆȯꀯȯ웠뗸Ā老䔐骳ȯꫀꁆȯ䔐骳ȯ궐ꁆȯ웭뗿Ȁ老꓀荣翽颐ꁆȯꀯȯĀ웪뗲̀老겈ꀯȯ煀ꃨȯ웗뗱Ѐ老ஐꃫȯ월뗴Ԁ老²ᘨꃌȯꭘꂭȯꙀꁆȯ웑뗋؀老䃰骳ȯ거ꁆȯ례ꁆȯꁆȯ㗐ꂑȯ웞뗎܀老Ā6웛뗍ࠀ老웘뗀ऀ老郦品իnit웅뗇਀老&#10;Thoma, Carmen웂뗚଀老䃰骳ȯꈠꁆȯ䃰骳ȯ㓐ꂑȯ웏뗙ఀ老워뗜ഀ老ꂴȯ䄂翽ꂴȯ䄂翽웉뗓฀老ꔐ荣翽깐ꁆȯꚰ荣翽팠ꛩȯ옶뗖ༀ老ꃪȯఐꃫȯ&#10;耀Ȯ옳뗕က老䔐骳ȯꃐꁆȯ䔐骳ȯꠠꁆȯ옰떨ᄀ老啠骳ȯꤐꁆȯ啠骳ȯꀯȯ옽떯ሀ老郦品իnit옺떢ጀ老Éիᶨꃌȯ팸ꁓȯ꣠ꁆȯ옧떡᐀老ꢀꁆȯ꬐髶ȯ啠骳ȯꀯȯ오떤ᔀ老郦品ի옡떻ᘀ老郦品ի옮떾ᜀ老䞰骳ȯ䟐顾ȯ䞰骳ȯݰꃫȯ옫떽᠀老t온떰ᤀ老몀髵ȯ䪠顾ȯꖠ髶ȯ꺰ꁆȯ옕떷ᨀ老Òի૘ꄈȯ팸ꁓȯ䮏ꨰꁆȯ옒떊ᬀ老스蚰ȯᤂunit옟떉ᰀ老꒐ꁆȯېꂰȯꕐꁆȯꀯȯ옜떌ᴀ老黀ꁆȯᬐꁇȯꖀꁆȯꁆȯ끠ꁆȯ옙떃Ḁ老郦品ի徦䀀㊖옆떆ἀ老ꚰ荣翽ᤂ'nit옃떅 老郦品ի㛡翶였떘℀老&#10;s옍떟∀老ꂯȯ뷠髵ȯ䄐顾ȯꀯȯ옊떒⌀老걀ꁆȯ걀ꁆȯ걀ꁆȯānit왷떑␀老郦品իnit왴떔─老ꯠꁆȯꯠꁆȯꯠꁆȯꌘ蝞ȯ왱땫☀老ꈠꁆȯаꂰȯ꙰ꁆȯ1/i䅐ꂑȯ왾땮✀老Ꙁ荣翽颐ꁆȯ왻땭⠀老郦品ի외땠⤀老纯왥땧⨀老郦品ի왢땺⬀老郦品ի㛡翶ꯠꁆȯ왯땹Ⰰ老ݰꃫȯސꃫȯ耀왬땼ⴀ老郦品ի㛡翶왩땳⸀老喐骳ȯꅠꁆȯ喐骳ȯꀯȯ왖땶⼀老啠骳ȯ迀ꁆȯ啠骳ȯꀯȯ왓땵　老할ꂣȯ왐땈㄀老왝땏㈀老ꃪȯ॰ꃫȯ&#10;耀왚땂㌀老䞰骳ȯ䟐顾ȯ䞰骳ȯݐꃫȯ왇땁㐀老ېꃫȯװꃫȯ완땄㔀老蚽ȯᤀ+왁땛㘀老꽰ꁆȯꂴȯ䄂翽왎땞㜀老꓀荣翽顾ȯꖰꁆȯ겠ꁆȯ왋땝㠀老ꆀ蛋ȯᤀ왈땐㤀老郦品իnit잵땗㨀老郦品ի잲딪㬀老ݐꃫȯԐꃫȯ耀잿딩㰀老纯잼딬㴀老&#10;纯잹딣㸀老ͰꂒȯͰꂒȯͰꂒȯ茨ꃨȯ잦딦㼀老잣딥䀀老꓀荣翽뗐ꁆȯe잠딸䄀老ctiꀯȯ.Result잭딿䈀老꓀荣翽顾ȯ燎ꂴȯ䄂翽잪딲䌀老촨荣翽᠀Ɇ촨荣翽잗딱䐀老눐ꁆȯ襘灕翽稸ꃨȯ잔딴䔀老ँ瑦䎼퐢띈㤉熼쎞䧠琀sᜩ啹战響작딋䘀老丈莒翽ᤀɆﺐ荹翽䅀잞딎䜀老荼翽ᤂu잛딍䠀老郦品ի&#10;Currency잘딀䤀老灖翽䁰鬬ȯ炍翽āĀ입딇䨀老欀莒翽᠀Ɇ焈莒翽잂딚䬀老餐蛋ȯᤀ3잏딙䰀老郦品ի Percent잌딜䴀老郦品իTitle잉딓一老喐骳ȯ꒐ꁆȯ喐骳ȯꀯȯ쟶딖伀老Ꙁ荣翽顾ȯ촨荣翽顾ȯ쟳딕倀老荺翽뇠ꁆȯ搰꘵ȯ$쟰단儀老荺翽댰ꁆȯ搰꘵ȯ$쟽닯刀老꓀荣翽顾ȯLevelso쟺닢匀老든ꁆȯ灕翽⯠颪ȯ쟧닡吀老厸灗翽耀炍翽쟤다唀老ataꀯȯkbookId쟡닻嘀老郦品իComma쟮닾圀老Ꮠꃫȯ쟫닽堀老_᠀ကssage쟨닰夀老郦品ի쟕닷娀老潸莒翽ᤀ什쟒닊嬀老啠骳ȯ馰ꁆȯᭀꁇȯ쭰ꀯȯ쟟닉尀老술火翽素ꁴȯs耀쟜닌崀老Ꙁ荣翽顾ȯ᷈荽翽벐ꁆȯ쟙닃帀老뛰ꁆȯ灕翽㛀颪ȯ쟆닆开老술火翽ꌠꁴȯ耀쟃닅怀老ꚰ荣翽᠀Ɇ绸荣翽徦䀀㊖쟀님愀老/xl/calcChain.xml쟍닟戀老‘荼翽ᤀs⸷9쟊닒挀老꓀荣翽顾ȯ佥獰䰮慯卤敨瑥s윷닑搀老縰荣翽ᤀ侀윴닔攀老䃰骳ȯ꙰ꁆȯ䃰骳ȯ㠐ꂑȯ윱늫昀老厸灗翽耀炍翽윾늮最老灖翽碰鬬ȯ炍翽āĀ윻늭栀老藸荣翽ᤂu윸늠椀老绸荣翽ᤀ윥늧樀老윢늺欀老荺翽띐ꁆȯⵀꙟȯ$윯늹氀老윬늼洀老맀ꁆȯ襘灕翽ꝸꁕȯ윩늳渀老ꃪȯሰꃫȯ&#10;耀u윖늶漀老郦品ի윓늵瀀老郦品ի윐늈焀老䔐骳ȯ鵀ꁆȯ䔐骳ȯ맰ꁆȯ윝늏爀老몰ꁆȯ襘灕翽냸ꁕȯ윚늂猀老䯐ꁇȯ禐髶ȯ질頠ȯ질頠ȯ즰頠ȯ윇늁琀老왐ꁆȯ&#10;위늄甀老郦品ի Comma [0]윁늛瘀老郦品ի Heading 1윎늞眀老ra땀ꁆȯ籰灕翽Ё윋늝砀老散䔮놀ꁆȯ籰灕翽Ё윈느礀老Ꙁ荣翽顾ȯ.CV익늗稀老喐骳ȯꕐꁆȯ喐骳ȯ쭰ꀯȯ읲뉪笀老뱠ꁆȯ襘灕翽燸ꃨȯ읿뉩簀老䔮䘮汩佥獰䰮慯卤敨瑥s일뉬紀老蝨荣翽ᤀ읹뉣縀老ꮸꁕȯ볰ꁆȯ읦뉦缀老읣뉥耀老郦品իInput읠뉸脀老젰ꁆȯted읭뉿舀老郦品իGood읪뉲茀老郦品ի&#10;Check Cell읗뉱萀老郦品իNote&quot;읔뉴蔀老衘荣翽ᤀ{⸷〱응뉋蘀老씀ꁆȯc읞뉎蜀老疘莒翽ᤀ8䉀d읛뉍蠀老甐莒翽ᤀ䅀의뉀褀老荺翽뇠ꁆȯ粐꘵ȯ$읅뉇言老쑀ꁆȯc읂뉚謀老刈莒翽ᤀy읏뉙谀老臠荣翽ᤂv음뉜贀老郦品ի Heading 4읉뉓踀老쁐ꁆȯ삶뉖輀老씰ꁆȯ삳뉕退老onv산눨鄀老Ꙁ荣翽顾ȯ촨荣翽顾ȯ삽눯鈀老섐ꁆȯ삺눢錀老씰ꁆȯ삧눡鐀老애ꁆȯg삤눤销老郦品ի Accent3삡눻阀老싰ꁆȯg삮눾需老郦品ի Accent1삫눽頀老荺翽옠ꁆȯ粐꘵ȯ$삨눰餀老꓀荣翽욀ꁆȯ楶祴삕눷騀老罀荣翽═莋翽Ꙁ荣翽욀ꁆȯ삒눊鬀老곀髶ȯc삟눉鰀老Ѐꂰȯ삜눌鴀老애ꁆȯ삙눃鸀老킠ꁆȯ삆눆鼀老ꔐ荣翽쒠ꁆȯadataSrc삃눅ꀀ老좐ꁆȯity삀눘ꄀ老郦品ի Heading 2삍눟ꈀ老쑀ꁆȯSrc삊눒ꌀ老郦品ի Accent4샷눑ꐀ老퐰髵ȯonv샴눔ꔀ老첀髵ȯ샱돫ꘀ老郦品ի Accent2샾돮꜀老n찰ꂣȯ샻돭ꠀ老묐ꁆȯity샸돠꤀老엀ꁆȯ&#10;g샥돧ꨀ老산ꁆȯ샢돺꬀老셰ꁆȯity샯돹가老藸荣翽ᤅu샬돼관老꛰髶ȯ샩돳글老쎰ꁆȯ샖돶꼀老勈莒翽᠀Ɇ焈莒翽샓돵뀀老부ꁆȯg샐돈넀老畮ᰀကȯ故穸䄹㐮ㄲㄮ㌮ㄮ⸷ㄱ생돏눀老郦品ի Heading 3샚돂대老쁐ꁆȯted샇돁됀老郦品իOutput샄도딀老찠ꁆȯ상돛똀老郦品իTotal샎돞뜀老ᄐ荾翽ᤀ䄀샋돝렀老ၸ荾翽ᤀ~새돐뤀老禀莒翽ᤀ±刀쀵돗먀老웠ꁆȯ쀲뎪묀老荀荣翽ᤀ|쀿뎩밀老큀髵ȯ쀼뎬봀老郦品իBad쀹뎣븀老郦品ի Neutral쀦뎦뼀老痠莒翽ᤀ¤俀쀣뎥쀀老㛡翶Ȁ쀠뎸섀老&amp;쀭뎿숀老&amp;⸐ò⸐òEE쀪뎲쌀老둀ꂶȯ怀쀗뎱쐀老둀ꂶȯ瀀TRY\MACHINE쀔뎴씀老㛡翶Ȁ쀑뎋였老0쀞뎎윀老뫀ꂶȯ䀀%ꀀ&amp;耀INE쀛뎍저老&#10;&#10;ȯꂣȯ쀘뎀준老郦品ի Accent5쀅뎇쨀老ꚰ荣翽ᤂ9E\쀂뎚쬀老풐ꁆȯ'쀏뎙찀老0ႱðINE쀌뎜촀老纀ꂶȯ䀀%ꀀ&amp;耀쀉뎓츀老은ꁆȯ 쁶뎖케老툠ꁆȯ&quot;쁳뎕퀀老蚽ȯᨀ E\쁰덨턀老툠ꁆȯ$쁽덯툀老ᒰꃫȯ႐ꃫȯ෰ꃫȯᄐꃫȯ쁺덢팀老盀ꃨȯ␁òE\쁧덡퐀老  INE쁤덤픀老!ࠀ쁡덻혀老덀ꂶȯ怀뾀ꂶȯ怀뫀ꂶȯ怀纀ꂶȯ怀쁮덾휀老⒀ò⒀òE쁫덽老!딐骜ȯINE쁨데老껀ꂶȯ瀀ࠀ쁕덷老탐ꁆȯ#쁒덊老ȯ﬐ꂖȯINE쁟덉老%   쁜덌老덀ꂶȯ䀀%ꀀ&amp;耀INE쁙덃老뾀ꂶȯ䀀%ꀀ&amp;耀쁆덆老검ꂶȯ瀀ダò톐ꁆȯ徦䀀㊖쁃덅老&amp;Y\MACHINE\쁀던老&amp;쁍덟老&amp;ࠀ쁊덒老㛡翶솷덑老덀ꂶȯ瀀ࠀ솴더老뾀ꂶȯ瀀솱댫老뫀ꂶȯ瀀솾댮老쯰ꁆȯ!솻댭老턀ꁆȯ&amp;솸댠老)솥댧老촨荣翽顾ȯ촨荣翽顾ȯINE솢댺老ꂶȯꂶȯINE솯댹老㛡翶Ȁ솬댼老㛡翶솩댳老㛡翶Ȁ솖댶老츰ꁆȯ%솓댵老검ꂶȯ䀀%nb0INE손댈老郦品ի Accent6솝댏老環ꃨȯ⼀òINE솚댂老%CHINE㼀䚆솇댁老%ダò칠ꁆȯE\솄댄老둀ꂶȯ䀀%ꀀ&amp;耀0솁댛老%쐠ȯEE솎댞老ȯ첰ꁆȯ솋댝老%ops1.xmlE솈댐豈老검ꂶȯ瀀⸐ò⸐òE쇵댗切老纀ꂶȯ瀀&amp;&amp;&amp;쇲냪ﬀ老%쇿냩ﰀ老턀ꁆȯ(쇼냬ﴀ老䘰荻翽誀ꂠȯダòダòE\䚆쇹냣︀老㛡翶Ȁ쇦냦＀老쇣냥耂쇠냸Ā耂 쇭냿Ȁ耂쇪냲̀耂쇗냱Ѐ耂쇔냴Ԁ耂쇑냋؀耂쇞냎܀耂쇛냍ࠀ耂쇘냀ऀ耂쇅냇਀耂쇂냚଀耂쇏냙ఀ耂쇌냜ഀ耂㛡翶Ȁ쇉냓฀耂섶냖ༀ耂&#10;섳냕က耂섰남ᄀ耂섽낯ሀ耂섺낢ጀ耂섧낡᐀耂&#10;설낤ᔀ耂섡낻ᘀ耂섮낾ᜀ耂섫낽᠀耂 섨낰ᤀ耂zgu2nb0섕낷ᨀ耂&#10;섒낊ᬀ耂섟낉ᰀ耂떀ꂶȯ瀀서낌ᴀ耂섙낃Ḁ耂섆낆ἀ耂zgu2nb0섃낅 耂섀나℀耂섍낟∀耂섊낒⌀耂셷낑␀耂셴낔─耂셱끫☀耂zgu2nb0셾끮✀耂셻끭⠀耂셸끠⤀耂셥끧⨀耂셢끺⬀耂1셯끹Ⰰ耂셬끼ⴀ耂셩끳⸀耂1셖끶⼀耂셓끵　耂zgu2nb0셐끈㄀耂셝끏㈀耂셚끂㌀耂셇끁㐀耂셄끄㔀耂셁끛㘀耂셎끞㜀耂셋끝㠀耂셈끐㤀耂㛡翶습끗㨀耂슲뀪㬀耂&#10;슿뀩㰀耂슼뀬㴀耂승뀣㸀耂슦뀦㼀耂㛡翶Ȁ슣뀥䀀耂%슠뀸䄀耂6슭뀿䈀耂.슪뀲䌀耂7슗뀱䐀耂5슔뀴䔀耂2슑뀋䘀耂8슞뀎䜀耂$슛뀍䠀耂1슘뀀䤀耂9슅뀇䨀耂:슂뀚䬀耂4슏뀙䰀耂8슌뀜䴀耂;슉뀓一耂9싶뀖伀耂'싳뀕倀耂7싰뇨儀耂 싽뇯刀耂+싺뇢匀耂3싧뇡吀耂'실뇤唀耂)싡뇻嘀耂/싮뇾圀耂6싫뇽堀耂싨뇰夀耂;싕뇷娀耂&lt;싒뇊嬀耂&amp;싟뇉尀耂!시뇌崀耂-싙뇃帀耂:싆뇆开耂싃뇅怀耂$싀뇘愀耂싍뇟戀耂,싊뇒挀耂#숷뇑搀耂%숴뇔攀耂/숱놫昀耂(숾놮最耂+숻놭栀耂-숸놠椀耂*숥놧樀耂㛡翶Ȁ숢놺欀耂!숯놹氀耂&quot;숬놼洀耂5숩놳渀耂 숖놶漀耂4숓놵瀀耂숐놈焀耂(숝놏爀耂,숚놂猀耂)숇놁琀耂#숄놄甀耂&amp;숁놛瘀耂*숎놞眀耂㛡翶Ȁ숋놝砀耂.숈놐礀耂0쉵놗稀耂쉲녪笀耂0쉿녩簀耂1쉼녬紀耂&quot;쉹녣縀耂2쉦녦缀耂3쉣녥耀耂J쉠노脀耂㛡翶Ȁ쉭녿舀耂P쉪녲茀耂R쉗녱萀耂R쉔녴蔀耂T쉑녋蘀耂U쉞녎蜀耂E쉛녍蠀耂F쉘녀褀耂U쉅녇言耂&lt;쉂녚謀耂&gt;쉏녙谀耂A쉌녜贀耂B쉉녓踀耂C쎶녖輀耂I쎳녕退耂M쎰넨鄀耂?쎽넯鈀耂A쎺넢錀耂M쎧넡鐀耂Q쎤네销耂E쎡넻阀耂S쎮넾需耂O쎫넽頀耂V쎨넰餀耂W쎕넷騀耂P쎒넊鬀耂X쎟넉鰀耂T쎜넌鴀耂W쎙넃鸀耂X쎆넆鼀耂K쎃넅ꀀ耂Y쎀넘ꄀ耂Q쎍넟ꈀ耂S쎊넒ꌀ耂C쏷넑ꐀ耂Y쏴넔ꔀ耂Z쏱뻫ꘀ耂Z쏾뻮꜀耂[쏻뻭ꠀ耂@쏸뻠꤀耂=쏥뻧ꨀ耂V쏢뻺꬀耂D쏯뻹가耂G쏬뻼관耂H쏩뻳글耂=쏖뻶꼀耂㛡翶Ȁ쏓뻵뀀耂B쏐뻈넀耂@쏝뻏눀耂H쏚뻂대耂I쏇뻁됀耂?쏄뻄딀耂F쏁뻛똀耂K쏎뻞뜀耂&gt;쏋뻝렀耂G쏈뻐뤀耂L쌵뻗먀耂N쌲뺪묀耂J쌿뺩밀耂L쌼뺬봀耂D쌹뺣븀耂N쌦뺦뼀耂O쌣뺥쀀耂b쌠뺸섀耂h쌭뺿숀耂a쌪뺲쌀耂k쌗뺱쐀耂l쌔뺴씀耂f쌑뺋였耂o쌞뺎윀耂q쌛뺍저耂r쌘뺀준耂^쌅뺇쨀耂a쌂뺚쬀耂s쌏뺙찀耂t쌌뺜촀耂v쌉뺓츀耂v썶뺖케耂x썳뺕퀀耂\썰빨턀耂㛡翶Ȁ썽빯툀耂e썺빢팀耂d썧빡퐀耂c썤빤픀耂j썡빻혀耂m썮빾휀耂g썫빽耂d써빰耂c썕빷耂j썒빊耂q썟빉耂n썜빌耂p썙빃耂t썆빆耂x썃빅耂y썀빘耂k썍빟耂]썊빒耂^빑耂`빔耂i븫耂m븮耂b븭耂\븠耂㛡翶Ȁ븧耂`븺耂h븹耂g븼耂u븳耂u븶耂w븵耂l븈耂i븏耂p븂耂e븁耂n븄耂r븛耂f븞耂y븝耂_븐豈耂w븗切耂z뿪ﬀ耂[뿩ﰀ耂s뿬ﴀ耂o뿣︀耂_뿦＀耂]뿥考|뿸Ā考꓀荣翽顾ȯagekId뿿Ȁ考z뿲̀考ꚰ荣翽ᤂ뿱Ѐ考촨荣翽顾ȯ.Count뿴Ԁ考㛡翶Ȁ뿋؀考뿎܀考뿍ࠀ考ꚰ荣翽ᤂ뿀ऀ考{뿇਀考꺈莊翽ᨀ7뿚଀考촨荣翽顾ȯ佥獰匮慨敲䱤慯d뿙ఀ考ꚰ荣翽ᤀ뿜ഀ考뿓฀考焈莒翽ᤃ뿖ༀ考᷀ꂷȯ酈䞺믈ⅣȀ뿕က考舫ȯᨀ 뾨ᄀ考뾯ሀ考舫ȯᨀ 뾢ጀ考~뾡᐀考}뾤ᔀ考舫ȯᨀ ns뾻ᘀ考舫ȯᨀ  뾾ᜀ考뾽᠀考~뾰ᤀ考}뾷ᨀ考뾊ᬀ考뾉ᰀ考뾌ᴀ考뾃Ḁ考텀ꂶȯ瀀뾆ἀ考Ꙁ荣翽顾ȯee&quot;: &quot;뾅 考ꂶȯ瀀뾘℀考촨荣翽顾ȯlAction뾟∀考뾒⌀考졀ꂣȯ뾑␀考匘莒翽═莋翽age뾔─考{뽫☀考뽮✀考|뽭⠀考뽠⤀考뽧⨀考뽺⬀考舫ȯᨀ 뽹Ⰰ考舫ȯᨀ 뽼ⴀ考뽳⸀考ᐐ荾翽ᨠ 뽶⼀考荹翽ȯᴚȁ뽵　考뽈㄀考뽏㈀考䘰荻翽ࠠꁇȯntToken뽂㌀考뽁㐀考舫ȯᨀ &#10;뽄㔀考舫ȯᨀ ult뽛㘀考᷈荽翽ᨀ 뽞㜀考뽝㠀考熈莒翽ᨀ 뽐㤀考뽗㨀考舫ȯᨀ 뼪㬀考舫ȯᨀ 뼩㰀考舫ȯᨀ 뼬㴀考舫ȯᨀ !ult뼣㸀考舫ȯᨂ #뼦㼀考舫ȯᨀ &quot;ult뼥䀀考翌翽翌翽穠ꂌȯd뼸䄀考舫ȯᨀ &amp;뼿䈀考$ContentTypeId뼲䌀考㦸舷ȯ᠀燑䠩蛋ȯ뼱䐀考&#10;鷰ꃨȯ뼴䔀考舫ȯᨀ %뼋䘀考荹翽翽ᴙȀ鎰苰翽뼎䜀考ꚰ荣翽ᤂ苟翽뼍䠀考휠ꂣȯ뼀䤀考첀ꂵȯķ؂翽뼇䨀考䃰骳ȯᰰꁇȯ䃰骳ȯ❜㝇ᇐ㽐ꂑȯ뼚䬀考␰ꃫȯﲐꂖȯ耀ò뼙䰀考䘰荻翽ጀꁇȯ쐠ȯ뼜䴀考( TriggerFlowInfo뼓一考꺈莊翽ᤀ&amp;뼖伀考꓀荣翽顾ȯᔀetId뼕倀考䷆蛋ȯᤀ볨儀考꓀荣翽顾ȯ芐船ȯꗰꁕȯ볯刀考啠骳ȯᙠꁇȯ啠骳ȯ頲ȯﯠꀯȯ볢匀考䔐骳ȯ媠骳ȯᣐꁇȯᕀꁇȯ볡吀考荹翽翽ờȀ⛀ȯ볤唀考␰ꃫȯẐꃫȯ耀볻嘀考喐骳ȯᮠꁇȯ喐骳ȯȯ֐ꀰȯ볾圀考蚰荣翽ᨀ '볽堀考蛨荣翽ᤀ陰ꁕȯ볰夀考䘰荻翽ᦐꁇȯﲀ蛩ȯ苟翽볷娀考㮏舷ȯᤀ{볊嬀考ᒰꁇȯꂯȯ꧀髶ȯ:43֐ꀰȯ볉尀考㡿舷ȯᤀz苟翽볌崀考㨄舷ȯ᠀燑䥫蛋ȯ볃帀考䃰骳ȯꛀ髶ȯ䃰骳ȯ㩐ꂑȯ볆开考荺翽ᛀꁇȯ掐꘵ȯ$볅怀考䞰骳ȯꪰ髶ȯ䞰骳ȯვ␰ꃫȯ볘愀考㣇舷ȯᤀ~䰀볟戀考㤛舷ȯᤀ䱀볒挀考ீ顿ȯᑰꛞȯᴚ翽咰꛺ȯ苟翽병搀考厧蛋ȯᤂ鎰苰翽볔攀考㭈舷ȯᤀ|$벫昀考␰ꃫȯṰꃫȯ&#10;耀벮最考哤蛋ȯᤀ佀벭栀考䔐骳ȯᓠꁇȯ䔐骳ȯიᡰꁇȯ베椀考澰莒翽ᤀu벧樀考灈莒翽ᤂ배蜙ȯ벺欀考ꔐ荣翽ዐꁇȯꚰ荣翽ﰀꛩȯ벹氀考⑀ꂷȯ촨荣翽멀骽ȯ벼洀考㫺舷ȯᤀ}䯀䌀蛪ȯ벳渀考叠莒翽ᤀer벶漀考呆蛋ȯᤃ侀벵瀀考濸莒翽ᤂ$번焀考剗蛋ȯᤀ䁀벏爀考仅蛋ȯᤀ䀀$벂猀考伍蛋ȯᤂ俀$벁琀考ꫀꁆȯ鯰ꁆȯ媠骳ȯ:58፠ꁇȯ버甀考啠骳ȯ뙠ꁆȯ啠骳ȯऀꀰȯ벛瘀考舫ȯᨀ $苟翽벞眀考ᕰꁇȯ頞ȯꎐ髶ȯﯠꀯȯ벝砀考荺翽ᇠꁇȯ掐꘵ȯ$벐礀考喐骳ȯꎐ髶ȯ喐骳ȯòऀꀰȯ벗稀考ጰꁇȯ鿀頞ȯꛀ髶ȯ㺐ꂑȯ뱪笀考tId뱩簀考㠰舷ȯᤀ䀀뱬紀考舫ȯᨀ (뱣縀考d뱦缀考$Thoma, Carmen뱥耀考ᤸ㙱翶ᤠ㙱翶뱸脀考世蛋ȯᤃ傀on뱿舀考컐ꁜȯ⎰ꁇȯპ퓕㽔䀀ꄈȯ㾀㾀뱲茀考翌翽翌翽煰ꂌȯ뱱萀考翌翽翌翽딐骜ȯ뱴蔀考倍蛋ȯᤂ£净^뱋蘀考儂蛋ȯᤂ¥剀뱎蜀考Caption.MeControl뱍蠀考荹翽ȯᴙᴚ뱀褀考乯蛋ȯᤀ뱇言考蛊ȯᨀ뱚謀考珉械螮翽뱙谀考㛡翶뱜贀考单蛋ȯᤂ偀on뱓踀考傯蛋ȯᤂ¤刀괁蚽嚑勌뱖輀考㎰ꘑȯ燐颰ȯ쮈頠ȯ쮈頠ȯ쭰頠ȯ뱕退考敓⁴敦瑡牵ⵥ慧整戠獡摥倠潲獰밨鄀考Ạꁇȯꩄଢ଼䟬ǲȀ밯鈀考ᤸ㙱翶ᤠ㙱翶밢錀考컐ꁜȯᶰꁇȯრ⛰ꁀȯ밡鐀考冱蛋ȯᤀ 儀밤销考叠莒翽ᨀ밻阀考᷈荽翽ᨀ⛀밾需考蛨荣翽ᬀ밽頀考컐ꁜȯ⃠ꁇȯუ㒠ꄈȯ㗐蛸ȯ배餀考ᐐ荾翽ᤠ밷騀考ty毠蚱ȯ밊鬀考oc뚀蛅ȯ밉鰀考㛡翶밌鴀考䬐莒翽ᤀX⛀밃鸀考쨀顡ȯ䥰ꘑȯნenꃻȯd밆鼀考刄蛋ȯᤀ¡兀밅ꀀ考佣蛋ȯᤂ¦劀반ꄀ考荹翽·ᴚȁ械ꛉȯ밟ꈀ考컐ꁜȯ糠ꁜȯოPo㛠ꁀȯon㾀밒ꌀ考۰顢ȯﮀ顡ȯსen◀ꄈȯd밑ꐀ考①ꙴȯȯ바ꔀ考㛡翶뷫ꘀ考䘰荻翽₀ꁇȯ뷮꜀考Ȱꁝȯʰ髶ȯტ摥ᆀꂷȯ⛀뷭ꠀ考䵰蛋ȯᤀ뷠꤀考荺翽❀ꁇȯ梐꘵ȯ$뷧ꨀ考荹翽ȯᴙȯ뷺꬀考叠莒翽ᤀ뷹가考﹠蚽ȯᨀ뷼관考翌翽翌翽簀ꂌȯ뷳글考wT뷶꼀考뷵뀀考⹭捁뷈넀考ty勀蚱ȯ뷏눀考翌翽翌翽뀰骜ȯ뷂대考侸蛋ȯᤂ¢冀뷁됀考ɭȁ뷄딀考咙蛋ȯ᠀燑䴝蛋ȯ뷛똀考˒뷞뜀考ၶ⛀뷝렀考翌翽翌翽꣠骜ȯ뷐뤀考ᤸ㙱翶ᤠ㙱翶뷗먀考ꨀ頠ȯ蚭ȯჟPoꃻȯon붪묀考a줠ꂣȯ붩밀考叭蛋ȯᤀ倀⛀붬봀考ꣀ莒翽ᬀ붣븀考郦品ի℘㙯翶噈ꙴȯ效ꁕȯon붦뼀考兖蛋ȯᤂ§勀齀驋ȯ붥쀀考衇랴䋮跍â₣䚍滖䌸徔잨Ⰱ붸섀考镰螬翽械螮翽붿숀考ᤸ㙱翶ᤠ㙱翶붲쌀考締骢ȯ┐ꂞȯღ᱀ꂷȯ⛀붱쐀考ᤸ㙱翶ᤠ㙱翶붴씀考ᤸ㙱翶ᤠ㙱翶붋였考蛊ȯᨀ谺禎빅붎윀考顽ȯ캠骝ȯწᙀꂷȯ붍저考蛊ȯᨀ&#10;퐘ò부준考㛡翶붇쨀考蛊ȯᨀ붚쬀考⤁瑦䎼퐢띈㤉熼쎞廠붙찀考ChainingModeCBC붜촀考ⓑ傡淼숚䉆ⷳ菶鏌ẞ齢嬕宻᧒體붓츀考熈莒翽ᤀ붖케考ChainingModeCBC붕퀀考뵨턀考뵯툀考Ⰱ瑦䎼퐢띈㤉熼쎞懠뵢팀考ᤸ㙱翶ᤠ㙱翶뵡퐀考ఠꁝȯ⇐ꁇȯჯᴀꄈȯ뵤픀考⨁瑦䎼퐢띈㤉熼쎞忠뵻혀考窠ꂝȯ켰骝ȯჰጀꂷȯ뵾휀考ᤸ㙱翶ᤠ㙱翶뵽考㛡翶뵰考⸁夀遀煋ፊ陁ꩥ汌㩵뵷考㑠ꁇȯ⇐ꁇȯფ䜀ꄈȯ뵊考ᤸ㙱翶ᤠ㙱翶뵉考㛡翶뵌考䒀骢ȯ你骢ȯშჀꂷȯ⛀뵃考㛡翶뵆考蛊ȯᨀ뵅考뵘考焈莒翽ᨂ谺禎빅뵟考፸荾翽ᨀ뵒考蛊ȯᬀ禎빅뵑考✁ȀⓁ꽏伇䫾鋅筭뵔考툀驊ȯ칰驊ȯყ⚠ꄈȯ봫考ᝠꘑȯ㎰ꘑȯ쵈頠ȯ쵈頠ȯ촰頠ȯ봮考ᐐ荾翽ᨠ裂Ꙡȯ봭考蛊ȯᬀ 봠考蛊ȯᨁò봧考愀ꁇȯȰꁝȯცᾀꂷȯ봺考顽ȯ챀顡ȯძ぀ꄈȯ봹考Ё⃿욊ꍲ蕍⪞楩⋒徫㼀ㄱい믏봼考蛊ȯᨀ봳考쪐顡ȯ푐顡ȯქ䟠ꄈȯ봶考봵考⠁瑦䎼퐢띈㤉熼쎞巠怚橞ဇ봈考봏考骢ȯ秀骢ȯხᬀꂷȯ⛀봂考蛊ȯᬀ봁考蛊ȯᨀ 봄考⬁瑦䎼퐢띈㤉熼쎞惠ሕⳍ㔵봛考蛊ȯᨀ봞考쇀蜗ȯ颩ȯჩ㈀ꄈȯ⛀봝考봐豈考㛡翶봗切考镰螬翽械螮翽⫐ꁇȯ뫪ﬀ考ⴐꁇȯ⇐ꁇȯჭ㋠ꄈȯ뫩ﰀ考0뫬ﴀ考㛡翶뫣︀考뫦＀考ⴁ夀遀煋ፊ陁ꩥ汌쥵뫥耄㓁臟ȯᤀ/뫸Ā耄뫿Ȁ耄㗁ꂵȯ䄂翽㗁ꂵȯ䄂翽뫲̀耄㷰ꁇȯఠꁝȯჱ傠ꄈȯ뫱Ѐ耄뫴Ԁ耄镰螬翽械螮翽뫋؀耄ᤸ㙱翶ᤠ㙱翶뫎܀耄镰螬翽械螮翽뫍ࠀ耄镰螬翽械螮翽鹱&#10;뫀ऀ耄㐚臟ȯᤀ뫇਀耄뫚଀耄Š蚾ȯᨀ뫙ఀ耄㛡翶뫜ഀ耄〰ꘔȯ뫓฀耄䴠ꁇȯ㱰ꁇȯ喨ꙃȯ喨ꙃȯ喐ꙃȯ뫖ༀ耄㟁ꂵȯ䄂㟁ꂵȯ䄂㔧᝻孎뫕က耄ᤸ㙱翶ᤠ㙱翶모ᄀ耄䘰荻翽㹐ꁇȯModeCBC몯ሀ耄ꚰ荣翽ᤂ0몢ጀ耄呐莒翽ᤀ몡᐀耄㴰ꁇȯ컐ꁜȯჴ㈠颪ȯ몤ᔀ耄琾丞翽㵠ꁇȯꪠ顢ȯ못ᘀ耄衇랴䋮跍â₣䚍滖䌸徔잨Ⰱ몾ᜀ耄ⓑ傡淼숚䉆ⷳ菶鏌ẞ齢嬕宻᧒體췳烜몽᠀耄荼翽ᨂ몰ᤀ耄㛡翶몷ᨀ耄ChainingModeCBC몊ᬀ耄␁瑦䎼퐢띈㤉熼쎞嫠몉ᰀ耄ᤸ㙱翶ᤠ㙱翶몌ᴀ耄촨荣翽㥀ꁇȯ촨荣翽㥀ꁇȯ몃Ḁ耄䘰荻翽㽀ꁇȯModeCBC몆ἀ耄명 耄몘℀耄퓠顡ȯ畐ꁆȯ&#10;䐅글뜨風ȯ뜐風ȯ몟∀耄Ⰱ瑦䎼퐢띈㤉熼쎞懠㐀᷂몒⌀耄ᤸ㙱翶ᤠ㙱翶몑␀耄㌰臟ȯᨀ 谺禎빅몔─耄㑬臟ȯᤀ2멫☀耄㟰ꁇȯ괰驙ȯ夨ꙃȯ夨ꙃȯ夐ꙃȯ멮✀耄﷌蛇ȯᨀ 멭⠀耄㛡翶멠⤀耄ChainingModeCBC퉩ꬢ멧⨀耄ꁜȯ컐ꁜȯჵ㗀颪ȯ멺⬀耄㍹臟ȯᨀ @蜀ȯ멹Ⰰ耄鬠驋ȯ멼ⴀ耄衇랴䋮跍â₣䚍滖䌸徔잨Ⰱ퉩ꬢ멳⸀耄컐ꁜȯఠꁝȯჳ⫠颪ȯ멶⼀耄ℐꘔȯ멵　耄㯀ꂵȯ轐刑倫倀昀䵺멈㄀耄㛡翶멏㈀耄镰螬翽械螮翽劖͍춍螌멂㌀耄ⓑ傡淼숚䉆ⷳ菶鏌ẞ齢嬕宻᧒體멁㐀耄멄㔀耄㮀ꂵȯ齎혭䌸爙Ŏ鸀椪퉩ꬢ멛㘀耄㛡翶멞㜀耄괰驙ȯᝠꘑȯ偨ꙃȯ偨ꙃȯ偐ꙃȯ멝㠀耄ᤸ㙱翶ᤠ㙱翶멐㤀耄㷰ꁇȯ㗠ꁇȯჲ䟠颪ȯ멗㨀耄⟰ꘔȯ먪㬀耄㏅臟ȯᤀ먩㰀耄먬㴀耄ﶀ蛇ȯᨀ 먣㸀耄먦㼀耄ChainingModeCBC㨰ꁇȯ먥䀀耄ഁ瑦䎼퐢띈㤉熼쎞䳠ऀ밹鹱머䄀耄ก瑦䎼퐢띈㤉熼쎞䷠ऀ밹鹱먿䈀耄䌰ꁇȯ㄰ꁇȯჷ粘ꁅȯ먲䌀耄༁瑦䎼퐢띈㤉熼쎞仠ऀ밹鹱먱䐀耄屐ꁇȯ텀ꁜȯჼ䘠ꄈȯ먴䔀耄က먋䘀耄镰螬翽械螮翽먎䜀耄숚ᤀက菶鏌ẞ齢嬕宻᧒體먍䠀耄㲐ꘔȯ먀䤀耄镰螬翽械螮翽톸ò먇䨀耄愀ꁇȯ㄰ꁇȯჹ案ꁅȯ먚䬀耄i爀ꂣȯModeCBC먙䰀耄㏠蜁ȯ㋀蜁ȯჽ⬀ꄈȯ먜䴀耄﷊蚻ȯ᠀燑䴝蛋ȯꄇȯ먓一耄퐐ꂣȯ먖伀耄ⓑ傡淼숚䉆ⷳ菶鏌ẞ齢嬕宻᧒體먕倀耄荺翽䏀ꁇȯ胰꘵ȯ$믨儀耄煐莒翽ᤂ믯刀耄㛡翶믢匀耄ᤸ㙱翶ᤠ㙱翶믡吀耄ChainingModeCBC믤唀耄믻嘀耄꓀荣翽䊠ꁇȯꡠ颫ȯꘞȯ暶鶼侯⇷믾圀耄W田믽堀耄舠꘥ȯ믰夀耄ଁ瑦䎼퐢띈㤉熼쎞䫠ऀ밹鹱믷娀耄炘莒翽ᤀu믊嬀耄㋀蜁ȯㄐ蜁ȯჺㄠꄈȯ믉尀耄⎐蜁ȯװ蜁ȯჶ⡠ꄈȯ믌崀耄㛡翶믃帀耄䛰ꁇȯ䛰ꁇȯ䛰ꁇȯā翽믆开耄꓀荣翽顾ȯ촨荣翽䖠ꁇȯ苟翽믅怀耄楠ꁕȯ櫀ꁕȯꃖȯ믘愀耄ꔐ荣翽䏰ꁇȯꚰ荣翽밀ꛪȯ믟戀耄舨荣翽ᤀ믒挀耄膨荣翽ᤂ믑搀耄㛡翶믔攀耄㛡翶뮫昀耄愀ꁇȯ䌰ꁇȯ჻掘ꁅȯ뮮最耄厐㙽翶埠㙽翶ȯ讨ꂭȯ뮭栀耄ᤸ㙱翶ᤠ㙱翶뮠椀耄ᤸ㙱翶ᤠ㙱翶뮧樀耄؁夀斮홏퀅靉ᑈ㥙௼Ǳ뮺欀耄眠荣翽ᤃy䯀芵勌諠㗜뮹氀耄ﶰꃹȯꁜȯჸ➀ꄈȯ뮼洀耄ঐ蚩ȯᤀ䀀뮳渀耄㛡翶뮶漀耄崀ꁕȯ뮵瀀耄ꚰ荣翽ᤂ뮈焀耄䩨莒翽ᤀ뮏爀耄焈莒翽ᤂ䴀苟翽뮂猀耄ChainingModeCBC뮁琀耄衇랴䋮跍â₣䚍滖䌸徔잨Ⰱ뮄甀耄뮛瘀耄ᤸ㙱翶ᤠ㙱翶뮞眀耄긠꘥ȯ뮝砀耄竐颰ȯ뫠ꁆȯ亨ꙃȯ亨ꙃȯ亐ꙃȯ뮐礀耄矰ꁆȯ矰ꁆȯ矰ꁆȯꘞ&#10;뮗稀耄ā฀ėడ덉⒬ￔ륙Ɔऀ밹鹱뭪笀耄؁夀斮홏퀅靉ᑈ㥙௼Ǳ뭩簀耄ਁȀⓁ꽏伇䫾鋅業ऀ밹鹱뭬紀耄ఁ瑦䎼퐢띈㤉熼쎞䯠ऀ밹鹱뭣縀耄ᤸ㙱翶ᤠ㙱翶뭦缀耄ް顢ȯ㟰ꁇȯ䳨ꙃȯ䳨ꙃȯ䳐ꙃȯ뭥耀耄೷蚩ȯᤀ䁀뭸脀耄㽐ꘔȯ뭿舀耄ጁ瑦䎼퐢띈㤉熼쎞几뭲茀耄穐髶ȯ髵ȯBE뤨Ꙟȯ뤐Ꙟȯ뭱萀耄ᴁ瑦䎼퐢띈㤉熼쎞叠ऀ밹鹱.뭴蔀耄ἁ瑦䎼퐢띈㤉熼쎞嗠ऀ밹鹱'뭋蘀耄鸠ꂷȯ뭎蜀耄ꄰ驡ȯ꫰驡ȯᄀ鍠ꃺȯ뭍蠀耄夁ఀ昳眕⼒ꍂޔ挽㌒꿒Ȁ뭀褀耄ᜁȀⓁ꽏伇䫾鋅籭က뭇言耄℁瑦䎼퐢띈㤉熼쎞埠ऀ밹鹱0뭚謀耄魠ꂷȯ뭙谀耄́夀遀煋ፊ陁ꩥ汌ꩵऀ밹鹱4뭜贀耄傀ꁇȯ䈐ꁇȯჾ㥠颪ȯ뭓踀耄ḁ瑦䎼퐢띈㤉熼쎞哠ऀ밹鹱5뭖輀耄威ఀ昳眕⼒ꍂޔ挽㌒埒က뭕退耄㛡翶묨鄀耄屐ꁇȯ䈐ꁇȯჿ喐ꃻȯ묯鈀耄ᄁȀⓁ꽏伇䫾鋅摭က묢錀耄脰颰ȯ脰颰ȯ脰颰ȯ묡鐀耄쀖哓ǿ簀ꙉ噲኿䛫Ʒ묤销耄ᐁȀⓁ꽏伇䫾鋅歭ऀ밹鹱묻阀耄堁ఀ昳眕⼒ꍂޔ挽㌒壒谺禎빅묾需耄Ёఀ昳眕⼒ꍂޔ挽㌒峒Ȁ묽頀耄؁ఀ昳眕⼒ꍂޔ挽㌒廒Ȁ묰餀耄܁ఀ昳眕⼒ꍂޔ挽㌒忒묷騀耄ౙ蚩ȯᤃ䴀묊鬀耄ୣ蚩ȯ᠀玵㍹臟ȯ묉鰀耄ᤸ㙱翶ᤠ㙱翶묌鴀耄ਧ蚩ȯ᠀玵㌰臟ȯȯ묃鸀耄塚驡ȯ陰髪ȯᄁꝐꃺȯ묆鼀耄荺翽勀ꁇȯ橰꘵ȯ$묅ꀀ耄ದ蚩ȯᤀ䶀묘ꄀ耄ઽ蚩ȯᤀN䕀묟ꈀ耄ఁ蚩ȯᤀ珏ﺐ荹翽묒ꌀ耄㛡翶묑ꐀ耄畐ꁆȯ筰髶ȯ&#10;挽㌒蜒ȯ蜒ȯ묔ꔀ耄ᘁ夀遀煋ፊ陁ꩥ汌瑵ऀ밹鹱룫ꘀ耄᠁ȀⓁ꽏伇䫾鋅絭ऀ밹鹱룮꜀耄홀ꂣȯ룭ꠀ耄ᤸ㙱翶ᤠ㙱翶룠꤀耄āఀ昳眕⼒ꍂޔ挽㌒姒谺禎빅룧ꨀ耄ඖ蚩ȯᤀ䵀룺꬀耄ሁ瑦䎼퐢띈㤉熼쎞僠ऀ밹鹱 룹가耄ᤁȀⓁ꽏伇䫾鋅湭ऀ밹鹱&quot;룼관耄ᬁ瑦䎼퐢띈㤉熼쎞勠ऀ밹鹱$룳글耄㛡翶룶꼀耄技ꁕȯ룵뀀耄ᤸ㙱翶ᤠ㙱翶룈넀耄㛡翶룏눀耄㛡翶룂대耄ȁఀ昳眕⼒ꍂޔ挽㌒嫒谺禎빅룁됀耄ᰁ夀遀煋ፊ陁ꩥ汌둵ऀ밹鹱*룄딀耄룛똀耄́ఀ昳眕⼒ꍂޔ挽㌒寒Ȁ룞뜀耄鳀ꂷȯ룝렀耄ய蚩ȯᤀ珏ﺐ荹翽쌥읚쇋፟룐뤀耄ԁఀ昳眕⼒ꍂޔ挽㌒巒ᄀ룗먀耄荺翽剠ꁇȯ橰꘵ȯ$뢪묀耄ခ瑦䎼퐢띈㤉熼쎞俠ऀ밹鹱,뢩밀耄ᨁ夀遀煋ፊ陁ꩥ汌硵ऀ밹鹱2뢬봀耄 瑦䎼퐢띈㤉熼쎞因߭燇Ꞹ뢣븀耄ᔁȀⓁ꽏伇䫾鋅汭ऀ밹鹱&amp;뢦뼀耄ᤸ㙱翶ᤠ㙱翶뢥쀀耄ഁఀ昳眕⼒ꍂޔ挽㌒旒Ȁ뢸섀耄ᄁఀ昳眕⼒ꍂޔ挽㌒槒ᄀ뢿숀耄㛡翶뢲쌀耄矠ꁇȯ媠ꁇȯᄇ瀘ꁅȯ뢱쐀耄ଁఀ昳眕⼒ꍂޔ挽㌒插ᄀ뢴씀耄กఀ昳眕⼒ꍂޔ挽㌒曒Ȁ뢋였耄ᤸ㙱翶ᤠ㙱翶뢎윀耄矠ꁇȯȰꁝȯᄅ溈ꁅȯ뢍저耄᠁ఀ昳眕⼒ꍂޔ挽㌒烒Ȁ뢀준耄幠ꁕȯ뢇쨀耄ࠁఀ昳眕⼒ꍂޔ挽㌒惒뢚쬀耄嘁⼀㞔ꂫᔕꩄﴙ㻖řȀ뢙찀耄ꌀꁱȯ뢜촀耄ᴁఀ昳眕⼒ꍂޔ挽㌒痒Ȁ뢓츀耄 ఀ昳眕⼒ꍂޔ挽㌒磒Ȁ뢖케耄℁ఀ昳眕⼒ꍂޔ挽㌒秒Ȁ뢕퀀耄崐ꁇȯ텀ꁜȯᄊ곀ꃺȯ롨턀耄ଁఀ昳眕⼒ꍂޔ挽㌒插Ȁ롯툀耄ᐁఀ昳眕⼒ꍂޔ挽㌒泒롢팀耄́ఀ昳眕⼒ꍂޔ挽㌒寒롡퐀耄ᖠꂸȯ텀ꁜȯᄋ꺐ꃺȯ롤픀耄驡ȯ憰颩ȯᄉ㙠ꄈȯ롻혀耄ఁఀ昳眕⼒ꍂޔ挽㌒擒谺禎빅롾휀耄∁ఀ昳眕⼒ꍂޔ挽㌒竒Ȁ롽耄ਁఀ昳眕⼒ꍂޔ挽㌒拒롰耄憐ꁇȯ傀ꁇȯᄂ䎀ꄈȯ롷耄㛡翶롊耄āఀ昳眕⼒ꍂޔ挽㌒姒롉耄ꐀ驡ȯ䒀颠ȯᄄ䑠ꄈȯ롌耄䙠蛼ȯryPosition롃耄㛡翶롆耄态ᘀ鏥贺蕃쾊ⲎŽ롅耄ꔐ荣翽咠ꁇȯꚰ荣翽ꛩȯ㻈ò롘耄㛡翶롟耄ခఀ昳眕⼒ꍂޔ挽㌒棒롒耄ሁఀ昳眕⼒ꍂޔ挽㌒櫒롑耄ȁఀ昳眕⼒ꍂޔ挽㌒嫒롔耄꓀荣翽顾ȯ␅̀䐅글ꁾȯ苟翽렫耄ਁఀ昳眕⼒ꍂޔ挽㌒拒렮耄ᰁఀ昳眕⼒ꍂޔ挽㌒瓒렭耄㛡翶렠耄媠ꁇȯȰꁝȯᄃ瓈ꁅȯ렧耄ँఀ昳眕⼒ꍂޔ挽㌒懒렺耄ᤸ㙱翶ᤠ㙱翶령耄屐ꁇȯ傀ꁇȯᄆ䦠ꄈȯ렼耄ᤸ㙱翶ᤠ㙱翶렳耄ᤸ㙱翶ᤠ㙱翶렶耄༁ఀ昳眕⼒ꍂޔ挽㌒柒Ȁ렵耄ᤸ㙱翶ᤠ㙱翶레耄㫺舷ȯᤃ}䯀ꄇȯ렏耄ᤁఀ昳眕⼒ꍂޔ挽㌒燒Ȁ렂耄돀驡ȯꬠ驡ȯᄈ㖀ꄈȯ렁耄ᬁఀ昳眕⼒ꍂޔ挽㌒珒Ȁ렄耄ḁఀ昳眕⼒ꍂޔ挽㌒盒렛耄ἁఀ昳眕⼒ꍂޔ挽㌒矒Ȁ렞耄莀ꁕȯ灀ꁕȯᗐꃗȯ렝耄ᜁఀ昳眕⼒ꍂޔ挽㌒濒Ȁ렐豈耄蓠ꁕȯ렗切耄ᨁఀ昳眕⼒ꍂޔ挽㌒狒맪ﬀ耄ᤸ㙱翶ᤠ㙱翶맩ﰀ耄ጁఀ昳眕⼒ꍂޔ挽㌒毒Ȁ맬ﴀ耄ᘁఀ昳眕⼒ꍂޔ挽㌒滒Ȁ맣︀耄ᤸ㙱翶ᤠ㙱翶맦＀耄ᔁఀ昳眕⼒ꍂޔ挽㌒淒Ȁ맥者㨁ఀ昳眕⼒ꍂޔ挽㌒鋒Ȁ맸Ā者؁ఀ昳眕⼒ꍂޔ挽㌒廒Ȁ맿Ȁ者䄁ఀ昳眕⼒ꍂޔ挽㌒駒맲̀者抠骝ȯ湀颩ȯᄍ骠ꃺȯ맱Ѐ者䈁ఀ昳眕⼒ꍂޔ挽㌒髒맴Ԁ者ԁఀ昳眕⼒ꍂޔ挽㌒巒맋؀者㄁ఀ昳眕⼒ꍂޔ挽㌒角Ȁ많܀者䌁ఀ昳眕⼒ꍂޔ挽㌒鯒ᄀ맍ࠀ者܁ఀ昳眕⼒ꍂޔ挽㌒忒Ȁ맀ऀ者䘁ఀ昳眕⼒ꍂޔ挽㌒黒Ȁ맇਀者ᤸ㙱翶ᤠ㙱翶맚଀者䜁ఀ昳眕⼒ꍂޔ挽㌒鿒ᄀ맙ఀ者䠁ఀ昳眕⼒ꍂޔ挽㌒ꃒȀ맜ഀ者䤁ఀ昳眕⼒ꍂޔ挽㌒ꇒ谺禎빅맓฀者ᤸ㙱翶ᤠ㙱翶맖ༀ者겠ꁱȯ맕က者㔁ఀ昳眕⼒ꍂޔ挽㌒跒릨ᄀ者㛡翶릯ሀ者✁ఀ昳眕⼒ꍂޔ挽㌒習릢ጀ者ᤸ㙱翶ᤠ㙱翶릡᐀者⬁ఀ昳眕⼒ꍂޔ挽㌒菒Ȁ릤ᔀ者⸁ఀ昳眕⼒ꍂޔ挽㌒蛒ᄀ릻ᘀ者㈁ఀ昳眕⼒ꍂޔ挽㌒諒Ȁ릾ᜀ者䉰颠ȯ痠驙ȯᄏ歨ꁅȯ립᠀者㰁ఀ昳眕⼒ꍂޔ挽㌒铒ᄀ린ᤀ者냀ꁱȯ릷ᨀ者㛡翶릊ᬀ者ᤸ㙱翶ᤠ㙱翶릉ᰀ者㛡翶릌ᴀ者━ఀ昳眕⼒ꍂޔ挽㌒緒Ȁ릃Ḁ者릆ἀ者☁ఀ昳眕⼒ꍂޔ挽㌒绒릅 者Ёఀ昳眕⼒ꍂޔ挽㌒峒Ȁ릘℀者ⴁఀ昳眕⼒ꍂޔ挽㌒藒Ȁ릟∀者⼁ఀ昳眕⼒ꍂޔ挽㌒蟒Ȁ릒⌀者㐁ఀ昳眕⼒ꍂޔ挽㌒賒릑␀者⠁ఀ昳眕⼒ꍂޔ挽㌒胒Ȁ릔─者淰ꁇȯ炐ꁇȯᄎ㮠ꄈȯ륫☀者㛡翶륮✀者ᤸ㙱翶ᤠ㙱翶륭⠀者、ఀ昳眕⼒ꍂޔ挽㌒裒률⤀者㛡翶륧⨀者Ⰱఀ昳眕⼒ꍂޔ挽㌒蓒륺⬀者㘁ఀ昳眕⼒ꍂޔ挽㌒軒Ȁ륹Ⰰ者␁ఀ昳眕⼒ꍂޔ挽㌒糒를ⴀ者㤁ఀ昳眕⼒ꍂޔ挽㌒釒Ȁ륳⸀者秀ꁇȯ炐ꁇȯᄐ㵠ꄈȯ륶⼀者륵　者㠁ఀ昳眕⼒ꍂޔ挽㌒郒륈㄀者륏㈀者⨁ఀ昳眕⼒ꍂޔ挽㌒苒Ȁ륂㌀者ꑠꁱȯ륁㐀者㬁ఀ昳眕⼒ꍂޔ挽㌒鏒륄㔀者㴁ఀ昳眕⼒ꍂޔ挽㌒闒Ȁ륛㘀者⤁ఀ昳眕⼒ꍂޔ挽㌒臒Ȁ륞㜀者㼁ఀ昳眕⼒ꍂޔ挽㌒韒Ȁ륝㠀者䀁ఀ昳眕⼒ꍂޔ挽㌒飒ᄀ륐㤀者䐁ఀ昳眕⼒ꍂޔ挽㌒鳒륗㨀者䔁ఀ昳眕⼒ꍂޔ挽㌒鷒ᄀ뤪㬀者㸁ఀ昳眕⼒ꍂޔ挽㌒雒Ȁ뤩㰀者秀ꁇȯᖠꂸȯᄌ需ꃺȯ뤬㴀者⌁ఀ昳眕⼒ꍂޔ挽㌒篒谺禎빅뤣㸀者㌁ఀ昳眕⼒ꍂޔ挽㌒诒Ȁ뤦㼀者㜁ఀ昳眕⼒ꍂޔ挽㌒迒Ȁ뤥䀀者荺翽勀ꁇȯ昐꘵ȯ$뤸䄀者ꔐ荣翽糰ꁇȯ械螮翽뤿䈀者㛡翶뤲䌀者吁ఀ昳眕⼒ꍂޔ挽㌒곒ᄀ뤱䐀者ᤸ㙱翶ᤠ㙱翶뤴䔀者丁ఀ昳眕⼒ꍂޔ挽㌒ꛒȀ뤋䘀者狐ꁇȯ秀ꁇȯᄖ鹀ꃺȯ뤎䜀者縐ꁇȯ襰颰ȯ쒈頠ȯ쒈頠ȯ쑰頠ȯ뤍䠀者稀ꁆȯ秀ꁇȯᄘ醐ꃺȯ뤀䤀者䴁ఀ昳眕⼒ꍂޔ挽㌒ꗒȀ뤇䨀者⌁瑦䎼퐢띈㤉熼쎞姠ऀ밹鹱8뤚䬀者ꚰ荣翽ᤂu홨ò뤙䰀者숚퓰ꂣȯ뤜䴀者嘁⼀㞔ꂫᔕꩄﴙ㻖řȀ뤓一者态ᘀ鏥贺蕃쾊ⲎŽ뤖伀者ꔐ荣翽玐ꁇȯꚰ荣翽ﰀꛩȯ뤕倀者ꚰ荣翽韸믳둑*ꀮȯᰐ骵ȯ瑠ꁇȯɓ欁谂쬸戉Ā쓶몍⠐楦敬⼺⼯㩃啜敳獲慜爮瑵敨晲牯層潄湷潬摡屳⠀湅汧獩╨〲潣牵敳㈥戰潯╫〲牴捡楫杮㈥⠰⤱Ѐ汸硳Ȁɫ匟馭b鈁閨಺က昨汩㩥⼯䌯尺獕牥屳⹡畲桴牥潦摲䑜睯汮慯獤\䔨杮楬桳㈥挰畯獲╥〲潢歯㈥琰慲正湩╧〲ㄨ)砄獬x鐃ȁ﬙뭉쐁颂಺ဇ桗瑴獰⼺椯扵晨⹳桳牡灥楯瑮挮浯猯瑩獥䠯慥瑬剨捯敫⽴桓牡摥㈥䐰捯浵湥獴䔯楤楴杮䔯楤楴杮䕟⽎∀湅汧獩╨〲潣牵敳㈥戰潯╫〲牴捡楫杮Ѐ汸硳ЀƔᔂ苒诵Ā菄몘܌圐瑨灴㩳⼯畩桢獦献慨敲潰湩⹴潣⽭楳整⽳效污桴潒正瑥匯慨敲╤〲潄畣敭瑮⽳摅瑩湩⽧摅瑩湩彧久/䔢杮楬桳㈥挰畯獲╥〲潢歯㈥琰慲正湩g砄獬x鐅ȁ䷚㋽颃಺ဇ桗瑴獰⼺椯扵晨⹳桳牡灥楯瑮挮浯猯瑩獥䠯慥瑬剨捯敫⽴桓牡摥㈥䐰捯浵湥獴䔯楤楴杮䔯楤楴杮䕟⽎∀湅汧獩╨〲潣牵敳㈥戰潯╫〲牴捡楫杮Ѐ汸硳؀Ɣ鐂숢讘Ā菲몘܌圐瑨灴㩳⼯畩桢獦献慨敲潰湩⹴潣⽭楳整⽳效污桴潒正瑥匯慨敲╤〲潄畣敭瑮⽳摅瑩湩⽧摅瑩湩彧久/䔢杮楬桳㈥挰畯獲╥〲潢歯㈥琰慲正湩g砄獬x鐇ȁ읲ꠁ预಺ဇ桗瑴獰⼺椯扵晨⹳桳牡灥楯瑮挮浯猯瑩獥䠯慥瑬剨捯敫⽴桓牡摥㈥䐰捯浵湥獴䔯楤楴杮䔯楤楴杮䕟⽎∀湅汧獩╨〲潣牵敳㈥戰潯╫〲牴捡楫杮Ѐ汸硳ࠀƔ괂￵讕Ā蚢몘܌圐瑨灴㩳⼯畩桢獦献慨敲潰湩⹴潣⽭楳整⽳效污桴潒正瑥匯慨敲╤〲潄畣敭瑮⽳摅瑩湩⽧摅瑩湩彧久/䔢杮楬桳㈥挰畯獲╥〲潢歯㈥琰慲正湩g砄獬x鐉ȁ밬鬰度飄಺ဇ桗瑴獰⼺椯扵晨⹳桳牡灥楯瑮挮浯猯瑩獥䠯慥瑬剨捯敫⽴桓牡摥㈥䐰捯浵湥獴䔯楤楴杮䔯楤楴杮䕟⽎∀湅汧獩╨〲潣牵敳㈥戰潯╫〲牴捡楫杮Ѐ汸硳਀ƔⲪ譛Ā퇲몘܌圐瑨灴㩳⼯畩桢獦献慨敲潰湩⹴潣⽭楳整⽳效污桴潒正瑥匯慨敲╤〲潄畣敭瑮⽳摅瑩湩⽧摅瑩湩彧久/䔢杮楬桳㈥挰畯獲╥〲潢歯㈥琰慲正湩g砄獬x鐋ȁﭾ쏽ꀁ飙಺ဇ桗瑴獰⼺椯扵晨⹳桳牡灥楯瑮挮浯猯瑩獥䠯慥瑬剨捯敫⽴桓牡摥㈥䐰捯浵湥獴䔯楤楴杮䔯楤楴杮䕟⽎∀湅汧獩╨〲潣牵敳㈥戰潯╫〲牴捡楫杮Ѐ汸硳ఀƔ謵Ā몘܌圐瑨灴㩳⼯畩桢獦献慨敲潰湩⹴潣⽭楳整⽳效污桴潒正瑥匯慨敲╤〲潄畣敭瑮⽳摅瑩湩⽧摅瑩湩彧久/䔢杮楬桳㈥挰畯獲╥〲潢歯㈥琰慲正湩g砄獬x鐍ȁ☹፦쐁馩಺ဇ桗瑴獰⼺椯扵晨⹳桳牡灥楯瑮挮浯猯瑩獥䠯慥瑬剨捯敫⽴桓牡摥㈥䐰捯浵湥獴䔯楤楴杮䔯楤楴杮䕟⽎∀湅汧獩╨〲潣牵敳㈥戰潯╫〲牴捡楫杮Ѐ汸硳฀Ɣ麠认Ā﯎몠܌圐瑨灴㩳⼯畩桢獦献慨敲潰湩⹴潣⽭楳整⽳效污桴潒正瑥匯慨敲╤〲潄畣敭瑮⽳摅瑩湩⽧摅瑩湩彧久/䔢杮楬桳㈥挰畯獲╥〲潢歯㈥琰慲正湩g砄獬x鐏ȁ偡鳷︁꫅಺ဇ桗瑴獰⼺椯扵晨⹳桳牡灥楯瑮挮浯猯瑩獥䠯慥瑬剨捯敫⽴桓牡摥㈥䐰捯浵湥獴䔯楤楴杮䔯楤楴杮䕟⽎∀湅汧獩╨〲潣牵敳㈥戰潯╫〲牴捡楫杮Ѐ汸硳ကƔ轎讹Ā욖몪܌圐瑨灴㩳⼯畩桢獦献慨敲潰湩⹴潣⽭楳整⽳效污桴潒正瑥匯慨敲╤〲潄畣敭瑮⽳摅瑩湩⽧摅瑩湩彧久/䔢杮楬桳㈥挰畯獲╥〲潢歯㈥琰慲正湩g砄獬x鐑ȁ틎쟨ꫣ಺ဇ桗瑴獰⼺椯扵晨⹳桳牡灥楯瑮挮浯猯瑩獥䠯慥瑬剨捯敫⽴桓牡摥㈥䐰捯浵湥獴䔯楤楴杮䔯楤楴杮䕟⽎∀湅汧獩╨〲潣牵敳㈥戰潯╫〲牴捡楫杮Ѐ汸硳ሀƔℂ臛讗Ā뫗܌圐瑨灴㩳⼯畩桢獦献慨敲潰湩⹴潣⽭楳整⽳效污桴潒正瑥匯慨敲╤〲潄畣敭瑮⽳摅瑩湩⽧摅瑩湩彧久/䔢杮楬桳㈥挰畯獲╥〲潢歯㈥琰慲正湩g砄獬x鐓ȁﾖ仌븁ퟬ಺ဇ桗瑴獰⼺椯扵晨⹳桳牡灥楯瑮挮浯猯瑩獥䠯慥瑬剨捯敫⽴桓牡摥㈥䐰捯浵湥獴䔯楤楴杮䔯楤楴杮䕟⽎∀湅汧獩╨〲潣牵敳㈥戰潯╫〲牴捡楫杮Ѐ汸硳᐀Ɣ焂湘讯Ā戮뫟܌圐瑨灴㩳⼯畩桢獦献慨敲潰湩⹴潣⽭楳整⽳效污桴潒正瑥匯慨敲╤〲潄畣敭瑮⽳摅瑩湩⽧摅瑩湩彧久/䔢杮楬桳㈥挰畯獲╥〲潢歯㈥琰慲正湩g砄獬x鐕ȁ╛럃಺ဇ桗瑴獰⼺椯扵晨⹳桳牡灥楯瑮挮浯猯瑩獥䠯慥瑬剨捯敫⽴桓牡摥㈥䐰捯浵湥獴䔯楤楴杮䔯楤楴杮䕟⽎∀湅汧獩╨〲潣牵敳㈥戰潯╫〲牴捡楫杮Ѐ汸硳ᘀƔⰂ譈Ā讞뫠܌圐瑨灴㩳⼯畩桢獦献慨敲潰湩⹴潣⽭楳整⽳效污桴潒正瑥匯慨敲╤〲潄畣敭瑮⽳摅瑩湩⽧摅瑩湩彧久/䔢杮楬桳㈥挰畯獲╥〲潢歯㈥琰慲正湩g砄獬x鐗Ȃϐ兘ċ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ʔ㈁௞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鐙Ȃ흴懚ċ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ᨀʔ윂겋ୡ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鐛Ȃ히ċ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ᰀʔ异ﳹଦ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鐝Ȃ⮏ﳦċ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Ḁʔข஡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鐟Ȃ뀗玛ċ︁಺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 ʔ㜂舙௧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鐡ȁ⠃搩಺ဇ桗瑴獰⼺椯扵晨⹳桳牡灥楯瑮挮浯猯瑩獥䠯慥瑬剨捯敫⽴桓牡摥㈥䐰捯浵湥獴䔯楤楴杮䔯楤楴杮䕟⽎∀湅汧獩╨〲潣牵敳㈥戰潯╫〲牴捡楫杮Ѐ汸硳∀Ɣ똂讛Āﳢ뫡܌圐瑨灴㩳⼯畩桢獦献慨敲潰湩⹴潣⽭楳整⽳效污桴潒正瑥匯慨敲╤〲潄畣敭瑮⽳摅瑩湩⽧摅瑩湩彧久/䔢杮楬桳㈥挰畯獲╥〲潢歯㈥琰慲正湩g砄獬x鐣ȁ⦜舁಺ဇ桗瑴獰⼺椯扵晨⹳桳牡灥楯瑮挮浯猯瑩獥䠯慥瑬剨捯敫⽴桓牡摥㈥䐰捯浵湥獴䔯楤楴杮䔯楤楴杮䕟⽎∀湅汧獩╨〲潣牵敳㈥戰潯╫〲牴捡楫杮Ѐ汸硳␀Ɣ焂试Āꢆ뫣܌圐瑨灴㩳⼯畩桢獦献慨敲潰湩⹴潣⽭楳整⽳效污桴潒正瑥匯慨敲╤〲潄畣敭瑮⽳摅瑩湩⽧摅瑩湩彧久/䔢杮楬桳㈥挰畯獲╥〲潢歯㈥琰慲正湩g砄獬x鐥ȁ漊Ⲳꀁ಺ဇ桗瑴獰⼺椯扵晨⹳桳牡灥楯瑮挮浯猯瑩獥䠯慥瑬剨捯敫⽴桓牡摥㈥䐰捯浵湥獴䔯楤楴杮䔯楤楴杮䕟⽎∀湅汧獩╨〲潣牵敳㈥戰潯╫〲牴捡楫杮Ѐ汸硳☀Ɣ&#10;ഀꗾ*皠ꂼȯ䳰ȯ줐ꂷȯȯࠀꗣ*緀颍ȯ镐ȯ鑂௺ꗫဪꃨȯﲠꁒȯ&#10;타㳧翶遀ꁇȯ᠑萀ꒈ驢ȯ햲뛮退灞戠窝àmmFluctuations of body liquids, cells, and tissue linked to genetic and environmental changes is explored by…..ons/햢뛾Ā耀퉠荣翽ЀǴ.&#10;&#10;㿿㿿&#10;&#10;㾀㾀⣿ሂƓր茄,ons/햒뛎Ȁ耀Ѐ蚾ȯ═莋翽熐荣翽═莋翽狰荣翽荼翽곈荣翽⟘莍翽굘荣翽⟘莍翽궠荣翽鐈莎翽荹翽⟘莍翽荹翽變顽ȯ荹翽荹翽荹翽䊐蚡ȯ荺翽釘莎翽⁠荼翽䙐蚡ȯ荼翽⟘莍翽切荼翽蛓ȯ퐐莑翽釘莎翽el햂뛞̀耀985440638-1716696054-3688324294-15210\Software\Policies\Microsoft\Office\16.0\Common\Feedback헲뚮Ѐ言灞戠窝æpp….. received the Nobel Prize in Chemistry in 1989 by discovering that RNAs are beyond being passive messengers. 헢뚾Ԁ耀翽횈翽쀀 嶈翽崨翽峰翽岸翽岀翽局翽芠翽씈翽W$$䫨翽䪠翽䩰翽䨈翽ons/헒뚎؀耀濰荣翽鑘莎翽熐荣翽⟘莍翽硸荣翽═莋翽촨荣翽䅀蛒ȯ췠荣翽䬀蛒ȯ荹翽䶠蛒ȯ荹翽⣰ꃳȯ荺翽䔐蛑ȯস荻翽⟘莍翽퉐莑翽⟘莍翽퐐莑翽釘莎翽莑翽㿰蛒ȯ莑翽錘莎翽莑翽錘莎翽쾰ꃲȯ픀苔翽is. 헂뚞܀耀诠膟翽翶膟翽❠Ċ鏠䤀㛦翶Ā㛡Ǵ貀膟翽ȯ䒠蛧ȯ픲뙮ࠀ耀퉠荣翽ЀǴ.&#10;&#10;㿿㿿&#10;&#10;㾀㾀⣿ሂƓր茄,el픢뙾ऀ耀Ѐ蚾ȯ═莋翽熐荣翽═莋翽狰荣翽荼翽곈荣翽⟘莍翽굘荣翽⟘莍翽궠荣翽鐈莎翽荹翽⟘莍翽荹翽ᠰ顾ȯ荹翽荹翽荹翽Ԡ蛙ȯ荺翽釘莎翽⁠荼翽ְ蛙ȯ荼翽⟘莍翽切荼翽蛓ȯ퐐莑翽釘莎翽W픒뙎਀耀翽횈翽쀀 嶈翽崨翽峰翽岸翽岀翽局翽芠翽씈翽Wï䫨翽䪠翽䩰翽䨈翽픂뙞଀退토翽芰ꂩȯ૨ꃎȯ꜒ȯ묰蝺翽ꅐ蜭ȯ⬐ꀭȯ୘ꃎȯ꜒ȯഫ翽턠翽흸꘾ȯ흸꘾ȯ핲똮ఀ阀灞戠窝ÚjjDigital Twins  are in silico patients generated by the training of neural networks with real patient data.핢똾ഀ耀郦品ի⟈㙼翶櫗吀亃麗ㅆ夣붴封翽仨㿇䦄㛦翶㛡翶䀀째ꂾȯ㛡翶翽ꂾȯେ핒똎฀耀郦品ի⟈㙼翶翿뵲゛䬲䊇託溚뚄専翽仨㿇䦄㛦翶㛡翶䀀뀘ꂾȯ㛡翶ʪ翽ꂾȯꜳȯ핂똞ༀ耀_xlref0ò㛡翶㛡稈ꁵȯ985440638-1716696054-3688324294-15210\Software\Microsoft\Office\16.0\Common\TeachingCallouts苔翽횲럮က耀郦品իàmmFluctuations of body liquids, cells, and tissue linked to genetic and environmental changes is explored by…..el횢럾ᄀ耀郦品իæpp….. received the Nobel Prize in Chemistry in 1989 by discovering that RNAs are beyond being passive messengers. /횒럎ሀ耀괠颧ȯ혀苔翽ꪐꂠȯ혀苔翽z궐ꂠȯ픀苔翽{鑘莎翽픀苔翽|鑘莎翽픀苔翽錘莎翽픀苔翽걠颧ȯ픀苔翽꿰颧ȯ픀苔翽긐颧ȯ픀苔翽Õ莋翽픀苔翽횂럞ጀ耀ఀ髀ȯ聀慀ꀧȯ훲랮᐀耀Ѐ蚾ȯ═莋翽熐荣翽═莋翽狰荣翽荼翽곈荣翽⟘莍翽굘荣翽⟘莍翽궠荣翽鐈莎翽荹翽⟘莍翽荹翽ྐ顾ȯ荹翽荹翽荹翽ଠ蛙ȯ荺翽釘莎翽⁠荼翽߀蛙ȯ荼翽⟘莍翽切荼翽蛓ȯ퐐莑翽釘莎翽cel훢랾ᔀ耀퉠荣翽ЀǴ.&#10;&#10;㿿㿿&#10;&#10;㾀㾀⣿ሂƓր茄,훒랎ᘀ耀煀荣翽⟘莍翽狰荣翽荼翽ꆨ荣翽吀蛒ȯꤠ荣翽韰荣翽ꭘ荣翽═莋翽곈荣翽⟘莍翽꼨荣翽⚀蛚ȯ荹翽⟘莍翽荹翽頿ȯ荹翽荹翽荹翽頿ȯ難荹翽⟘莍翽荺翽釘莎翽荼翽✀蛒ȯࣨ莄翽═莋翽As훂랞ᜀ耀곰颧ȯ혀苔翽괰ꂠȯ혀苔翽z겠ꂠȯ픀苔翽{鑘莎翽픀苔翽|鑘莎翽픀苔翽錘莎翽픀苔翽교颧ȯ픀苔翽돠颧ȯ픀苔翽곀颧ȯ픀苔翽Õ莋翽픀苔翽혲띮᠀耀濰荣翽鑘莎翽熐荣翽═莋翽狰荣翽荼翽ꗀ荣翽뮠蚭ȯ꼨荣翽蛓ȯ흠荣翽蛓ȯ荹翽⟘莍翽荹翽荹翽難荹翽⟘莍翽﷈荹翽鑘莎翽荺翽⚐蛔ȯ荺翽釘莎翽矘荻翽═莋翽荻翽釘莎翽⁠荼翽爠ꂠȯ䐘㚻翶혢띾ᤀ耀ꃲȯ혀苔翽ꃲȯ픀苔翽C絰颫ȯ픀苔翽{鑘莎翽픀苔翽|鐈莎翽픀苔翽荼翽픀苔翽荼翽픀苔翽ꃲȯ픀苔翽ꃲȯ픀苔翽Õ莋翽픀苔翽As혒띎ᨀ退토翽䚀骖ȯϘꃎȯ惈ꁏȯ묰蝺翽괰ꃫȯ箠ꂊȯшꃎȯ愸ꁏȯഫ翽턠翽⇘ꁧȯ⇘ꁧȯ혂띞ᬀ耀诠膟翽膟翽❠Ċ鏠ĀǴ貀膟翽@홲뜮ᰀ耀Ѐn.4㾀㾀ᗿȀ঒Ɓ茌C7eat홢뜾ᴀ耀ᩓꡳ㔲䩓要䬐雫嶽ᘂ蚱ȯ仨㿇䦄㛦翶㛡翶䀀翽㛡翶茁翽翽崸騿ȯ㞸ꛊȯ홒뜎Ḁ耀诠膟翽膟翽❠Ċ鏠䤀㛦翶Ā㛡Ǵ貀膟翽雮곳ꙑ*偀꜇ȯ僠蜜ȯrc%3dhttps%253A%252F%252Fiubhfs%252Esharepoint%252Ecom%252Fsites%252FHealthRocket%252F%255Fvti%255Fbin%252Fwopi%252Eashx%252Ffiles%252Fe5c28253e16d4a32987e3361fb234daf%26access_token%3deyJ0eXAiOiJKV1QiLCJhbGciOiJSUzI1NiIsIng1dCI6IkNRQU5lRWUtSUxVNTdlSnRZS0N2QVh2b1RkNCJ9.eyJhdWQiOiJ3b3BpL2l1Ymhmcy5zaGFyZXBvaW50LmNvbUBmNDE5YzlmZS1mN2IwLTRkODctYmVlOC1lOGRmYjIxOTBjYWIiLCJpc3MiOiIwMDAwMDAwMy0wMDAwLTBmZjEtY2UwMC0wMDAwMDAwMDAwMDBAOTAxNDAxMjItODUxNi0xMWUxLThlZmYtNDkzMDQ5MjQwMTliIiwibmJmIjoiMTY4Mzg5MDQxMSIsImV4cCI6IjE2ODM5MjY0MTEiLCJuYW1laWQiOiIwIy5mfG1lbWJlcnNoaXB8YWJiaWUucnV0aGVyZm9yZC1iZXJuZ3J1YmVyQGl1Lm9yZyIsIm5paSI6Im1pY3Jvc29mdC5zaGFyZXBvaW50IiwiaXN1c2VyIjoidHJ1ZSIsImNhY2hla2V5IjoiMGguZnxtZW1iZXJzaGlwfDEwMDMyMDAwNTU2M2YyN2NAbGl2ZS5jb20iLCJzaWQiOiI3MmZjOWMwMy00NDA2LTRlZWQtODViYS1iZjAyZjIwNmJlN2QiLCJzaWduaW5fc3RhdGUiOiJbXCJrbXNpXCIsXCJkdmNfY21wXCIsXCJkdmNfZG1qZFwiXSIsInhtc19jYyI6IltcIkNQMVwiXSIsInhtc19zc20iOiIxIiwiaXNsb29wYmFjayI6IlRydWUiLCJhcHBjdHgiOiJlNWMyODI1M2UxNmQ0YTMyOTg3ZTMzNjFmYjIzNGRhZjtNTUlvZFR1azJ4WnA0U0xSMlJUN3FPR3EzbE09O0RlZmF1bHQ7OzdGRkZGRkZGRkZGQkZGRkY7VHJ1ZTs7OzEwNDg1NzY7ZDYxZGIyYTAtMTBlMy02MDAwLWFiZjktNTRiMTZhM2E3ODdkIiwiZmlkIjoiMTg5OTEzIn0.LAl0g2oaJ6UsKxf7_hSmmfh7rIG6x1KnBEFflkFnNytF9XOLb-8X3LtgwzCvyeK2PAxIcP2s8-cm6CI_ebyQ-X5OVUfDK-3ZQDse6u_jEdxVMYqOvzek-4WYdXA26BHEvxBqEKGKGXMhBNEzeY_3PGRbt-5rqugzn1WX30WpjquxaN6tg̀ꓺ*着ꂼȯ怐ȯ엀ꜢȯŐȯ靂ࣺꓽဪꩀ鬲ȯꀠ髤ȯ타ᘇ楬䙷묠ꁇȯꃧ�s潄畣敭瑮휄뛮s蠀์ชീ頙ȯ勐ꁗȯ뭀ꁇȯł∊｀흷뛻š蠀ᅎ㤊컠驇ȯ밐ꁇȯł∊｀흺뛴ȯ蠀ဝ蜊Ⴠ頙ȯ볠ꁇȯł∊｀흭뛁ͩ耀님荣翽붰ꁇȯЀᰓòꒈ膟翽ꐘ膟翽ꑐ膟翽ꈘ膟翽㋣戳㐷换흐뛒Ѐ耀님荣翽뺀ꁇȯЀꒈ膟翽ꐘ膟翽ꑐ膟翽ꈘ膟翽㋣흃뚯ե蠀ᇤ礊擐ꁚȯ喀驤ȯ뽐ꁇȯł∊｀킶뚸إ蠀ቀ༊Ӏ頙ȯ쀠ꁇȯł∊｀킹뚵܀蠀ฮ匊퉠驇ȯ佐ꁗȯ샰ꁇȯł∊｀킬뚆ࡍ耀님荣翽쇀ꁇȯЀ-5ꒈ膟翽ꐘ膟翽ꑐ膟翽ꈘ膟翽㋣爀킟뚓ु耀님荣翽슐ꁇȯЀꒈ膟翽ꐘ膟翽ꑐ膟翽ꈘ膟翽&lt;㋣킂뙬ਯ耀님荣翽썠ꁇȯЀࠁ耀⯰꘿ȯ䴳ꁈȯꒈ膟翽ꐘ膟翽ꑐ膟翽ꈘ膟翽&lt;㋣탵뙹଀耀님荣翽쐰ꁇȯЀ-54-ꒈ膟翽ꐘ膟翽ꑐ膟翽ꈘ膟翽㋣獷漮晦탸뙊౰耀님荣翽씀ꁇȯЀ耀䞠顾ȯꒈ膟翽ꐘ膟翽ꑐ膟翽ꈘ膟翽㋣탫뙇ഀ蠀຾礊拐ꁚȯ에ꁇȯł∊｀탞뙐฀耀님荣翽욠ꁇȯЀࠁ耀⻀꘿ȯ霣ꁈȯꒈ膟翽ꐘ膟翽ꑐ膟翽ꈘ膟翽&lt;㋣탁똭ༀ蠀ᜪ《ۀ頙ȯ尐驤ȯ읰ꁇȯł∊｀퀴똾က蠀ᄶᐊ݀頙ȯ吠ꁗȯ졀ꁇȯł∊｀퀧똋ᄀ耀님荣翽줐ꁇȯЀࠁ耀䌀꘿ȯꒈ膟翽ꐘ膟翽ꑐ膟翽ꈘ膟翽&lt;㋣퀪똄ሀ蠀౸謊߀頙ȯ咐ꁗȯ짠ꁇȯł∊｀靂ࣺꕑဪꖠꁅȯꀠ髤ȯ타柷쬰ꁇȯ쏥퀃뛮退EG졠꛴ȯUS죰꛴ȯ-5졠꛴ȯ54졠꛴ȯ17떠꛴ȯ54죀꛴ȯ24졠꛴ȯ21죰꛴ȯ&#10;wa졠꛴ȯic졠꛴ȯcr떠꛴ȯ&#10;Of죀꛴ȯ6.쏠꛴ȯl\읰꛴ȯons클뛹Ƕ耀翽⼠翽쀀⛸翽✨翽♰翽翽═翽e큥뛈ȯ退C:\U촰ꁇȯ耀āāct큖뛛̯耀궰荺翽각耀?　⡶⾧܀ࠀ耀Ŀ怤⡶⾧܀ࠀ6큇뚪е耀翽⼠翽쀀⛸翽✨翽♰翽翽═翽IO큈뚥׶褀ßĀ鎐菊翽⠅揍ﶃ⾦렀紽ﶃࠀ躔ﶃ 掩ﶃ掗ﶃꠀ掍ﶃ䠀釛ﶃ쀀接ﶃ턀崍⾠Ȁ瀁쪐ﶃĀ趨荣翽錘莎翽Ă鿀菊翽ꠂ掍ﶃ堀鋣ﶃ堀掲ﶃ货ﶃȀ 쬐ﶃ̀촨荣翽ꎠ꛴ȯ趨荣翽莑翽쳠荣翽Бꁝȯ̃̃톹뚴؂退EG끠꛴ȯUS꿐꛴ȯ-5끠꛴ȯ54끠꛴ȯ17떠꛴ȯ54Ꝡ꛴ȯ24끠꛴ȯ21꿐꛴ȯ&#10;wa끠꛴ȯic끠꛴ȯcr떠꛴ȯ&#10;OfꝠ꛴ȯ6.쏠꛴ȯon읰꛴ȯeIO톪뚇ܯ谀툘ꁇȯ툥ꁇȯ釘莎翽懐ꁓȯ畃瑳浯瑓瑡獵܀＀旿䟒⾠Ȁ瀀䟒⾠躑ﶃ퀀卡⾠匀偉摁牤獥s튰ꁇȯ튼ꁇȯ釘莎翽懐ꁓȯ䵓偔摁牤獥s翽톛뚖࠯蠀ᦈ莋翽恀ꃧȯ᷀蛅ȯЀ典ꙻȯŞ2⇐꘿ȯ㾀㾀ᗿؘ৲Ɓ茂翽缀錨荣翽톌뙡य退锠ꘒȯ莠ꘒȯࠁ訠ꘒȯā讠ꘒȯ鋰鬷ȯ豠鬷ȯँ闠ꘞȯ艰ȯ졀ꁜȯ짰ꁜȯ놠ꁡȯ할ꂋȯ혀ꂋȯ錁荣翽칠蜭ȯ錁荣翽Āel퇽뙰਀耀翽⼠翽쀀⛸翽✨翽♰翽翽═翽l퇮뙃ଯ耀翽⼠翽쀀⛸翽✨翽♰翽翽═翽퇟뙒య耀翽⼠翽쀀⛸翽✨翽♰翽翽═翽퇀똭ഀ耀翽⼠翽쀀⛸翽✨翽♰翽翽═翽IO턱똼฀退걨菊翽쀚ꦐꁛȯ걨菊翽쀚끰ꁛȯꁠ菊翽삀냐ꁛȯ蜈臩翽쁾蔠Ꙣȯဠ菋翽쁩뎐ꁛȯ뻘菊翽쁳낐ꁛȯel턢똏ༀ销䘛敬啸卉牣灩兴ĀЄࠄȀఄԀ଀䁀ᰀଁ䂀ᰀ䔁À圀@ᘀ䮀䄀섀ŀ尀聀ḁ耀؀Ѐ桴獩Ѐ$楆摮楆獲却祴敬偤牡湥坴瑩䑨瑡卡畯捲e༄䜀瑥慄慴潃瑮硥tЄ一汩Ѐ&#10;楆敲癅湥t਄伀䍮浯慭摮elÌ(Ɠ(Ì(ÌƓ(Ɠ鉂෺ꕑဪꪀ鬲ȯꀠ髤ȯ타矷Ëꁇȯﾈᤴ현ޱ箬ﵿ﻿﻿苅⒨戀䀅턁뛯耀荣翽쉀ꜥȯ巰蜅ȯЁāāĄāā턌뛠Ā耀狰荣翽荼翽Ꟙ荣翽鐈莎翽촨荣翽໐顾ȯn╳Ѐ텷뛥Ȁ耀狰荣翽荼翽Ꟙ荣翽鐈莎翽돀荣翽뭀蜡ȯ촨荣翽࿰顾ȯ텲뛾̀鐀荺翽曠Ꙣȯ婠ꁘȯĄ텽뛳Ѐ耀蛨荣翽ĀꁇȯDataContext.Label텸뛴Ԁ耀荺翽ꁇȯ稰ꀟȯﺐ荹翽Ѐ텣뛉؀耀蛨荣翽ĀꁇȯDataContext.Label텮뛂܀退煀荣翽═莋翽簰荣翽竐荣翽Ꟙ荣翽竐荣翽荺翽鸀꛴ȯ텩뛇ࠀ退濰荣翽鐈莎翽Ꟙ荣翽笠荣翽꼨荣翽稐ꁜȯ텔뛘ऀ退濰荣翽錘莎翽煀荣翽═莋翽꼨荣翽瘠ꁜȯ춨荣翽ᵐ꛵ȯ텟뛝਀退麀蜶ȯ䄂翽靠蜶ȯ䄂翽⎠ꙡȯ䄂ɱȯ㦰ꄚȯ텚뛖଀退濰荣翽錘莎翽煀荣翽═莋翽꼨荣翽煀ꁜȯ춨荣翽ᮠ꛵ȯ텅뚫ఀ退껨荣翽莑翽촨荣翽᭰꛵ȯ춨荣翽᭰꛵ȯ礈荻翽竐荣翽텀뚬ഀ鐀荺翽ಠꙵȯ娀鬜ȯĄȯпЀ텋뚡฀鐀荺翽嚠ꘟȯ㽰ꁔȯĄȯЀ튶뚺ༀ鐀荺翽坠ꄚȯ㽰ꁔȯĄ튱뚿က耀荺翽ꁇȯ䲀꜊ȯﺐ荹翽ȯ朿Ѐ튼뚰ᄀ耀磱蜃ȯ䄂ȯ膐òĀò䪠òĀ튧뚵ሀ鐀荺翽涠Ꙣȯ娀鬜ȯĄȯ튢뚎ጀ耀狰荣翽荼翽Ꟙ荣翽鉐莎翽촨荣翽彰顾ȯࠀЀЀ튭뚃᐀鐀荺翽堠ꘟȯ㽰ꁔȯĄЀЀ튨뚄ᔀ鐀荺翽尐ꄚȯ婠ꁘȯĄȯЀЀ튓뚙ᘀ耀荣翽骠蜺ȯꑠ蛻ȯЁāāāпЀ튞뚒ᜀ耀蛨荣翽ĀꁇȯDataContext.LabelЀ튙뚗᠀鐀荺翽堀ꄚȯ㽰ꁔȯĄ튄뙨ᤀ耀ḱ蛜ȯĂ翽ḱ蛜ȯĂ翽梁ꙙȯ䄂Ḱ蛜ȯĂ翽튏뙭ᨀ耀ۑꀰȯ䄂ȯۑꀰȯ䄂ȯ꙳ȯĀȯ朿Ѐ튊뙦ᬀ鐀荺翽呠ꘟȯ㽰ꁔȯĄȯ朿Ѐ틵뙻ᰀ销荣翽㽰ꁔȯ箠ꁓȯȯ朿Ѐ티뙼ᴀ耀仰顾ȯᄅ؂ocꁇȯ挀頖ȯ斨頖ȯ고ꛋȯЀ틻뙱Ḁ耀狰荣翽荼翽Ꟙ荣翽鐈莎翽촨荣翽宀顾ȯ朿Ѐ틦뙊ἀ耀瀱蜃ȯ䄂ȯ膐òĀò顠òĀЀЀ틡뙏 耀狰荣翽莋翽Ꟙ荣翽鐈莎翽촨荣翽媐顾ȯryId◚Ѐ틬뙀℀耀蛨荣翽ĀꁇȯDataContext.Label틗뙅∀鐀荺翽廠ꘟȯ㽰ꁔȯĄȯЀЀ틒뙞⌀耀狰荣翽莋翽Ꟙ荣翽鐈莎翽촨荣翽忐顾ȯ娾杽Ѐ틝뙓␀耀蛨荣翽ĀꁇȯDataContext.Label틘뙔─耀Data.Doc.IsOpeningOfflineCopyȯ틃똩☀耀荺翽ꁇȯ嚐ꀟȯﺐ荹翽틎똢✀耀蛨荣翽ĀꁇȯDataContext.Label틉똧⠀耀ࢱꀰȯ䄂ȯࢱꀰȯ䄂ȯ꙳ȯĀȯ툴똸⤀鐀荺翽妐ꄚȯተꂥȯĄȯ朿Ѐ툿똽⨀退蜹ȯ═莋翽蜹ȯ═莋翽ﮀ蜹ȯ═莋翽᳠ꙡȯ᭠ꙡȯ툺똶⬀耀蛨荣翽ĀꁇȯDataContext.LabelЀ툥똋Ⰰ退ᖠꙡȯ䄂ȯហꙡȯ䄂ȯᚠꙡȯ䄂ȯ⁠ꙡȯ䄂朿Ѐ툠똌ⴀ耀荺翽ꁇȯ䖠꜊ȯﺐ荹翽ȯ툫똁⸀鐀荺翽鸠ꘒȯ䅐ꁔȯĄȯ朿Ѐ툖똚⼀鐀荣翽皀ꁘȯ覠ꁓȯ툑똟　退煀荣翽═莋翽簰荣翽竐荣翽荺翽鸀꛴ȯɴsⶀꄚȯ朿Ѐ툜또㄀耀荺翽ꁇȯ僰ꀟȯﺐ荹翽툇똕㈀耀瑱ꀯȯ䄂ȯ瑱ꀯȯ䄂ȯ꙳ȯĀȯ툂럮㌀耀蛨荣翽ĀꁇȯDataContext.Label툍럣㐀鐀荺翽鹠Ꙡȯ婠ꁘȯĄ툈럤㔀鐀荺翽滠Ꙣȯ婠ꁘȯĄ翽퉳럹㘀耀熐荣翽═莋翽狰荣翽荼翽簰荣翽竐荣翽꼨荣翽韰荣翽퉾럲㜀退絸荣翽莋翽罀荣翽═莋翽苨荣翽═莋翽ꗀ荣翽娰颧ȯ퉹럷㠀鐀荺翽喀ꘟȯ㽰ꁔȯĄ퉤럈㤀鐀荺翽奀ꘟȯ㽰ꁔȯĄ퉯럍㨀鐀荺翽删ꘟȯ㽰ꁔȯĄ─Ѐ퉪럆㬀耀荣翽묠ꁏȯ⊠ꂌȯ냀蛻ȯāāāāā퉕럛㰀耀荺翽ꁇȯ眐ꀟȯﺐ荹翽Ѐ퉐럜㴀耀荺翽ꁇȯ悐ꀟȯﺐ荹翽퉛럑㸀耀ꩱ蜃ȯ䄂ȯ膐òĀò顠òĀ朿Ѐ퉆랪㼀耀狰荣翽荼翽Ꟙ荣翽鐈莎翽돀荣翽묐蜡ȯ촨荣翽ݐ顾ȯ퉁랯䀀耀ꕱꁘȯ䄂ȯ膐òĀò䪠òĀ朿Ѐ퉌랠䄀耀狰荣翽莋翽Ꟙ荣翽鐈莎翽촨荣翽㈐顾ȯeCopyȯ朿Ѐ펷랥䈀鐀荺翽཰ꙵȯ娀鬜ȯĄ꽑嘘朿Ѐ펲랾䌀退ᒤꇫ롧୺黡뚢靃ꅵ⪴﴾ॵ趃￀췀ݽ꩙뵢뭮돸ὒﱹ镃궋莜≂误돿뛛ЀЀ펽랳䐀耀荺翽ꁇȯ緰ꀟȯﺐ荹翽朿Ѐ편랴䔀退Tut펣랉䘀耀荺翽ﯰꁇȯⅰꀟȯﺐ荹翽蛰◎Ѐ펮랂䜀退阻⧊௔㇄陧ଫ맄힃᳅촥돒侍࿆ꄢ蔉ໍᵆ긆럈腧鈠ꭧ櫫肼๛྄毂퍔朿Ѐ펩랇䠀鐀荺翽樠Ꙣȯ娀鬜ȯĄ朿Ѐ펔래䤀鐀荺翽ᄀꙵȯ娀鬜ȯĄ뛛朿Ѐ펟랝䨀耀郦品իTEST_Template_MA.xlsx펚랖䬀鐀荺翽暠Ꙣȯ娀鬜ȯĄч柈钕└㰀펅띫䰀鐀荺翽犠Ꙣȯ娀鬜ȯĄ펀띬䴀鐀荺翽ጠꘟȯ娀鬜ȯĄ猃뀂ꁋѽЀ펋띡一鐀荺翽Ềꙵȯ娀鬜ȯĄ朿Ѐ폶띺伀耀೐ꁈȯࡰꁈȯހꁈȯȯꁇȯȯпЀ폱띿倀鐀荺翽᷐ꙵȯ娀鬜ȯĄ폼띰儀退硸荣翽⟘莍翽ꗀ荣翽娰颧ȯ춨荣翽싰꛴ȯ莑翽쟐꛴ȯ폧띵刀退ঐ꜍ȯ ী꜍ȯ㿰n╳Ѐ폢띎匀退鋺᧼Ｌ簷鸌䤉ꡮ甉ꢝ呾ℌ劮兰駲빠穒⭦ᾬ觙ǥ㮻䌅챬냹쓑籙垔㓲猃뀂ЀЀ폭띃吀退巔埈➤䭠顀롳鞋ጠ⊭䬇겲㿨떓媯鬵眭凥꣰홹ⅻ쥜⬆䗰ч柈Ѐ폨띄唀退쯠顅ȯ퓠顢ȯᬐ頙ȯ台骹ȯ纠ꁋȯⰐꘔȯ폓띙嘀鐀荺翽ീꙵȯ娀鬜ȯĄȯ钕└㰀폞띒圀耀郦品ի㛡翶 뛠㐲翶폙띗堀退ᅦ釧ꔿ裮侩叧씢±쳄돧꛾❺鬨䜕귿捍沠㾠ⱛ偄鋵쿻챊ᓣ贵鬊才ॠ朿Ѐ폄뜨夀耀荺翽ðꁈȯ竐ꀟȯﺐ荹翽폏뜭娀鐀荺翽玠Ꙣȯ娀鬜ȯĄ폊뜦嬀鐀荺翽઀ꘟȯ娀鬜ȯĄ猃뀂朿Ѐ팵뜻尀鐀荺翽ၠꙵȯ娀鬜ȯĄﾧ৘пЀ팰뜼崀鐀荺翽曠Ꙣȯ娀鬜ȯĄॠЀЀ팻뜱帀鐀荺翽ᆠꙵȯ娀鬜ȯĄ翽朿Ѐ팦뜊开鐀荺翽ﾀꙴȯ娀鬜ȯĄ팡뜏怀蠀臀ꘜȯ봠ꙹȯ髠ꘕȯ售槒Ї팀瘥䨩睾刈ꄍȯ凰ꄍȯ팬뜀愀退application/x-javascript䝠颎ȯ팗뜅戀鐀荺翽櫠Ꙣȯ娀鬜ȯĄᬪ朿Ѐ팒뜞挀鐀荺翽焠Ꙣȯ娀鬜ȯĄч柈朿㰀팝뜓搀鐀荺翽￐ꙴȯ娀鬜ȯĄЀ팘뜔攀鐀荺翽─ꙵȯ娀鬜ȯĄﾧ৘朿Ѐ팃듩昀蠀ᘀꙵȯ鸀Ꜹȯ彐鬮ȯЇ又ꄍȯ厰ꄍȯ팎듢最退촨荣翽⎀꛵ȯﭨ荹翽鑘莎翽ῠ荼翽═莋翽朿Ѐ팉듧栀耀蛨荣翽ĀﰐꁇȯDataContext.LabelЀ퍴듸椀需荣翽址ꃧȯ慠骍ȯ䄀ò朿Ѐ퍿듽樀退ὐ꜍ȯ ȯ⓰꜍ȯ朿Ѐ퍺듶欀退ㄸ翊翽ﳠꁇȯ㡀翍翽㠘翍翽⹀顎ȯ畐颪ȯnn퍥듋氀退鋺᧼Ｌ簷鸌䤉ꡮ甉ꢝ呾ℌ劮兰駲빠穒⭦ᾬ觙ǥ㮻䌅챬냹쓑籙垔㓲猃뀂朿Ѐ퍠듌洀退꜐턱異햝숼㐙稨캧媣孫竣售槒኷邴莐䇥⊪퍦瘥䨩睾蒎ﾧ৘朿㰀퍫듁渀鐀荺翽煠Ꙣȯ娀鬜ȯĄﾧ৘钕Д㰀퍖듚漀退螬翽螬翽A퍑듟瀀蠀鯰东翽ﹰꁇȯ뛐丞翽ﺐꁇȯﺐꁇȯﻀꁇȯ퍜듐焀蠀ﻀꁇȯﻀꁇȯﻀꁇȯā䢍ꄎ䞖쉐鬄ȯĂ Ba`퍇듕爀鐀荺翽ᯀꘟȯ娀鬜ȯĄȯӚЀ퍂뒮猀退｠ꁇȯ｠ꁇȯꁇȯāIntro%20Hospital%20Mg퍍뒣琀鐀荺翽ጰꙵȯ娀鬜ȯĄȯпЀ퍈뒤甀鐀荺翽漠Ꙣȯ娀鬜ȯĄ뛛ⲳ뒹瘀退꜐턱異햝숼㐙稨캧媣孫竣售槒኷邴莐䇥⊪퍦瘥䨩睾蒎ﾧ৘朿ЀⲾ뒲眀退⬠ꙡȯ䄂ȯ㋠ꙡȯ䄂ȯ⥠ꙡȯ䄂ȯ䨠骍ȯ䄂朿㰀ⲹ뒷砀耀蛨荣翽ĀĐꁈȯDataContext.LabelЀⲤ뒈礀鐀荺翽ᘠꘟȯ娀鬜ȯĄॠ┿Ѐⲯ뒍稀退螬翽螬翽︨ꁇȯ︨ꁇȯⲪ뒆笀蠀왰额ȯ绠顸ȯⷰꄘȯ耀䁋Ї月ꄍȯ曰ꄍȯⲕ뒛簀蠀뻰珴翽毀ꃆȯuthⲐ뒜紀蠀擄蜺ȯ퇠顂ȯ碠ꘕȯЇ棈ꄍȯ械ꄍȯⲛ뒑縀鐀荺翽滠Ꙣȯ娀鬜ȯĄⲆ둪缀鐀荺翽ᅐꙵȯ娀鬜ȯĄ钕Д㠀ⲁ둯耀退ઠꙡȯ䄂翽ߠꙡȯ䄂翽ᛐꁈȯ䄂ꁠ蜶ȯ䄂ȯⲌ둠脀耀װꁈȯڐꁈȯࣀꁈȯxteꁈȯȯ⳷둥舀蠀ᮐꙞȯ覠蜛ȯ醹⧑ᾦ䦏果黕뚍젦醹⧑ᾦ䦏果黕뚍젦顠埕蓅Ǚ蓃Ǚ▀ꜩȯⳲ둾茀耀晏楦散䘮汩䥥⹏千⹉湉潣業杮潈瑳潎楴楦慣楴湯畓獢牣灩楴湯瑓瑡獵tion⳽둳萀耀૰ꁈȯᜠꁈȯዀꁈȯedEꛢȯȯrds⳸둴蔀耀ࡰꁈȯ࿰ꁈȯᜠꁈȯrreꙚȯòⳣ둉蘀退촨荣翽변꛴ȯ춨荣翽변꛴ȯῠ荼翽═莋翽ⳮ둂蜀退絸荣翽荼翽罀荣翽═莋翽衘荣翽莋翽ꗀ荣翽娰颧ȯ⳩둇蠀耀࿰ꁈȯπꁈȯ࿰ꁈȯ潈瑳潎ꙚȯòကⳔ둘褀鐀荺翽䃠ꘟȯ㽰ꁔȯĄⳟ둝言耀రꁈȯࡰꁈȯπꁈȯꜩȯⳚ둖謀耀࿰ꁈȯ፠ꁈȯ࿰ꁈȯDurꙚȯò.Oⳅ됫谀耀ꙴȯ頪ȯ힀頪ȯ瑳慇整ꙚȯòrdsⳀ됬贀耀ഠꁈȯꁇȯ頪ȯoudꙚȯòⳋ됡踀耀࿰ꁈȯ፠ꁈȯ࿰ꁈȯ瑳慇整ꜩȯȯrdsⰶ됺輀退&#10;ⰱ됿退耀ڐꁈȯԀꁈȯꁇȯ潈瑳潎Ꙛȯòⰼ됰鄀耀ꙴȯπꁈȯ頪ȯrerꜩȯòⰧ됵鈀耀࿰ꁈȯ೐ꁈȯ࿰ꁈȯtitꜩȯዀꜩȯⰢ됎錀退ꗀ荣翽娰颧ȯ춨荣翽젰꛴ȯ荼翽웠꛴ȯꃰ蜶ȯ䄂翽Ⱝ됃鐀耀Data.SubscribedEventTypesTableUionⰨ됄销鐀荺翽䆠ꘟȯ㽰ꁔȯĄⰓ됙阀耀ྠꁈȯరꁈȯ࿰ꁈȯ瑳慇整ꜩȯ쑈蝢翽āāāⰞ됒需鐀荺翽埀ꘟȯ㽰ꁔȯĄⰙ됗頀耀࿰ꁈȯҰꁈȯ࿰ꁈȯ瑳慇整ꜩȯòⰄ뗨餀耀࿰ꁈȯ௠ꁈȯ࿰ꁈȯTYPꁈȯවꙚȯⰏ뗭騀退煀荣翽═莋翽촨荣翽ꄰ꛴ȯ춨荣翽ꄰ꛴ȯⰊ뗦鬀耀ୀꁈȯ๠ꁈȯ࿰ꁈȯrngꜩȯòⱵ뗻鰀耀፠ꁈȯڐꁈȯ੐ꁈȯDurꙚȯȯⱰ뗼鴀退뭰ꁋȯ칠ꄗȯ䐠ꄗȯრ蛉ȯ䏀ꛁȯꃰȯᙠꃱȯⱻ뗱鸀耀ऐꁈȯꁇȯ頪ȯꙚȯòⱦ뗊鼀耀頪ȯހꁈȯ頪ȯiabꙚȯȯⱡ뗏ꀀ耀晏楦散䘮汩䥥⹏千⹉潈瑳潎楴楦慣楴湯即扵捳楲瑰潩䕮敶瑮pāecordsⱬ뗀ꄀ耀࿰ꁈȯ๠ꁈȯሠꁈȯ瑳慇整Ꙛȯs翽ⱗ뗅ꈀ耀࿰ꁈȯ頪ȯ࿰ꁈȯeniꙚȯȯⱒ뗞ꌀ耀௠ꁈȯᜠꁈȯවꁈȯ捴卨档lags翽ⱝ뗓ꐀ耀荣翽齐蜺ȯꑠ蛻ȯЁāāā/109/ⱘ뗔ꔀ耀荣翽ꜥȯ巰蜅ȯЁāāĄāāⱃ떩ꘀ耀ḱ蛜ȯĂ翽ḱ蛜ȯĂ翽Ⴡꙙȯ䄂Ḱ蛜ȯĂ翽ⱎ떢꜀耀࿰ꁈȯ੐ꁈȯ࿰ꁈȯ瑳湥潔Ꙛȯȯⱉ떧ꠀ耀۠ꁈȯԀꁈȯሠꁈȯā0Questions%20Unit%205ⶴ떸꤀蠀 ꃷȯ蜼ȯ醹⧑ᾦ䦏果黕뚍젦믰ꁋȯಀꁈȯ⶿떽ꨀ耀熐荣翽═莋翽狰荣翽荼翽簰荣翽竐荣翽꼨荣翽韰荣翽ionⶺ떶꬀耀荣翽갠ꁏȯ㹀ꂌȯ냀蛻ȯāāāāāȯⶥ떋가耀荣翽맠ꁏȯ夐ꂌȯ⸰蜃ȯāāĄāāāāāāⶠ떌관鐀荺翽傠ꘟȯ㽰ꁔȯĄⶫ떁글鐀荺翽寀ꄚȯ㽰ꁔȯĄⶖ떚꼀耀࿰ꁈȯවꁈȯ࿰ꁈȯ潈瑳潎imeòⶑ떟뀀鐀荺翽鸠ꘒȯ㽰ꁔȯĄ⶜떐넀耀࿰ꁈȯҰꁈȯ࿰ꁈȯDurꙚȯòⶇ떕눀鐀荺翽㤀ꘟȯ㽰ꁔȯĄȯⶂ땮대耀۠ꁈȯరꁈȯߐꁈȯ瑳湥潔ꜩȯ憚蝦翽edⶍ땣됀耀荣翽떀ꁏȯ䦠ꂌȯ냀蛻ȯāāāāā荣翽ⶈ땤딀耀荣翽馰蜺ȯꘀ蛐ȯЄāāāāāāⷳ땹똀耀Data.CallbackDurationInSecondsI.Hⷾ땲뜀耀Data.PlainHeartbeatLogicꁈȯⷹ땷렀耀Data.CallbackDurationInSecondsⷤ땈뤀耀晏楦散䘮汩䥥⹏千⹉湉潣業杮潈瑳潎楴楦慣楴湯畓獢牣灩楴湯瑓瑡獵nSecⷯ땍먀耀荣翽할ꜥȯ巰蜅ȯЁāāĄāārdsⷪ땆묀耀荣翽雠蜺ȯꑠ蛻ȯЁāāāSecⷕ땛밀耀熐荣翽═莋翽狰荣翽荼翽簰荣翽竐荣翽꼨荣翽韰荣翽ⷐ땜봀耀ḱ蛜ȯĂ翽ḱ蛜ȯĂ翽∁ꙙȯ䄂Ḱ蛜ȯĂ翽āāⷛ땑븀退荣翽铀頫ȯ뾰ꁡȯⷆ딪뼀耀ҰꁈȯԀꁈȯ๠ꁈȯ瑳慇整ꜩȯȯⷁ딯쀀退microsoft.office.excel.6d47d07eⷌ딠섀退Microsoft.Office.Excel.6d47d07eⴷ딥숀鐀荺翽壠ꘟȯ㽰ꁔȯĄⴲ딾쌀鐀荺翽孰ꄚȯ㽰ꁔȯĄⴽ딳쐀鐀荺翽嗠ꘟȯ㽰ꁔȯĄⴸ딴씀鐀荺翽瘐鬷ȯ㽰ꁔȯĄⴣ딉였鐀荺翽诰鬷ȯ㽰ꁔȯĄ⴮딂윀鐀荺翽奀ꄚȯ㽰ꁔȯĄ⴩딇저鐀荺翽吀ꘟȯ㽰ꁔȯĄⴔ딘준鐀荺翽徠ꘟȯ㽰ꁔȯĄⴟ딝쨀鐀荺翽巀ꘟȯ㽰ꁔȯĄ鑂௺ꁑါꫀ鬲ȯꀠ髤ȯ&#10;타럗$᭐ꁈȯﯻ읯￱ⴁ뛮退퍀荣翽㝰ꁈȯ⢐ꁈȯ墠ꄚȯЁ謨鬇ȯ쁎2鴰ꙻȯ㾀㾀ᗿ☂঒Ɓ茂⵳뛸Ā退/翽鸀꛴ȯ.⸀꛵ȯ-⻀꛵ȯ,⻀꛵ȯ+⻀꛵ȯ*⸀꛵ȯ)⻀꛵ȯ(ȯ⻀꛵ȯ'㏐꛵ȯ鸀꛴ȯ⻀꛵ȯ㏐꛵ȯ㏐꛵ȯⵥ뛊Ȁ耀퉠荣翽Ѐ.Ŋϳ'Ŋ㾀㾀ᓿȃ䆒ᖔ茊ⵗ뛄̀蠀ၐ翪翽깐颪ȯ$'ⵙ뛖Ѐ退ஐꁝȯ缁⛠ꙵȯ⍰ꙵȯீꁝȯ瘠Ꙣȯ㿰౐ꁝȯﰁûರꁝȯ締Ꙣȯ᩠ꁝȯ⸏ᦠꁝȯᴁꁳȯ⁠ꁝȯᝀꙵȯⵋ뚠Ԁ退㽈莚翽䣠ꁘȯꂷȯЀ䂠ꄗȯ蛨鬇ȯ쁽2혰ꁡȯ㾀㾀ᗿȂ䧲ơ茂⺽뚲؀退퍀荣翽ῐꁈȯ咀ꁆȯ噀ꁆȯ䣠ꁘȯꂷȯЁ謨鬇ȯ2톰ꁡȯ㾀㾀ᗿ؂䧲ƕ茂I⺯뚌܀蠀鵨臩翽䳸ꂒȯ鶠臩翽䴨ꂒȯ鷘臩翽䵀ꂒȯꄘ荣翽䶠ꂒȯꅠ荣翽䳈ꂒȯꤠ荣翽䵘ꂒȯȯﵸ荹翽䶸ꂒȯ﷈荹翽䵰ꂒȯ僈荻翽䶈ꂒȯ⺑뚞ࠀ蠀珴翽毀ꃆȯ⡀顎ȯ顏涠ꃆȯႠᜁŖ翿翿翿翿ರꀞȯ"/>
        <Anchor>
          <Comment id="{45F33B27-E365-4CAA-B8E7-3F72CBDDBF62}"/>
        </Anchor>
        <Assign userId="舙ȯ쯀ꁅȯꎀȯ47Z [message     ] processing message: {&quot;C&quot;:&quot;d-4AADE0D8-B,0!Ebhm,0!Ebhn,0!Ebho,1!Ebhp,8&quot;,&quot;M&quot;:[]}&#10;ff9lsx칟난愀耀翽Ԑ腉ȯ騀蜰ȯ(׀W麁Ӭ龺ӬAᩳ칎끭戀退ꁠȯꁠȯꁠȯἐꃫȯἨꃫȯἨꃫȯ빠ꘞȯ䨔蝬翽JOȯٞڳ20빠ꘞȯἐꃫȯٞڳdi빠ꘞȯ臠Ꙣȯ蝱翽&quot;/ꁈ螬翽〰ꁆȯ臠Ꙣȯ祬쾽끲挀鐀https://iubhfs.sharepoint.com/sites/HealthRocket/_api/web/getfilebyid('6e7fea70e88f4445bba8936b0f879377')/AddClientActivities쾬끃搀蠀饺ȯ萀饅ȯﮨ餣ȯ࢐ꁟȯ䷶犄ϢᔒጀꀰȯD쾛끐攀耀픀舙ȯ쯀ꁅȯꎀȯ47Z [message     ] processing message: {&quot;C&quot;:&quot;d-4AADE0D8-B,0!Ebhm,0!Ebhn,0!Ebho,1!Ebhp,8&quot;,&quot;M&quot;:[]}&#10;EN.xlsx쾊뀡昀退ᚐꁠȯᛰꁠȯᛰꁠȯ噐ꃫȯ器ꃫȯ器ꃫȯꘞȯ䨔蝬翽JOȯٞڳerꘞȯ噐ꃫȯٞڳltꘞȯ箰ꃲȯ蝱翽ꁈ螬翽㑰ꁆȯ箰ꃲȯ⸲浸祬쿹뀶最耀翽ϐ腉ȯ騀蜰ȯఠĀW麑Ӭ黟ӬAᩴ쿨뀇栀退Raumschiff Healthcare/Gesundheitsmanagement ‎» Editing ‎» Editing_EN ‎» 01.04.23 - DLMGWPH01_E Public Health ‎» Delivery Mirnai}쿇뀔椀退Schunter, Larissa's OneDrive - IU International University of Applied Sciences ‎» Documents ‎» Microsoft Teams-Chatdateien_MA_P켶뇥樀退C: ‎» Users ‎» a.rutherford ‎» AppData ‎» Roaming ‎» Microsoft ‎» Excel ‎» Persönliche Stundenliste (version 2).xlsb.xlsxxInte켥뇊欀耀翽π腉ȯ騀蜰ȯఠĀW麰Ӭ龺ӬA᩸켔뇛氀退=IF(D50=&quot;leicht&quot;,6,IF(D50=&quot;mittel&quot;,6,IF(D50=&quot;schwer&quot;,18,xxx)))켃놨洀退OneDrive - IU International University of Applied Sciences ‎» Personal Hours Sheet ‎» Persönliche Stundenliste July 22.xlsxnal콲놹渀蠀퀰ꃬȯ蝞ȯ凐ꃭȯ蝞ȯ퐀ꃬȯ猪ò༰麯ȯꁕȯ교ꃭȯ蝞ȯ벐ꃭȯ蝞ȯ퍰ꃭȯ蝞ȯ蝞ȯ콡놎漀退Raumschiff Healthcare/Gesundheitsmanagement/Editing/Editing_EN/DLGMOE02-01_E Medicine for Non-Medics II/Exam &amp; Workbook/y and B콐놟瀀耀翽ࡐ腉ȯ騀蜰ȯఠऀWꀧӬꁵӬA᪋콏녬焀耀翽А腉ȯ騀蜰ȯఠ଀W鹱Ӭ黟ӬAᩳ좾녽爱鐀https://iubhfs.sharepoint.com/sites/HealthRocket/_api/web/getfilebyid('6e7fea70e88f4445bba8936b0f879377')/AddClientActivities좭녂猢退Raumschiff Healthcare/Gesundheitsmanagement ‎» Editing ‎» Editing_EN ‎» 01.04.23 - DLMGWPH01_E Public Health ‎» Editorial翽釘莎翽Ȍ좜녓瑍耀翽ְ腉ȯ騀蜰ȯఠĀW黏Ӭ龺ӬA᩸좋넠畅耀翽࠰腉ȯ騀蜰ȯఠĀW齫Ӭ鿨ӬA᪀죺넱癩耀縀ꙮȯ䨔蝬翽롫翽ٞڳxx縀ꙮȯ妀ꄗȯٞڳò縀ꙮȯ堀ꀰȯꁈ螬翽䕰ꁆȯ墰ꀰȯshar죩넆睯退https://iubhfs.sharepoint.com/sites/KFK-Fragen-Team/Shared Documents/Overview/MA Templates KFK 150+Practice Exam-Test Q2/ent inagementServerFlags&quot;:7,&quot;EndpointType&quot;雂觺걒ဩ諠ꜝȯ禀領ȯ타&quot;:䝰ꁆȯ￬ﰀ68,&quot;죏뛮s耀Schunter, Larissa's OneDrive - IU International University of Applied Sciences ‏» ‎‎personal ‏» ‎‎larissa_schunter_iu_org ‏» ‎‎Documents ‏» ‎‎Microsoft Teams-ChatdateienyĀĀ져뛱Ā耀Hernandez, Kelsey, Frau's OneDrive - IU International University of Applied Sciences ‏» ‎‎personal ‏» ‎‎kelsey_hernandez_iu_org ‏» ‎‎Documents ‏» ‎‎Microsoft Teams Chat Filesation접뛘Ƞ贀Raum䩰ꁆȯ耀젊뚣̀蠀퇀翽䰈ꁆȯ䰈ꁆȯ⥀翽ઐꀠȯ쁟쒃ط差Ӭ䄀୐ȯ᝘ꃎȯ蟨ꙹȯ嬙翽턐翽졣뚊Ѯ耀SharePoint - IU International University of Applied Sciences ‏» ‎‎sites ‏» ‎‎en_editorial_team ‏» ‎‎Shared Documents ‏» ‎‎General ‏» ‎‎2_Scripting and Copyediting PhasegyFK.xlsx爴耀0316졛뚒猢耀sDav졚뚓瑴耀uppo졙뚐產耀1,&quot;S졘뚑癥耀aVer졇뚖睯耀&quot;:1,졆뚗硥耀verV졅뚔祳耀on&quot;:16,&quot;Shar阃䣺ꓑဩ༐鬜ȯ孠ꁵȯ╳䵜捩潲潳瑦慀ȯİ꜡ȯ&#10; ̟䟰蝓ȯ縀ȯᡠꂛȯ_&#10;ẻ㗀ȯ&quot;̡源舍ȯ!̠⛐舔ȯamFi!̎⨰舖ȯfficᄀȯↀꂴȯ&#10;̘帰ꁵȯ縀ȯ롐ꂳȯH9&#10;ẻ讀ȯ\̊ȯ䝀ꙺȯé͝술蝅ȯ駀ȯ̔⹀ȯ!̠䤰蝓ȯↀȯ%&#10;̤ꀀX킀ȯ䊀ꂵȯ('*̋뒖Ỿ䕺ꇊ䥽䞻␀ȯ뵀ꂅȯƔŗ ǆ̈俹ၨ醫✫E쭀ȯᘰꂥȯ̗놠顦ȯ㈀⤀㤀㄀偓녓洖굄炍Ꝉ䁈降࿳ꐐ)쪀蜜ȯ矐髛ȯ䇉袨㈥秺଀ꐓ)ὠ鬨ȯ厰ꁔȯpointWebUrl&quot;:&quot;/sites/en_editorial_team&quot;,&quot;SupportedProtocols&quot;:23}]}靂ࣺꑞဩ頨ȯꀠ髤ȯ타呠ꁆȯ짰뛮退퍀荣翽₰ꁈȯ技ꁆȯ姀ꁆȯꂷȯЁ謨鬇ȯ쁏2픐ꁡȯ㾀㾀ᓿ؂৲Ɓ茂짢뛸Ā耀퉠荣翽Ѐ쁽.ŊâŊ㾀㾀ᓿȃ䦒Ꭱ茂짔뛊Ȁ退퍀荣翽ῐꁈȯ圠ꁆȯ₰ꁈȯꂷȯЁ謨鬇ȯ2꩐ꁡȯ㾀㾀ᓿ؂䧲ƙ茂짆뛄̀蠀᫐荼翽噀ꁆȯ媠ꁆȯ媠ꁆȯᴠꂸȯЁ䎠ꄗȯ瞈鬇ȯ2꧀ꁡȯ㾀㾀ᓿ☀ৰƁ茊질뛖Ѐ耀퉠荣翽Ѐ.㾀㾀ᗿȀ䦒ƕ茊줺뚠Ԁ耀퉠荣翽Ѐ쁏.㾀㾀ᗿȂ঒Ɓ茂줬뚲؀退퍀荣翽₰ꁈȯ憠ꁆȯ忠ꁆȯ縷ꂷȯЀ謨鬇ȯ쁼2칐ꁡȯ㾀㾀ᓿ☂䧲ơ茂줞뚌܀退퍀荣翽噀ꁆȯ圠ꁆȯஐꁈȯЁ㺀ꄗȯ謨鬇ȯ쀓2ꤰꁡȯ㾀㾀ᗿ䘂䧲ơ茂준뚞ࠀ蠀켈荣翽惀ꁆȯႀ艋ȯЁ斐顭ȯ걨ȯq2ᡐ蜩ȯ㾀㾀ᓿ√䮳茂쥲뙨ऀ耀퉠荣翽Ѐ쁎.㾀㾀ᗿ∂঒Ɓ茂쥤뙺਀耀퉠荣翽Ѐ.㾀㾀ᗿȂ঒Ɓ茂쥖뙴଀耀퉠荣翽Ѐ쁼.㾀㾀ᓿ∂䦒ơ茂쥘뙆ఀ退姘荼翽姀ꁆȯ憠ꁆȯ聆ꂷȯЁ蜈鬇ȯ2ꭰꁡȯ㾀㾀ᗿ؀৲Ɓ茊쥊뙐ഀ退퍀荣翽₰ꁈȯ姀ꁆȯ技ꁆȯꂷȯЁ謨鬇ȯ2뚰ꁡȯ㾀㾀ᗿ؂৲Ɓ茂쪼똢฀蠀᫐荼翽宀ꁆȯ빐驇ȯ빐驇ȯ蝝ȯЀ拰顭ȯ겈ȯi2蜾ȯ㾀㾀ᓿ؂঒Ɓ茂쪮똼ༀ退姘荼翽姀ꁆȯ开ꁆȯ开ꁆȯꂷȯЁ蜈鬇ȯ2풀ꁡȯ㾀㾀ᗿ؀৲Ɓ茊쪐똎က退퍀荣翽₰ꁈȯ忠ꁆȯ咀ꁆȯꂷȯЁ謨鬇ȯ쁎2왰ꁡȯ㾀㾀ᓿ؂৲Ɓ茂靂ࣺꕑဩ頨ȯꀠ髤ȯ타좷摰ꁆȯက￰쫿뛮耀櫐舩ȯ晐骞ȯ欛舩ȯ鐈莎翽步舩ȯ莋翽蚰荣翽ὠꂸȯ蛨荣翽⃠ꂸȯꙀ荣翽䍐蛒ȯꯨ荣翽⟘莍翽荹翽῀ꂸȯﺐ荹翽巸꜂ȯ䩨莒翽ἰꂸȯ叠莒翽晐骞ȯ쫣뛺Ā耀꤀蛋ȯ═莋翽藀荣翽變顽ȯ蚰荣翽䊐蚡ȯ蛨荣翽變顽ȯꙀ荣翽䁐蛒ȯ쵠荣翽Ṁ蛑ȯ荹翽䭠蚡ȯﺐ荹翽睘ꛑȯᐐ荾翽ﴰ顽ȯ䩨莒翽䌠蚡ȯ丈莒翽⟘莍翽쫗뛶Ȁ耀ﾰ翌翽ꂙȯ銠莎翽ꛢȯ♠蚱ȯꜩȯ⟘莍翽ꜩȯ莋翽验ȯ෠ȯx쫛뛂̀耀櫐舩ȯ滰骞ȯ欛舩ȯ鐈莎翽步舩ȯ莋翽蚰荣翽銠莎翽蛨荣翽㖰ꂸȯꙀ荣翽䍐蛒ȯꯨ荣翽⟘莍翽荹翽㐀ꂸȯﺐ荹翽廘꜂ȯ䩨莒翽㙀ꂸȯ叠莒翽滰骞ȯx翽쫏뛞Ѐ耀꤀蛋ȯ⟘莍翽藀荣翽顽ȯ蚰荣翽몐颰ȯ蛨荣翽顽ȯꙀ荣翽䁐蛒ȯ촨荣翽顽ȯ쵠荣翽Ṁ蛑ȯ荹翽ꮐ颰ȯﺐ荹翽諘ꛑȯ䩨莒翽멠颰ȯ丈莒翽⟘莍翽쨳뚪Ԁ耀簐荺翽rst㒹ort`alﭐꛓȯor耀Ⰷ紈荺翽`ĀutlXHPWX6\쨧뚦؀耀ﾰ翌翽ꛢȯ\a.rꛢȯpDatꜩȯosofꜩȯ0\Doꙵȯ෠ȯ쨫뚲܀耀ﾰ翌翽鬬ȯ\a.rꁮȯpDatꁦȯosofꂙȯ0\Doꛢȯ෠ȯ쨟뚎ࠀ耀꤀蛋ȯ═莋翽藀荣翽ྐ顾ȯ蚰荣翽ଠ蛙ȯ蛨荣翽ྐ顾ȯꙀ荣翽䁐蛒ȯ쵠荣翽Ṁ蛑ȯ荹翽ી蛙ȯﺐ荹翽馈ꛐȯᐐ荾翽ᲀ顾ȯ䩨莒翽܀蛙ȯ丈莒翽⟘莍翽x쨃뚚ऀ耀ﾰ翌翽ꛢȯ\a.r验ȯpDatesktopesktopꙵȯ෠ȯ쩷뚖਀耀꤀蛋ȯ⟘莍翽藀荣翽ᠰ顾ȯ蚰荣翽Ԡ蛙ȯ蛨荣翽ᠰ顾ȯꙀ荣翽䁐蛒ȯ쵠荣翽Ṁ蛑ȯ荹翽ـ蛙ȯﺐ荹翽먈ꛐȯ䩨莒翽ர蛙ȯ丈莒翽⟘莍翽쩻뙢଀耀ݠ蚾ȯ鐈莎翽꤀蛋ȯ═莋翽藀荣翽‐顾ȯ蚰荣翽ᜠ蛙ȯ蛨荣翽‐顾ȯꙀ荣翽䁐蛒ȯ쵠荣翽Ṁ蛑ȯ荹翽ᛰ蛙ȯﺐ荹翽롨ꛐȯᐐ荾翽ⴀ顾ȯ䩨莒翽០蛙ȯ쩯뙾ఀ退灞戠窝溸㙽翶@㛡翶!54㛡翶!So㛡翶!oft坈ꁮȯ㛡翶쩓뙊ഀ耀ﾰ翌翽验ȯuthe验ȯa\Loꜩȯt\Ofꜩȯcumeꙙȯ෠ȯ쩇뙆฀耀煀荣翽═莋翽爨荣翽莒翽꽨荣翽䍰蚱ȯ뉘荣翽⟘莍翽촨荣翽䅠蚱ȯ흠荣翽韠蛓ȯ荹翽鐈莎翽ﭨ荹翽瀀蛚ȯﵸ荹翽㖰ꂸȯ﷈荹翽鑘莎翽瞈荻翽═莋翽x쩋뙒ༀ耀櫐舩ȯ쀠颎ȯ欛舩ȯ鐈莎翽步舩ȯ莋翽蚰荣翽⩀ꂸȯ蛨荣翽⣀ꂸȯꙀ荣翽䍐蛒ȯꯨ荣翽⟘莍翽荹翽Ốꂸȯﺐ荹翽崘꜂ȯ䩨莒翽⡠ꂸȯ叠莒翽쀠颎ȯ쮿똮က耀Ѐ蚾ȯ═莋翽硸荣翽⟘莍翽ꭘ荣翽═莋翽곈荣翽═莋翽굘荣翽═莋翽궠荣翽鉐莎翽荹翽꛾ȯ荹翽荹翽荹翽꛾ȯ荺翽壠髰ȯ荼翽㘠蚱ȯ쮣똺ᄀ耀麰蛋ȯ═莋翽Ꚁ蛋ȯ═莋翽蚰荣翽㹰顾ȯ蛨荣翽㸐顾ȯꙀ荣翽䟐蛒ȯ촨荣翽䎀蛒ȯ荹翽㡰顾ȯﺐ荹翽夘ꂌȯ荼翽⟘莍翽䩨莒翽㺠顾ȯ0PE.xlsxx쮗똶ሀ耀Ѐ蚾ȯ═莋翽硸荣翽⟘莍翽ꭘ荣翽═莋翽곈荣翽═莋翽굘荣翽═莋翽궠荣翽鉐莎翽荹翽꛾ȯ荹翽荹翽荹翽꛾ȯ荺翽嬠髰ȯ荼翽㘠蚱ȯ쮛똂ጀ耀ﾰ翌翽ꛢȯutheꛢȯa\Loꜩȯt\Ofꜩȯcumeꙵȯ෠ȯ虂ᇲꕑဩ⋀ꚿȯ摠颡ȯĐர翶֎璀ꁆȯ쀀쀴螀샃쯣뛥耀㮀ꁇȯ吐ꁇȯ귘ꃨȯ귀ꃨȯ쯠뛸Ā耀㙠ꃹȯ0顢ȯᅒ剀ꂷȯ⛀耀䁁쯭뛿Ȁ耀㞀臭ȯᨀ 훘ò쯪뛲̀耀܁瑦䎼퐢띈㤉熼쎞䟠鸀椪퉩ꬢ&#10;쯗뛱Ҁ耀祰ꁆȯȰꁝȯᄛ矨ꁅȯ쀤쯔뛴Ԁ耀웠驡ȯ쾰驙ȯᄜ쀤仠ꄈȯ䀴쯑뛋؀耀ἀ驢ȯ샰ꂝȯᄝ螀샃剠ꄈȯ쯞뛎܀耀燐颰ȯ瞐ꁆȯ싈頠ȯ싈頠ȯ슰頠ȯ쯛뛍ࠀ耀ᤸ㙱翶ᤠ㙱翶쯘뛀ऀ耀荺翽❀ꁇȯ暰꘵ȯ$쯅뛇਀耀㟐臭ȯᤃ쯂뛚଀耀㛡翶쯏뛙ಀ耀皠ꁆȯ庰颰ȯ절頠ȯ절頠ȯ쟰頠ȯ쯌뛜ഀ耀蚰荣翽ᤀ쀴쯉뛓฀耀䰀ꁇȯ䰀ꁇȯ䰀ꁇȯā쬶뛖ༀ耀ā樀礅坛ﶭ뱅긆䪨蛕ć纠ꘞȯ쬳뛕က耀稀ꁆȯ狐ꁇȯᄚ螀샃䴠ꄈȯ쁉쬰뚨ᆀ耀ꚰ荣翽ᤂ-쬽뚯ሀ耀ā樀礅坛ﶭ뱅긆䪨蛕ć缀쬺뚢ጀ耀쬧뚡ᒀ耀匀ကȯꪫꪪ༪䃋$က쬤뚤ᕑ耀ᤸ㙱翶ᤠ㙱翶쬡뚻ᘀ耀ㆠꁝȯȰꁝȯᄞ䁉ⷀꂷȯ䀴쬮뚾ᜀ耀쬫뚽᠀耀㛡翶쬨뚰ᤀ耀췀鬑ȯᖠꂸȯᄟ䀴ᷠꄈȯ쬕뚷ᨀ耀敓⁴敦瑡牵ⵥ慧整戠獡摥倠潲獰쬒뚊ᬀ耀ᤸ㙱翶ᤠ㙱翶쬟뚉ᰀ耀䋮ꂣȯ쬜뚌ᴀ耀㤁⃿욊ꍲ蕍⪞楩⋒↫쬙뚃Ḁ耀㨁⃿욊ꍲ蕍⪞楩⋒⊫鸀椪퉩ꬢ쬆뚆ἔ耀؁瑦䎼퐢띈㤉熼쎞䋠쬃뚅 耀ꔐ荣翽窐ꁆȯꚰ荣翽혐ꛪȯ쬀뚘℀耀꿀驋ȯ쬍뚟∀耀㛡翶쬊뚒⌀耀깠驋ȯ쭷뚑␀耀鲀驋ȯ駀驋ȯꂠ驋ȯ쭴뚔─耀荹翽ᴚȯ苟翽쭱뙫☀耀荹翽꯹礥ᴚȀ渰ꛉȯ쭾뙮✀耀례驙ȯ竐颰ȯ켈頠ȯ켈頠ȯ컰頠ȯ쭻뙭⠀耀꓀荣翽礐ꁆȯ械螮翽쭸뙠⤀耀囨莒翽ᤀu쭥뙧⨀耀쭢뙺⬀耀Ꙁ荣翽礐ꁆȯ쭯뙹Ⰰ耀噐莒翽ᤀw쭬뙼ⴀ耀㛡翶쭩뙳⸀耀ᐐ荾翽ᤠ쭖뙶⼀耀丈莒翽ᤀ䅀쭓뙵　耀䦈莒翽ᤀ쭐뙈㄀耀㜁⃿욊ꍲ蕍⪞楩⋒ᾫ鸀椪퉩ꬢ쭝뙏㈀耀ⴀꙴȯꙀ荣翽顾ȯ쭚뙂㌀耀䣸莒翽ᤂက쭇뙁㐀耀ㆠꁝȯ祰ꁆȯᄠ㯀ꂷȯ쭄뙄㔀耀㠁⃿욊ꍲ蕍⪞楩⋒₫က쭁뙛㘀耀i즐ꂣȯ쭎뙞㜀耀嚘莒翽ᤀv⭜攭焑뺰쭋뙝㠀耀ᤸ㙱翶ᤠ㙱翶쭈뙐㤀耀ꔐ荣翽罰ꁆȯModeCBC쒵뙗㨀耀腐驡ȯ穰ꂝȯᄡꇠꃺȯ쒲똪㬀耀痈荣翽ᤂz쒿똩㰀耀虨荣翽⟘莍翽ꂴȯ䄂翽쒼똬㴀耀㛡翶쒹똣㸀耀㘁⃿욊ꍲ蕍⪞楩⋒ẫ崩䩒䕃ᖑ쒦똦㼀耀ᤸ㙱翶ᤠ㙱翶쒣똥䀀耀ꃪȯ݈灖翽ȁ쒠똸䄀耀ꚰ荣翽ᤂ(쒭똿䈀耀䔀ကȯ쒪똲䌀耀᧠蛱ȯà灖翽ई)쒗똱䐀耀⠠蛱ȯà灖翽आ)쒔똴䔀耀ㆠꁝȯ缐ꁆȯᄣtt猸ꁅȯ 쒑똋䘀耀蟠ꁆȯর灖翽Є쒞똎䜀耀♀蛱ȯà灖翽इ)쒛똍䠀耀촨荣翽顾ȯ鏌ẞ齢嬕宻᧒體쒘똀䤀耀衰ꁆȯ灕翽Ѓ쒅똇䨀耀ꃪȯ݈灖翽ȁ쒂똚䬀耀ᦀ蛱ȯà灖翽आ)쒏똙䰀耀꓀荣翽膰ꁆȯ쒌똜䴀耀ꃪȯ݈灖翽ȁ쒉똓一耀Ѱꃫȯ݈灖翽ȁ쓶똖伀耀㸁臭ȯᤂu쓳똕倀耀ﱰꃪȯ݈灖翽ȁ쓰럨儀耀㛡翶쓽럯刀耀ᬀ蛱ȯà灖翽आ)쓺럢匀耀Р蛱ȯà灖翽ई)쓧럡吀耀ﻠ蛰ȯà灖翽ई)쓤럤唀耀ী蛱ȯà灖翽आ)쓡럻嘀耀￲Textfeld 1쓮럾圀耀ᰠ蛱ȯà灖翽आ)쓫럽堀耀ꚰ荣翽ᤂ.쓨런夀耀ꃪȯ݈灖翽ȁ쓕럷娀耀㐐鬥ȯ 耀쓒럊嬀耀ဠ蛱ȯà灖翽आ)쓟량尀耀耀쓜럌崀耀ꃪȯ݈灖翽ȁ쓙럃帀耀ꃪȯ݈灖翽ȁ쓆럆开耀ꃪȯ݈灖翽ȁ쓃럅怀耀ꃪȯ݈灖翽ȁ쓀럘愀耀⍀蛱ȯà灖翽ई)쓍럟戀耀耀쓊럒挀耀Ā̂꽀ꂶȯꃪȯꃪȯꃪȯ쐷럑搀耀㛡翶쐴럔攀耀✀蛱ȯà灖翽ई)쐱랫昀耀इ┵ꃪȯ쐾랮最耀⦠蛱ȯà灖翽ई)쐻랭栀耀ࠁ瑦䎼퐢띈㤉熼쎞䣠Ნ祭寀㎉쐸랠椀耀ɀ蛱ȯà灖翽आ)쐥랧樀耀ﭠ蚽ȯᤀ+쐢랺欀耀᪠蛱ȯà灖翽ई)쐯랹氀耀耀쐬랼洀耀ᤸ㙱翶ᤠ㙱翶쐩랳渀耀⯠蛱ȯà灖翽ई)쐖랶漀耀꘠驋ȯ쐓략瀀耀▀蛱ȯà灖翽आ)쐐랈焀耀ᩀ蛱ȯà灖翽आ)쐝랏爀耀Ⅰ髀ȯ稀ꁆȯᄢ. ᾠꄈȯ쐚랂猀耀ༀ蛱ȯà灖翽आ)쐇랁琀耀ۀ蛱ȯà灖翽आ)쐄랄甀耀٠蛱ȯà灖翽ई)쐁랛瘀耀議ꁆȯꂴȯ䄂翽쐎랞眀耀π蛱ȯà灖翽इ)쐋랝砀耀㛡翶쐈랐礀耀ࡀ蛱ȯà灖翽इ)쑵랗稀耀͠蛱ȯӀ灖翽आ쑲띪笀耀쑿띩簀耀①蛱ȯà灖翽आ)쑼띬紀耀ꃪȯ݈灖翽ȁ쑹띣縀耀Ġ蛱ȯà灖翽उ)쑦띦缀耀ꃪȯ݈灖翽ȁ쑣띥耀耀ĵ؂翽쑠띸脀耀ꃪȯꃪȯ耀쑭띿舀耀  &#10;쑪띲茀耀쑗띱萀耀蜀ȯ蜀ȯდ㽐ꁀȯ쑔띴蔀耀ꃪȯﰰꃪȯ&#10;耀쑑띋蘀耀⇀蛱ȯà灖翽आ)쑞띎蜀耀ꃪȯꃪȯ耀쑛띍蠀耀啠骳ȯ騐ꁆȯ啠骳ȯꃪȯꀯȯ쑘띀褀耀�翽艰ꁆȯ邰ꁆȯর灖翽Ё쑅띇言耀䔐骳ȯꃐꁆȯ䔐骳ȯ蹀ꁆȯ쑂띚謀耀䘸鬥ȯ쑏띙谀耀ꀯȯQ쑌띜贀耀긠ꁆȯ䄐顾ȯ啠骳ȯ슰ꀯȯ쑉띓踀耀釐ꁆȯ鬀ꁆȯ骠ꁆȯ슰ꀯȯ얶띖輀耀郦品ի얳띕退耀իXꄈȯꁓȯ遐ꁆȯ얰뜨鄀耀翽═莋翽ů؂翽얽뜯鈀耀︐ꃪȯ얺뜢錀耀ɚ㯀䄀@얧뜡鐀耀얤뜤销耀⨀蛱ȯà灖翽इ)얡뜻阀耀ސꂰȯ뷠髵ȯ꬐髶ȯ숐ꀯȯ얮뜾需耀Ų؂翽얫뜽頀耀ꀐꁆȯ述ꁆȯ喐骳ȯꀯȯ얨뜰餀耀뗨ꀯȯ臀ꃨȯ얕뜷騀耀Ꙁ荣翽膰ꁆȯ荹翽莋翽얒뜊鬀耀ꂴȯ䄂翽ꂴȯ䄂翽얟뜉鰀耀얜뜌鴀耀鋀ꁆȯ灕翽ᄀ驁ȯ얙뜃鸀耀얆뜆鼀耀郦品ի얃뜅ꀀ耀꟨蝞ȯĀȯꃪȯHȯ얀뜘ꄀ耀얍뜟ꈀ耀郦品իआ)얊뜒ꌀ耀ʿ$ˣ엷뜑ꐀ耀ÿ촨荣翽Ა菊翽열뜔ꔀ耀岰蚱ȯ엱듫ꘀ耀ꌐ頤ȯŰ؂翽आ)엾듮꜀耀엻듭ꠀ耀䞰骳ȯୀ骾ȯ䞰骳ȯꃪȯ엸든꤀耀耀&#10;엥듧ꨀ耀镀ꁆȯĶ؂翽엢듺꬀耀엯듹가耀여듼관耀䔐骳ȯ꺐頞ȯ䔐骳ȯ躠ꁆȯ엩듳글耀¨իෘꄈȯꁓȯ闰ꁆȯ엖듶꼀耀䔐骳ȯ꺐頞ȯꓰꁆȯ趀ꁆȯ엓듵뀀耀²ဨꃌȯꁓȯ限ꁆȯ에듈넀耀ꀯȯꀯȯ엝듏눀耀ຨꃌȯꁓȯ隰ꁆȯ엚듂대耀엇듁됀耀䃰骳ȯ鹠ꁆȯ䃰骳ȯ灗翽㒐ꂑȯ엄듄딀耀 ../comments1.xml엁듛똀耀Ś㯀䄀@엎듞뜀耀喐骳ȯ骠ꁆȯ喐骳ȯ숐ꀯȯ엋득렀耀었듐뤀耀飰ꁆȯꎠꁆȯ鹠ꁆȯ䆐ꂑȯ씵듗먀耀莊翽Ꞑ蝞ȯ૊씲뒪묀耀씿뒩밀耀伀ကȯ荹翽莋翽씼뒬봀耀飐ꁆȯĴ؂翽on씹뒣븀耀鮐ꁆȯ頀ꁆȯ䃰骳ȯ亐ꂑȯ씦뒦뼀耀⋰ꁇȯ俰ꂒȯგꃻȯ씣뒥쀀耀ɚ䇀ɚ䇀ɂ%ȯ씠뒸섀耀ꃪȯ０ꃪȯ&#10;耀Ȯ씭뒿숀耀뙠ꁆȯ꬐髶ȯ뽀頞ȯꀯȯ씪뒲쌀耀ឨꃌȯ팸ꁓȯȁ駠ꁆȯ씗뒱쐀耀軐ꁆȯ䄐顾ȯꐰꁆȯꂭȯꀯȯ씔뒴씀耀ꃪȯꃪȯ耀Ȯ씑뒋였耀씞뒎윀耀鞠ꁆȯ述ꁆȯꅠꁆȯꁆȯꀯȯ씛뒍저耀郦品ի씘뒀준耀述ꁆȯ뿰髵ȯېꂰȯꀯȯ씅뒇쨀耀黰ꁆȯ鹠ꁆȯ䃰骳ȯ㪐ꂑȯ씂뒚쬀耀իᛘꄈȯ팸ꁓȯ魠ꁆȯ씏뒙찀耀䃰骳ȯ飰ꁆȯ䃰骳ȯ鬜ȯ㎐ꂑȯ씌뒜촀耀릨ꀯȯ蚐ꃨȯ씉뒓츀耀꺐頞ȯ䪠顾ȯᬐꁇȯ驀ꁆȯ앶뒖케耀/xl/comments2.xmlȯ앳뒕퀀耀郦品ի앰둨턀耀郦品ի약둯툀耀앺둢팀耀啠骳ȯꂯȯ啠骳ȯꁆȯꀯȯ앧둡퐀耀  &#10;~앤둤픀耀몀ꁆȯ몀髵ȯ䔐骳ȯꁰꁆȯ액둻혀耀戀ꃪȯﳐꃪȯðꃫȯ앮둾휀耀/xl/comments1.xml앫둽耀앨둰耀ꀯȯꀯȯò압둷耀郦品իxxx앒둊耀霐ꁆȯ頀ꁆȯ鬰ꁆȯꁆȯ倐ꂑȯ앟둉耀ꃪȯʰꃫȯ耀Ȯ앜둌耀䔐骳ȯꫀꁆȯ䔐骳ȯꁆȯ麐ꁆȯ앙둃耀䃰骳ȯ鬰ꁆȯ䃰骳ȯ䄐ꂑȯ앆둆耀앃둅耀纯앀둘耀²ȯᰨꃌȯ팸ꁓȯ龀ꁆȯ앍둟耀郦品ի඀ꄗȯ않둒耀郦品ի嵀ꂭȯ욷둑耀喐骳ȯ釐ꁆȯ喐骳ȯꀯȯ운둔耀틈ꁵȯ욱됫耀ꃪȯꃪȯ&#10;耀呠욾됮耀郦品ի욻됭耀輰ꁆȯꖠ髶ȯꡐꁆȯꁆȯ馀ꁆȯ울될耀ss욥됧耀ரꃫȯ৐ꃫȯ߰ꃫȯ욢됺耀귰ꁆȯ骠ꁆȯ喐骳ȯꀯȯ욯됹耀纯욬됼耀용됳耀(ǐǔ頰ȯ頰ȯ㍀頱ȯ욖됶耀䃰骳ȯ거ꁆȯꝠꁆȯ䃐ꂑȯ욓됵耀 ../comments2.xml욐됈耀郦品ի욝됏耀¨li ꃌȯ팸ꁓȯmꊰꁆȯ욚됂耀욇됁耀啠骳ȯސꂰȯ啠骳ȯꁆȯꀯȯ욄됄耀&#10;纯욁됛耀&#10;Thoma, Carmenᇔ徦䀀㊖욎됞耀頀ꁆȯ땰髵ȯаꂰȯ冐ꂑȯ욋됝耀ᩘꄈȯꁓȯꏐꁆȯ욈됐豈耀ꃪȯﻰꃪȯ耀웵됗切耀啠骳ȯ騐ꁆȯ啠骳ȯꀯȯ웲뗪ﬀ耀웿뗩ﰀ耀喐骳ȯꪐꁆȯ돰ꁆȯꀯȯ웼뗬ﴀ耀郦品ի웹뗣︀耀䔐骳ȯ阠ꁆȯ䔐骳ȯòꐀꁆȯ웦뗦＀耀ꀯȯꀯȯ팈頤ȯ팈頤ȯ웣뗥老喐骳ȯꪐꁆȯ배ꁆȯꁆȯꀯȯ웠뗸Ā老䔐骳ȯꫀꁆȯ䔐骳ȯ궐ꁆȯ웭뗿Ȁ老꓀荣翽颐ꁆȯꀯȯĀ웪뗲̀老겈ꀯȯ煀ꃨȯ웗뗱Ѐ老ஐꃫȯ월뗴Ԁ老²ᘨꃌȯꭘꂭȯꙀꁆȯ웑뗋؀老䃰骳ȯ거ꁆȯ례ꁆȯꁆȯ㗐ꂑȯ웞뗎܀老Ā6웛뗍ࠀ老웘뗀ऀ老郦品իnit웅뗇਀老&#10;Thoma, Carmen웂뗚଀老䃰骳ȯꈠꁆȯ䃰骳ȯ㓐ꂑȯ웏뗙ఀ老워뗜ഀ老ꂴȯ䄂翽ꂴȯ䄂翽웉뗓฀老ꔐ荣翽깐ꁆȯꚰ荣翽팠ꛩȯ옶뗖ༀ老ꃪȯఐꃫȯ&#10;耀Ȯ옳뗕က老䔐骳ȯꃐꁆȯ䔐骳ȯꠠꁆȯ옰떨ᄀ老啠骳ȯꤐꁆȯ啠骳ȯꀯȯ옽떯ሀ老郦品իnit옺떢ጀ老Éիᶨꃌȯ팸ꁓȯ꣠ꁆȯ옧떡᐀老ꢀꁆȯ꬐髶ȯ啠骳ȯꀯȯ오떤ᔀ老郦品ի옡떻ᘀ老郦品ի옮떾ᜀ老䞰骳ȯ䟐顾ȯ䞰骳ȯݰꃫȯ옫떽᠀老t온떰ᤀ老몀髵ȯ䪠顾ȯꖠ髶ȯ꺰ꁆȯ옕떷ᨀ老Òի૘ꄈȯ팸ꁓȯ䮏ꨰꁆȯ옒떊ᬀ老스蚰ȯᤂunit옟떉ᰀ老꒐ꁆȯېꂰȯꕐꁆȯꀯȯ옜떌ᴀ老黀ꁆȯᬐꁇȯꖀꁆȯꁆȯ끠ꁆȯ옙떃Ḁ老郦品ի徦䀀㊖옆떆ἀ老ꚰ荣翽ᤂ'nit옃떅 老郦品ի㛡翶였떘℀老&#10;s옍떟∀老ꂯȯ뷠髵ȯ䄐顾ȯꀯȯ옊떒⌀老걀ꁆȯ걀ꁆȯ걀ꁆȯānit왷떑␀老郦品իnit왴떔─老ꯠꁆȯꯠꁆȯꯠꁆȯꌘ蝞ȯ왱땫☀老ꈠꁆȯаꂰȯ꙰ꁆȯ1/i䅐ꂑȯ왾땮✀老Ꙁ荣翽颐ꁆȯ왻땭⠀老郦品ի외땠⤀老纯왥땧⨀老郦品ի왢땺⬀老郦品ի㛡翶ꯠꁆȯ왯땹Ⰰ老ݰꃫȯސꃫȯ耀왬땼ⴀ老郦品ի㛡翶왩땳⸀老喐骳ȯꅠꁆȯ喐骳ȯꀯȯ왖땶⼀老啠骳ȯ迀ꁆȯ啠骳ȯꀯȯ왓땵　老할ꂣȯ왐땈㄀老왝땏㈀老ꃪȯ॰ꃫȯ&#10;耀왚땂㌀老䞰骳ȯ䟐顾ȯ䞰骳ȯݐꃫȯ왇땁㐀老ېꃫȯװꃫȯ완땄㔀老蚽ȯᤀ+왁땛㘀老꽰ꁆȯꂴȯ䄂翽왎땞㜀老꓀荣翽顾ȯꖰꁆȯ겠ꁆȯ왋땝㠀老ꆀ蛋ȯᤀ왈땐㤀老郦品իnit잵땗㨀老郦品ի잲딪㬀老ݐꃫȯԐꃫȯ耀잿딩㰀老纯잼딬㴀老&#10;纯잹딣㸀老ͰꂒȯͰꂒȯͰꂒȯ茨ꃨȯ잦딦㼀老잣딥䀀老꓀荣翽뗐ꁆȯe잠딸䄀老ctiꀯȯ.Result잭딿䈀老꓀荣翽顾ȯ燎ꂴȯ䄂翽잪딲䌀老촨荣翽᠀Ɇ촨荣翽잗딱䐀老눐ꁆȯ襘灕翽稸ꃨȯ잔딴䔀老ँ瑦䎼퐢띈㤉熼쎞䧠琀sᜩ啹战響작딋䘀老丈莒翽ᤀɆﺐ荹翽䅀잞딎䜀老荼翽ᤂu잛딍䠀老郦品ի&#10;Currency잘딀䤀老灖翽䁰鬬ȯ炍翽āĀ입딇䨀老欀莒翽᠀Ɇ焈莒翽잂딚䬀老餐蛋ȯᤀ3잏딙䰀老郦品ի Percent잌딜䴀老郦品իTitle잉딓一老喐骳ȯ꒐ꁆȯ喐骳ȯꀯȯ쟶딖伀老Ꙁ荣翽顾ȯ촨荣翽顾ȯ쟳딕倀老荺翽뇠ꁆȯ搰꘵ȯ$쟰단儀老荺翽댰ꁆȯ搰꘵ȯ$쟽닯刀老꓀荣翽顾ȯLevelso쟺닢匀老든ꁆȯ灕翽⯠颪ȯ쟧닡吀老厸灗翽耀炍翽쟤다唀老ataꀯȯkbookId쟡닻嘀老郦品իComma쟮닾圀老Ꮠꃫȯ쟫닽堀老_᠀ကssage쟨닰夀老郦品ի쟕닷娀老潸莒翽ᤀ什쟒닊嬀老啠骳ȯ馰ꁆȯᭀꁇȯ쭰ꀯȯ쟟닉尀老술火翽素ꁴȯs耀쟜닌崀老Ꙁ荣翽顾ȯ᷈荽翽벐ꁆȯ쟙닃帀老뛰ꁆȯ灕翽㛀颪ȯ쟆닆开老술火翽ꌠꁴȯ耀쟃닅怀老ꚰ荣翽᠀Ɇ绸荣翽徦䀀㊖쟀님愀老/xl/calcChain.xml쟍닟戀老‘荼翽ᤀs⸷9쟊닒挀老꓀荣翽顾ȯ佥獰䰮慯卤敨瑥s윷닑搀老縰荣翽ᤀ侀윴닔攀老䃰骳ȯ꙰ꁆȯ䃰骳ȯ㠐ꂑȯ윱늫昀老厸灗翽耀炍翽윾늮最老灖翽碰鬬ȯ炍翽āĀ윻늭栀老藸荣翽ᤂu윸늠椀老绸荣翽ᤀ윥늧樀老윢늺欀老荺翽띐ꁆȯⵀꙟȯ$윯늹氀老윬늼洀老맀ꁆȯ襘灕翽ꝸꁕȯ윩늳渀老ꃪȯሰꃫȯ&#10;耀u윖늶漀老郦品ի윓늵瀀老郦品ի윐늈焀老䔐骳ȯ鵀ꁆȯ䔐骳ȯ맰ꁆȯ윝늏爀老몰ꁆȯ襘灕翽냸ꁕȯ윚늂猀老䯐ꁇȯ禐髶ȯ질頠ȯ질頠ȯ즰頠ȯ윇늁琀老왐ꁆȯ&#10;위늄甀老郦品ի Comma [0]윁늛瘀老郦品ի Heading 1윎늞眀老ra땀ꁆȯ籰灕翽Ё윋늝砀老散䔮놀ꁆȯ籰灕翽Ё윈느礀老Ꙁ荣翽顾ȯ.CV익늗稀老喐骳ȯꕐꁆȯ喐骳ȯ쭰ꀯȯ읲뉪笀老뱠ꁆȯ襘灕翽燸ꃨȯ읿뉩簀老䔮䘮汩佥獰䰮慯卤敨瑥s일뉬紀老蝨荣翽ᤀ읹뉣縀老ꮸꁕȯ볰ꁆȯ읦뉦缀老읣뉥耀老郦品իInput읠뉸脀老젰ꁆȯted읭뉿舀老郦品իGood읪뉲茀老郦品ի&#10;Check Cell읗뉱萀老郦品իNote&quot;읔뉴蔀老衘荣翽ᤀ{⸷〱응뉋蘀老씀ꁆȯc읞뉎蜀老疘莒翽ᤀ8䉀d읛뉍蠀老甐莒翽ᤀ䅀의뉀褀老荺翽뇠ꁆȯ粐꘵ȯ$읅뉇言老쑀ꁆȯc읂뉚謀老刈莒翽ᤀy읏뉙谀老臠荣翽ᤂv음뉜贀老郦品ի Heading 4읉뉓踀老쁐ꁆȯ삶뉖輀老씰ꁆȯ삳뉕退老onv산눨鄀老Ꙁ荣翽顾ȯ촨荣翽顾ȯ삽눯鈀老섐ꁆȯ삺눢錀老씰ꁆȯ삧눡鐀老애ꁆȯg삤눤销老郦品ի Accent3삡눻阀老싰ꁆȯg삮눾需老郦品ի Accent1삫눽頀老荺翽옠ꁆȯ粐꘵ȯ$삨눰餀老꓀荣翽욀ꁆȯ楶祴삕눷騀老罀荣翽═莋翽Ꙁ荣翽욀ꁆȯ삒눊鬀老곀髶ȯc삟눉鰀老Ѐꂰȯ삜눌鴀老애ꁆȯ삙눃鸀老킠ꁆȯ삆눆鼀老ꔐ荣翽쒠ꁆȯadataSrc삃눅ꀀ老좐ꁆȯity삀눘ꄀ老郦品ի Heading 2삍눟ꈀ老쑀ꁆȯSrc삊눒ꌀ老郦品ի Accent4샷눑ꐀ老퐰髵ȯonv샴눔ꔀ老첀髵ȯ샱돫ꘀ老郦品ի Accent2샾돮꜀老n찰ꂣȯ샻돭ꠀ老묐ꁆȯity샸돠꤀老엀ꁆȯ&#10;g샥돧ꨀ老산ꁆȯ샢돺꬀老셰ꁆȯity샯돹가老藸荣翽ᤅu샬돼관老꛰髶ȯ샩돳글老쎰ꁆȯ샖돶꼀老勈莒翽᠀Ɇ焈莒翽샓돵뀀老부ꁆȯg샐돈넀老畮ᰀကȯ故穸䄹㐮ㄲㄮ㌮ㄮ⸷ㄱ생돏눀老郦品ի Heading 3샚돂대老쁐ꁆȯted샇돁됀老郦品իOutput샄도딀老찠ꁆȯ상돛똀老郦品իTotal샎돞뜀老ᄐ荾翽ᤀ䄀샋돝렀老ၸ荾翽ᤀ~새돐뤀老禀莒翽ᤀ±刀쀵돗먀老웠ꁆȯ쀲뎪묀老荀荣翽ᤀ|쀿뎩밀老큀髵ȯ쀼뎬봀老郦品իBad쀹뎣븀老郦品ի Neutral쀦뎦뼀老痠莒翽ᤀ¤俀쀣뎥쀀老㛡翶Ȁ쀠뎸섀老&amp;쀭뎿숀老&amp;⸐ò⸐òEE쀪뎲쌀老둀ꂶȯ怀쀗뎱쐀老둀ꂶȯ瀀TRY\MACHINE쀔뎴씀老㛡翶Ȁ쀑뎋였老0쀞뎎윀老뫀ꂶȯ䀀%ꀀ&amp;耀INE쀛뎍저老&#10;&#10;ȯꂣȯ쀘뎀준老郦品ի Accent5쀅뎇쨀老ꚰ荣翽ᤂ9E\쀂뎚쬀老풐ꁆȯ'쀏뎙찀老0ႱðINE쀌뎜촀老纀ꂶȯ䀀%ꀀ&amp;耀쀉뎓츀老은ꁆȯ 쁶뎖케老툠ꁆȯ&quot;쁳뎕퀀老蚽ȯᨀ E\쁰덨턀老툠ꁆȯ$쁽덯툀老ᒰꃫȯ႐ꃫȯ෰ꃫȯᄐꃫȯ쁺덢팀老盀ꃨȯ␁òE\쁧덡퐀老  INE쁤덤픀老!ࠀ쁡덻혀老덀ꂶȯ怀뾀ꂶȯ怀뫀ꂶȯ怀纀ꂶȯ怀쁮덾휀老⒀ò⒀òE쁫덽老!딐骜ȯINE쁨데老껀ꂶȯ瀀ࠀ쁕덷老탐ꁆȯ#쁒덊老ȯ﬐ꂖȯINE쁟덉老%   쁜덌老덀ꂶȯ䀀%ꀀ&amp;耀INE쁙덃老뾀ꂶȯ䀀%ꀀ&amp;耀쁆덆老검ꂶȯ瀀ダò톐ꁆȯ徦䀀㊖쁃덅老&amp;Y\MACHINE\쁀던老&amp;쁍덟老&amp;ࠀ쁊덒老㛡翶솷덑老덀ꂶȯ瀀ࠀ솴더老뾀ꂶȯ瀀솱댫老뫀ꂶȯ瀀솾댮老쯰ꁆȯ!솻댭老턀ꁆȯ&amp;솸댠老)솥댧老촨荣翽顾ȯ촨荣翽顾ȯINE솢댺老ꂶȯꂶȯINE솯댹老㛡翶Ȁ솬댼老㛡翶솩댳老㛡翶Ȁ솖댶老츰ꁆȯ%솓댵老검ꂶȯ䀀%nb0INE손댈老郦品ի Accent6솝댏老環ꃨȯ⼀òINE솚댂老%CHINE㼀䚆솇댁老%ダò칠ꁆȯE\솄댄老둀ꂶȯ䀀%ꀀ&amp;耀0솁댛老%쐠ȯEE솎댞老ȯ첰ꁆȯ솋댝老%ops1.xmlE솈댐豈老검ꂶȯ瀀⸐ò⸐òE쇵댗切老纀ꂶȯ瀀&amp;&amp;&amp;쇲냪ﬀ老%쇿냩ﰀ老턀ꁆȯ(쇼냬ﴀ老䘰荻翽誀ꂠȯダòダòE\䚆쇹냣︀老㛡翶Ȁ쇦냦＀老쇣냥耂쇠냸Ā耂 쇭냿Ȁ耂쇪냲̀耂쇗냱Ѐ耂쇔냴Ԁ耂쇑냋؀耂쇞냎܀耂쇛냍ࠀ耂쇘냀ऀ耂쇅냇਀耂쇂냚଀耂쇏냙ఀ耂쇌냜ഀ耂㛡翶Ȁ쇉냓฀耂섶냖ༀ耂&#10;섳냕က耂섰남ᄀ耂섽낯ሀ耂섺낢ጀ耂섧낡᐀耂&#10;설낤ᔀ耂섡낻ᘀ耂섮낾ᜀ耂섫낽᠀耂 섨낰ᤀ耂zgu2nb0섕낷ᨀ耂&#10;섒낊ᬀ耂섟낉ᰀ耂떀ꂶȯ瀀서낌ᴀ耂섙낃Ḁ耂섆낆ἀ耂zgu2nb0섃낅 耂섀나℀耂섍낟∀耂섊낒⌀耂셷낑␀耂셴낔─耂셱끫☀耂zgu2nb0셾끮✀耂셻끭⠀耂셸끠⤀耂셥끧⨀耂셢끺⬀耂1셯끹Ⰰ耂셬끼ⴀ耂셩끳⸀耂1셖끶⼀耂셓끵　耂zgu2nb0셐끈㄀耂셝끏㈀耂셚끂㌀耂셇끁㐀耂셄끄㔀耂셁끛㘀耂셎끞㜀耂셋끝㠀耂셈끐㤀耂㛡翶습끗㨀耂슲뀪㬀耂&#10;슿뀩㰀耂슼뀬㴀耂승뀣㸀耂슦뀦㼀耂㛡翶Ȁ슣뀥䀀耂%슠뀸䄀耂6슭뀿䈀耂.슪뀲䌀耂7슗뀱䐀耂5슔뀴䔀耂2슑뀋䘀耂8슞뀎䜀耂$슛뀍䠀耂1슘뀀䤀耂9슅뀇䨀耂:슂뀚䬀耂4슏뀙䰀耂8슌뀜䴀耂;슉뀓一耂9싶뀖伀耂'싳뀕倀耂7싰뇨儀耂 싽뇯刀耂+싺뇢匀耂3싧뇡吀耂'실뇤唀耂)싡뇻嘀耂/싮뇾圀耂6싫뇽堀耂싨뇰夀耂;싕뇷娀耂&lt;싒뇊嬀耂&amp;싟뇉尀耂!시뇌崀耂-싙뇃帀耂:싆뇆开耂싃뇅怀耂$싀뇘愀耂싍뇟戀耂,싊뇒挀耂#숷뇑搀耂%숴뇔攀耂/숱놫昀耂(숾놮最耂+숻놭栀耂-숸놠椀耂*숥놧樀耂㛡翶Ȁ숢놺欀耂!숯놹氀耂&quot;숬놼洀耂5숩놳渀耂 숖놶漀耂4숓놵瀀耂숐놈焀耂(숝놏爀耂,숚놂猀耂)숇놁琀耂#숄놄甀耂&amp;숁놛瘀耂*숎놞眀耂㛡翶Ȁ숋놝砀耂.숈놐礀耂0쉵놗稀耂쉲녪笀耂0쉿녩簀耂1쉼녬紀耂&quot;쉹녣縀耂2쉦녦缀耂3쉣녥耀耂J쉠노脀耂㛡翶Ȁ쉭녿舀耂P쉪녲茀耂R쉗녱萀耂R쉔녴蔀耂T쉑녋蘀耂U쉞녎蜀耂E쉛녍蠀耂F쉘녀褀耂U쉅녇言耂&lt;쉂녚謀耂&gt;쉏녙谀耂A쉌녜贀耂B쉉녓踀耂C쎶녖輀耂I쎳녕退耂M쎰넨鄀耂?쎽넯鈀耂A쎺넢錀耂M쎧넡鐀耂Q쎤네销耂E쎡넻阀耂S쎮넾需耂O쎫넽頀耂V쎨넰餀耂W쎕넷騀耂P쎒넊鬀耂X쎟넉鰀耂T쎜넌鴀耂W쎙넃鸀耂X쎆넆鼀耂K쎃넅ꀀ耂Y쎀넘ꄀ耂Q쎍넟ꈀ耂S쎊넒ꌀ耂C쏷넑ꐀ耂Y쏴넔ꔀ耂Z쏱뻫ꘀ耂Z쏾뻮꜀耂[쏻뻭ꠀ耂@쏸뻠꤀耂=쏥뻧ꨀ耂V쏢뻺꬀耂D쏯뻹가耂G쏬뻼관耂H쏩뻳글耂=쏖뻶꼀耂㛡翶Ȁ쏓뻵뀀耂B쏐뻈넀耂@쏝뻏눀耂H쏚뻂대耂I쏇뻁됀耂?쏄뻄딀耂F쏁뻛똀耂K쏎뻞뜀耂&gt;쏋뻝렀耂G쏈뻐뤀耂L쌵뻗먀耂N쌲뺪묀耂J쌿뺩밀耂L쌼뺬봀耂D쌹뺣븀耂N쌦뺦뼀耂O쌣뺥쀀耂b쌠뺸섀耂h쌭뺿숀耂a쌪뺲쌀耂k쌗뺱쐀耂l쌔뺴씀耂f쌑뺋였耂o쌞뺎윀耂q쌛뺍저耂r쌘뺀준耂^쌅뺇쨀耂a쌂뺚쬀耂s쌏뺙찀耂t쌌뺜촀耂v쌉뺓츀耂v썶뺖케耂x썳뺕퀀耂\썰빨턀耂㛡翶Ȁ썽빯툀耂e썺빢팀耂d썧빡퐀耂c썤빤픀耂j썡빻혀耂m썮빾휀耂g썫빽耂d써빰耂c썕빷耂j썒빊耂q썟빉耂n썜빌耂p썙빃耂t썆빆耂x썃빅耂y썀빘耂k썍빟耂]썊빒耂^빑耂`빔耂i븫耂m븮耂b븭耂\븠耂㛡翶Ȁ븧耂`븺耂h븹耂g븼耂u븳耂u븶耂w븵耂l븈耂i븏耂p븂耂e븁耂n븄耂r븛耂f븞耂y븝耂_븐豈耂w븗切耂z뿪ﬀ耂[뿩ﰀ耂s뿬ﴀ耂o뿣︀耂_뿦＀耂]뿥考|뿸Ā考꓀荣翽顾ȯagekId뿿Ȁ考z뿲̀考ꚰ荣翽ᤂ뿱Ѐ考촨荣翽顾ȯ.Count뿴Ԁ考㛡翶Ȁ뿋؀考뿎܀考뿍ࠀ考ꚰ荣翽ᤂ뿀ऀ考{뿇਀考꺈莊翽ᨀ7뿚଀考촨荣翽顾ȯ佥獰匮慨敲䱤慯d뿙ఀ考ꚰ荣翽ᤀ뿜ഀ考뿓฀考焈莒翽ᤃ뿖ༀ考᷀ꂷȯ酈䞺믈ⅣȀ뿕က考舫ȯᨀ 뾨ᄀ考뾯ሀ考舫ȯᨀ 뾢ጀ考~뾡᐀考}뾤ᔀ考舫ȯᨀ ns뾻ᘀ考舫ȯᨀ  뾾ᜀ考뾽᠀考~뾰ᤀ考}뾷ᨀ考뾊ᬀ考뾉ᰀ考뾌ᴀ考뾃Ḁ考텀ꂶȯ瀀뾆ἀ考Ꙁ荣翽顾ȯee&quot;: &quot;뾅 考ꂶȯ瀀뾘℀考촨荣翽顾ȯlAction뾟∀考뾒⌀考졀ꂣȯ뾑␀考匘莒翽═莋翽age뾔─考{뽫☀考뽮✀考|뽭⠀考뽠⤀考뽧⨀考뽺⬀考舫ȯᨀ 뽹Ⰰ考舫ȯᨀ 뽼ⴀ考뽳⸀考ᐐ荾翽ᨠ 뽶⼀考荹翽ȯᴚȁ뽵　考뽈㄀考뽏㈀考䘰荻翽ࠠꁇȯntToken뽂㌀考뽁㐀考舫ȯᨀ &#10;뽄㔀考舫ȯᨀ ult뽛㘀考᷈荽翽ᨀ 뽞㜀考뽝㠀考熈莒翽ᨀ 뽐㤀考뽗㨀考舫ȯᨀ 뼪㬀考舫ȯᨀ 뼩㰀考舫ȯᨀ 뼬㴀考舫ȯᨀ !ult뼣㸀考舫ȯᨂ #뼦㼀考舫ȯᨀ &quot;ult뼥䀀考翌翽翌翽穠ꂌȯd뼸䄀考舫ȯᨀ &amp;뼿䈀考$ContentTypeId뼲䌀考㦸舷ȯ᠀燑䠩蛋ȯ뼱䐀考&#10;鷰ꃨȯ뼴䔀考舫ȯᨀ %뼋䘀考荹翽翽ᴙȀ鎰苰翽뼎䜀考ꚰ荣翽ᤂ苟翽뼍䠀考휠ꂣȯ뼀䤀考첀ꂵȯķ؂翽뼇䨀考䃰骳ȯᰰꁇȯ䃰骳ȯ❜㝇ᇐ㽐ꂑȯ뼚䬀考␰ꃫȯﲐꂖȯ耀ò뼙䰀考䘰荻翽ጀꁇȯ쐠ȯ뼜䴀考( TriggerFlowInfo뼓一考꺈莊翽ᤀ&amp;뼖伀考꓀荣翽顾ȯᔀetId뼕倀考䷆蛋ȯᤀ볨儀考꓀荣翽顾ȯ芐船ȯꗰꁕȯ볯刀考啠骳ȯᙠꁇȯ啠骳ȯ頲ȯﯠꀯȯ볢匀考䔐骳ȯ媠骳ȯᣐꁇȯᕀꁇȯ볡吀考荹翽翽ờȀ⛀ȯ볤唀考␰ꃫȯẐꃫȯ耀볻嘀考喐骳ȯᮠꁇȯ喐骳ȯȯ֐ꀰȯ볾圀考蚰荣翽ᨀ '볽堀考蛨荣翽ᤀ陰ꁕȯ볰夀考䘰荻翽ᦐꁇȯﲀ蛩ȯ苟翽볷娀考㮏舷ȯᤀ{볊嬀考ᒰꁇȯꂯȯ꧀髶ȯ:43֐ꀰȯ볉尀考㡿舷ȯᤀz苟翽볌崀考㨄舷ȯ᠀燑䥫蛋ȯ볃帀考䃰骳ȯꛀ髶ȯ䃰骳ȯ㩐ꂑȯ볆开考荺翽ᛀꁇȯ掐꘵ȯ$볅怀考䞰骳ȯꪰ髶ȯ䞰骳ȯვ␰ꃫȯ볘愀考㣇舷ȯᤀ~䰀볟戀考㤛舷ȯᤀ䱀볒挀考ீ顿ȯᑰꛞȯᴚ翽咰꛺ȯ苟翽병搀考厧蛋ȯᤂ鎰苰翽볔攀考㭈舷ȯᤀ|$벫昀考␰ꃫȯṰꃫȯ&#10;耀벮最考哤蛋ȯᤀ佀벭栀考䔐骳ȯᓠꁇȯ䔐骳ȯიᡰꁇȯ베椀考澰莒翽ᤀu벧樀考灈莒翽ᤂ배蜙ȯ벺欀考ꔐ荣翽ዐꁇȯꚰ荣翽ﰀꛩȯ벹氀考⑀ꂷȯ촨荣翽멀骽ȯ벼洀考㫺舷ȯᤀ}䯀䌀蛪ȯ벳渀考叠莒翽ᤀer벶漀考呆蛋ȯᤃ侀벵瀀考濸莒翽ᤂ$번焀考剗蛋ȯᤀ䁀벏爀考仅蛋ȯᤀ䀀$벂猀考伍蛋ȯᤂ俀$벁琀考ꫀꁆȯ鯰ꁆȯ媠骳ȯ:58፠ꁇȯ버甀考啠骳ȯ뙠ꁆȯ啠骳ȯऀꀰȯ벛瘀考舫ȯᨀ $苟翽벞眀考ᕰꁇȯ頞ȯꎐ髶ȯﯠꀯȯ벝砀考荺翽ᇠꁇȯ掐꘵ȯ$벐礀考喐骳ȯꎐ髶ȯ喐骳ȯòऀꀰȯ벗稀考ጰꁇȯ鿀頞ȯꛀ髶ȯ㺐ꂑȯ뱪笀考tId뱩簀考㠰舷ȯᤀ䀀뱬紀考舫ȯᨀ (뱣縀考d뱦缀考$Thoma, Carmen뱥耀考ᤸ㙱翶ᤠ㙱翶뱸脀考世蛋ȯᤃ傀on뱿舀考컐ꁜȯ⎰ꁇȯპ퓕㽔䀀ꄈȯ㾀㾀뱲茀考翌翽翌翽煰ꂌȯ뱱萀考翌翽翌翽딐骜ȯ뱴蔀考倍蛋ȯᤂ£净^뱋蘀考儂蛋ȯᤂ¥剀뱎蜀考Caption.MeControl뱍蠀考荹翽ȯᴙᴚ뱀褀考乯蛋ȯᤀ뱇言考蛊ȯᨀ뱚謀考珉械螮翽뱙谀考㛡翶뱜贀考单蛋ȯᤂ偀on뱓踀考傯蛋ȯᤂ¤刀괁蚽嚑勌뱖輀考㎰ꘑȯ燐颰ȯ쮈頠ȯ쮈頠ȯ쭰頠ȯ뱕退考敓⁴敦瑡牵ⵥ慧整戠獡摥倠潲獰밨鄀考Ạꁇȯꩄଢ଼䟬ǲȀ밯鈀考ᤸ㙱翶ᤠ㙱翶밢錀考컐ꁜȯᶰꁇȯრ⛰ꁀȯ밡鐀考冱蛋ȯᤀ 儀밤销考叠莒翽ᨀ밻阀考᷈荽翽ᨀ⛀밾需考蛨荣翽ᬀ밽頀考컐ꁜȯ⃠ꁇȯუ㒠ꄈȯ㗐蛸ȯ배餀考ᐐ荾翽ᤠ밷騀考ty毠蚱ȯ밊鬀考oc뚀蛅ȯ밉鰀考㛡翶밌鴀考䬐莒翽ᤀX⛀밃鸀考쨀顡ȯ䥰ꘑȯნenꃻȯd밆鼀考刄蛋ȯᤀ¡兀밅ꀀ考佣蛋ȯᤂ¦劀반ꄀ考荹翽·ᴚȁ械ꛉȯ밟ꈀ考컐ꁜȯ糠ꁜȯოPo㛠ꁀȯon㾀밒ꌀ考۰顢ȯﮀ顡ȯსen◀ꄈȯd밑ꐀ考①ꙴȯȯ바ꔀ考㛡翶뷫ꘀ考䘰荻翽₀ꁇȯ뷮꜀考Ȱꁝȯʰ髶ȯტ摥ᆀꂷȯ⛀뷭ꠀ考䵰蛋ȯᤀ뷠꤀考荺翽❀ꁇȯ梐꘵ȯ$뷧ꨀ考荹翽ȯᴙȯ뷺꬀考叠莒翽ᤀ뷹가考﹠蚽ȯᨀ뷼관考翌翽翌翽簀ꂌȯ뷳글考wT뷶꼀考뷵뀀考⹭捁뷈넀考ty勀蚱ȯ뷏눀考翌翽翌翽뀰骜ȯ뷂대考侸蛋ȯᤂ¢冀뷁됀考ɭȁ뷄딀考咙蛋ȯ᠀燑䴝蛋ȯ뷛똀考˒뷞뜀考ၶ⛀뷝렀考翌翽翌翽꣠骜ȯ뷐뤀考ᤸ㙱翶ᤠ㙱翶뷗먀考ꨀ頠ȯ蚭ȯჟPoꃻȯon붪묀考a줠ꂣȯ붩밀考叭蛋ȯᤀ倀⛀붬봀考ꣀ莒翽ᬀ붣븀考郦品ի℘㙯翶噈ꙴȯ效ꁕȯon붦뼀考兖蛋ȯᤂ§勀齀驋ȯ붥쀀考衇랴䋮跍â₣䚍滖䌸徔잨Ⰱ붸섀考镰螬翽械螮翽붿숀考ᤸ㙱翶ᤠ㙱翶붲쌀考締骢ȯ┐ꂞȯღ᱀ꂷȯ⛀붱쐀考ᤸ㙱翶ᤠ㙱翶붴씀考ᤸ㙱翶ᤠ㙱翶붋였考蛊ȯᨀ谺禎빅붎윀考顽ȯ캠骝ȯწᙀꂷȯ붍저考蛊ȯᨀ&#10;퐘ò부준考㛡翶붇쨀考蛊ȯᨀ붚쬀考⤁瑦䎼퐢띈㤉熼쎞廠붙찀考ChainingModeCBC붜촀考ⓑ傡淼숚䉆ⷳ菶鏌ẞ齢嬕宻᧒體붓츀考熈莒翽ᤀ붖케考ChainingModeCBC붕퀀考뵨턀考뵯툀考Ⰱ瑦䎼퐢띈㤉熼쎞懠뵢팀考ᤸ㙱翶ᤠ㙱翶뵡퐀考ఠꁝȯ⇐ꁇȯჯᴀꄈȯ뵤픀考⨁瑦䎼퐢띈㤉熼쎞忠뵻혀考窠ꂝȯ켰骝ȯჰጀꂷȯ뵾휀考ᤸ㙱翶ᤠ㙱翶뵽考㛡翶뵰考⸁夀遀煋ፊ陁ꩥ汌㩵뵷考㑠ꁇȯ⇐ꁇȯფ䜀ꄈȯ뵊考ᤸ㙱翶ᤠ㙱翶뵉考㛡翶뵌考䒀骢ȯ你骢ȯშჀꂷȯ⛀뵃考㛡翶뵆考蛊ȯᨀ뵅考뵘考焈莒翽ᨂ谺禎빅뵟考፸荾翽ᨀ뵒考蛊ȯᬀ禎빅뵑考✁ȀⓁ꽏伇䫾鋅筭뵔考툀驊ȯ칰驊ȯყ⚠ꄈȯ봫考ᝠꘑȯ㎰ꘑȯ쵈頠ȯ쵈頠ȯ촰頠ȯ봮考ᐐ荾翽ᨠ裂Ꙡȯ봭考蛊ȯᬀ 봠考蛊ȯᨁò봧考愀ꁇȯȰꁝȯცᾀꂷȯ봺考顽ȯ챀顡ȯძ぀ꄈȯ봹考Ё⃿욊ꍲ蕍⪞楩⋒徫㼀ㄱい믏봼考蛊ȯᨀ봳考쪐顡ȯ푐顡ȯქ䟠ꄈȯ봶考봵考⠁瑦䎼퐢띈㤉熼쎞巠怚橞ဇ봈考봏考骢ȯ秀骢ȯხᬀꂷȯ⛀봂考蛊ȯᬀ봁考蛊ȯᨀ 봄考⬁瑦䎼퐢띈㤉熼쎞惠ሕⳍ㔵봛考蛊ȯᨀ봞考쇀蜗ȯ颩ȯჩ㈀ꄈȯ⛀봝考봐豈考㛡翶봗切考镰螬翽械螮翽⫐ꁇȯ뫪ﬀ考ⴐꁇȯ⇐ꁇȯჭ㋠ꄈȯ뫩ﰀ考0뫬ﴀ考㛡翶뫣︀考뫦＀考ⴁ夀遀煋ፊ陁ꩥ汌쥵뫥耄㓁臟ȯᤀ/뫸Ā耄뫿Ȁ耄㗁ꂵȯ䄂翽㗁ꂵȯ䄂翽뫲̀耄㷰ꁇȯఠꁝȯჱ傠ꄈȯ뫱Ѐ耄뫴Ԁ耄镰螬翽械螮翽뫋؀耄ᤸ㙱翶ᤠ㙱翶뫎܀耄镰螬翽械螮翽뫍ࠀ耄镰螬翽械螮翽鹱&#10;뫀ऀ耄㐚臟ȯᤀ뫇਀耄뫚଀耄Š蚾ȯᨀ뫙ఀ耄㛡翶뫜ഀ耄〰ꘔȯ뫓฀耄䴠ꁇȯ㱰ꁇȯ喨ꙃȯ喨ꙃȯ喐ꙃȯ뫖ༀ耄㟁ꂵȯ䄂㟁ꂵȯ䄂㔧᝻孎뫕က耄ᤸ㙱翶ᤠ㙱翶모ᄀ耄䘰荻翽㹐ꁇȯModeCBC몯ሀ耄ꚰ荣翽ᤂ0몢ጀ耄呐莒翽ᤀ몡᐀耄㴰ꁇȯ컐ꁜȯჴ㈠颪ȯ몤ᔀ耄琾丞翽㵠ꁇȯꪠ顢ȯ못ᘀ耄衇랴䋮跍â₣䚍滖䌸徔잨Ⰱ몾ᜀ耄ⓑ傡淼숚䉆ⷳ菶鏌ẞ齢嬕宻᧒體췳烜몽᠀耄荼翽ᨂ몰ᤀ耄㛡翶몷ᨀ耄ChainingModeCBC몊ᬀ耄␁瑦䎼퐢띈㤉熼쎞嫠몉ᰀ耄ᤸ㙱翶ᤠ㙱翶몌ᴀ耄촨荣翽㥀ꁇȯ촨荣翽㥀ꁇȯ몃Ḁ耄䘰荻翽㽀ꁇȯModeCBC몆ἀ耄명 耄몘℀耄퓠顡ȯ畐ꁆȯ&#10;䐅글뜨風ȯ뜐風ȯ몟∀耄Ⰱ瑦䎼퐢띈㤉熼쎞懠㐀᷂몒⌀耄ᤸ㙱翶ᤠ㙱翶몑␀耄㌰臟ȯᨀ 谺禎빅몔─耄㑬臟ȯᤀ2멫☀耄㟰ꁇȯ괰驙ȯ夨ꙃȯ夨ꙃȯ夐ꙃȯ멮✀耄﷌蛇ȯᨀ 멭⠀耄㛡翶멠⤀耄ChainingModeCBC퉩ꬢ멧⨀耄ꁜȯ컐ꁜȯჵ㗀颪ȯ멺⬀耄㍹臟ȯᨀ @蜀ȯ멹Ⰰ耄鬠驋ȯ멼ⴀ耄衇랴䋮跍â₣䚍滖䌸徔잨Ⰱ퉩ꬢ멳⸀耄컐ꁜȯఠꁝȯჳ⫠颪ȯ멶⼀耄ℐꘔȯ멵　耄㯀ꂵȯ轐刑倫倀昀䵺멈㄀耄㛡翶멏㈀耄镰螬翽械螮翽劖͍춍螌멂㌀耄ⓑ傡淼숚䉆ⷳ菶鏌ẞ齢嬕宻᧒體멁㐀耄멄㔀耄㮀ꂵȯ齎혭䌸爙Ŏ鸀椪퉩ꬢ멛㘀耄㛡翶멞㜀耄괰驙ȯᝠꘑȯ偨ꙃȯ偨ꙃȯ偐ꙃȯ멝㠀耄ᤸ㙱翶ᤠ㙱翶멐㤀耄㷰ꁇȯ㗠ꁇȯჲ䟠颪ȯ멗㨀耄⟰ꘔȯ먪㬀耄㏅臟ȯᤀ먩㰀耄먬㴀耄ﶀ蛇ȯᨀ 먣㸀耄먦㼀耄ChainingModeCBC㨰ꁇȯ먥䀀耄ഁ瑦䎼퐢띈㤉熼쎞䳠ऀ밹鹱머䄀耄ก瑦䎼퐢띈㤉熼쎞䷠ऀ밹鹱먿䈀耄䌰ꁇȯ㄰ꁇȯჷ粘ꁅȯ먲䌀耄༁瑦䎼퐢띈㤉熼쎞仠ऀ밹鹱먱䐀耄屐ꁇȯ텀ꁜȯჼ䘠ꄈȯ먴䔀耄က먋䘀耄镰螬翽械螮翽먎䜀耄숚ᤀက菶鏌ẞ齢嬕宻᧒體먍䠀耄㲐ꘔȯ먀䤀耄镰螬翽械螮翽톸ò먇䨀耄愀ꁇȯ㄰ꁇȯჹ案ꁅȯ먚䬀耄i爀ꂣȯModeCBC먙䰀耄㏠蜁ȯ㋀蜁ȯჽ⬀ꄈȯ먜䴀耄﷊蚻ȯ᠀燑䴝蛋ȯꄇȯ먓一耄퐐ꂣȯ먖伀耄ⓑ傡淼숚䉆ⷳ菶鏌ẞ齢嬕宻᧒體먕倀耄荺翽䏀ꁇȯ胰꘵ȯ$믨儀耄煐莒翽ᤂ믯刀耄㛡翶믢匀耄ᤸ㙱翶ᤠ㙱翶믡吀耄ChainingModeCBC믤唀耄믻嘀耄꓀荣翽䊠ꁇȯꡠ颫ȯꘞȯ暶鶼侯⇷믾圀耄W田믽堀耄舠꘥ȯ믰夀耄ଁ瑦䎼퐢띈㤉熼쎞䫠ऀ밹鹱믷娀耄炘莒翽ᤀu믊嬀耄㋀蜁ȯㄐ蜁ȯჺㄠꄈȯ믉尀耄⎐蜁ȯװ蜁ȯჶ⡠ꄈȯ믌崀耄㛡翶믃帀耄䛰ꁇȯ䛰ꁇȯ䛰ꁇȯā翽믆开耄꓀荣翽顾ȯ촨荣翽䖠ꁇȯ苟翽믅怀耄楠ꁕȯ櫀ꁕȯꃖȯ믘愀耄ꔐ荣翽䏰ꁇȯꚰ荣翽밀ꛪȯ믟戀耄舨荣翽ᤀ믒挀耄膨荣翽ᤂ믑搀耄㛡翶믔攀耄㛡翶뮫昀耄愀ꁇȯ䌰ꁇȯ჻掘ꁅȯ뮮最耄厐㙽翶埠㙽翶ȯ讨ꂭȯ뮭栀耄ᤸ㙱翶ᤠ㙱翶뮠椀耄ᤸ㙱翶ᤠ㙱翶뮧樀耄؁夀斮홏퀅靉ᑈ㥙௼Ǳ뮺欀耄眠荣翽ᤃy䯀芵勌諠㗜뮹氀耄ﶰꃹȯꁜȯჸ➀ꄈȯ뮼洀耄ঐ蚩ȯᤀ䀀뮳渀耄㛡翶뮶漀耄崀ꁕȯ뮵瀀耄ꚰ荣翽ᤂ뮈焀耄䩨莒翽ᤀ뮏爀耄焈莒翽ᤂ䴀苟翽뮂猀耄ChainingModeCBC뮁琀耄衇랴䋮跍â₣䚍滖䌸徔잨Ⰱ뮄甀耄뮛瘀耄ᤸ㙱翶ᤠ㙱翶뮞眀耄긠꘥ȯ뮝砀耄竐颰ȯ뫠ꁆȯ亨ꙃȯ亨ꙃȯ亐ꙃȯ뮐礀耄矰ꁆȯ矰ꁆȯ矰ꁆȯꘞ&#10;뮗稀耄ā฀ėడ덉⒬ￔ륙Ɔऀ밹鹱뭪笀耄؁夀斮홏퀅靉ᑈ㥙௼Ǳ뭩簀耄ਁȀⓁ꽏伇䫾鋅業ऀ밹鹱뭬紀耄ఁ瑦䎼퐢띈㤉熼쎞䯠ऀ밹鹱뭣縀耄ᤸ㙱翶ᤠ㙱翶뭦缀耄ް顢ȯ㟰ꁇȯ䳨ꙃȯ䳨ꙃȯ䳐ꙃȯ뭥耀耄೷蚩ȯᤀ䁀뭸脀耄㽐ꘔȯ뭿舀耄ጁ瑦䎼퐢띈㤉熼쎞几뭲茀耄穐髶ȯ髵ȯBE뤨Ꙟȯ뤐Ꙟȯ뭱萀耄ᴁ瑦䎼퐢띈㤉熼쎞叠ऀ밹鹱.뭴蔀耄ἁ瑦䎼퐢띈㤉熼쎞嗠ऀ밹鹱'뭋蘀耄鸠ꂷȯ뭎蜀耄ꄰ驡ȯ꫰驡ȯᄀ鍠ꃺȯ뭍蠀耄夁ఀ昳眕⼒ꍂޔ挽㌒꿒Ȁ뭀褀耄ᜁȀⓁ꽏伇䫾鋅籭က뭇言耄℁瑦䎼퐢띈㤉熼쎞埠ऀ밹鹱0뭚謀耄魠ꂷȯ뭙谀耄́夀遀煋ፊ陁ꩥ汌ꩵऀ밹鹱4뭜贀耄傀ꁇȯ䈐ꁇȯჾ㥠颪ȯ뭓踀耄ḁ瑦䎼퐢띈㤉熼쎞哠ऀ밹鹱5뭖輀耄威ఀ昳眕⼒ꍂޔ挽㌒埒က뭕退耄㛡翶묨鄀耄屐ꁇȯ䈐ꁇȯჿ喐ꃻȯ묯鈀耄ᄁȀⓁ꽏伇䫾鋅摭က묢錀耄脰颰ȯ脰颰ȯ脰颰ȯ묡鐀耄쀖哓ǿ簀ꙉ噲኿䛫Ʒ묤销耄ᐁȀⓁ꽏伇䫾鋅歭ऀ밹鹱묻阀耄堁ఀ昳眕⼒ꍂޔ挽㌒壒谺禎빅묾需耄Ёఀ昳眕⼒ꍂޔ挽㌒峒Ȁ묽頀耄؁ఀ昳眕⼒ꍂޔ挽㌒廒Ȁ묰餀耄܁ఀ昳眕⼒ꍂޔ挽㌒忒묷騀耄ౙ蚩ȯᤃ䴀묊鬀耄ୣ蚩ȯ᠀玵㍹臟ȯ묉鰀耄ᤸ㙱翶ᤠ㙱翶묌鴀耄ਧ蚩ȯ᠀玵㌰臟ȯȯ묃鸀耄塚驡ȯ陰髪ȯᄁꝐꃺȯ묆鼀耄荺翽勀ꁇȯ橰꘵ȯ$묅ꀀ耄ದ蚩ȯᤀ䶀묘ꄀ耄ઽ蚩ȯᤀN䕀묟ꈀ耄ఁ蚩ȯᤀ珏ﺐ荹翽묒ꌀ耄㛡翶묑ꐀ耄畐ꁆȯ筰髶ȯ&#10;挽㌒蜒ȯ蜒ȯ묔ꔀ耄ᘁ夀遀煋ፊ陁ꩥ汌瑵ऀ밹鹱룫ꘀ耄᠁ȀⓁ꽏伇䫾鋅絭ऀ밹鹱룮꜀耄홀ꂣȯ룭ꠀ耄ᤸ㙱翶ᤠ㙱翶룠꤀耄āఀ昳眕⼒ꍂޔ挽㌒姒谺禎빅룧ꨀ耄ඖ蚩ȯᤀ䵀룺꬀耄ሁ瑦䎼퐢띈㤉熼쎞僠ऀ밹鹱 룹가耄ᤁȀⓁ꽏伇䫾鋅湭ऀ밹鹱&quot;룼관耄ᬁ瑦䎼퐢띈㤉熼쎞勠ऀ밹鹱$룳글耄㛡翶룶꼀耄技ꁕȯ룵뀀耄ᤸ㙱翶ᤠ㙱翶룈넀耄㛡翶룏눀耄㛡翶룂대耄ȁఀ昳眕⼒ꍂޔ挽㌒嫒谺禎빅룁됀耄ᰁ夀遀煋ፊ陁ꩥ汌둵ऀ밹鹱*룄딀耄룛똀耄́ఀ昳眕⼒ꍂޔ挽㌒寒Ȁ룞뜀耄鳀ꂷȯ룝렀耄ய蚩ȯᤀ珏ﺐ荹翽쌥읚쇋፟룐뤀耄ԁఀ昳眕⼒ꍂޔ挽㌒巒ᄀ룗먀耄荺翽剠ꁇȯ橰꘵ȯ$뢪묀耄ခ瑦䎼퐢띈㤉熼쎞俠ऀ밹鹱,뢩밀耄ᨁ夀遀煋ፊ陁ꩥ汌硵ऀ밹鹱2뢬봀耄 瑦䎼퐢띈㤉熼쎞因߭燇Ꞹ뢣븀耄ᔁȀⓁ꽏伇䫾鋅汭ऀ밹鹱&amp;뢦뼀耄ᤸ㙱翶ᤠ㙱翶뢥쀀耄ഁఀ昳眕⼒ꍂޔ挽㌒旒Ȁ뢸섀耄ᄁఀ昳眕⼒ꍂޔ挽㌒槒ᄀ뢿숀耄㛡翶뢲쌀耄矠ꁇȯ媠ꁇȯᄇ瀘ꁅȯ뢱쐀耄ଁఀ昳眕⼒ꍂޔ挽㌒插ᄀ뢴씀耄กఀ昳眕⼒ꍂޔ挽㌒曒Ȁ뢋였耄ᤸ㙱翶ᤠ㙱翶뢎윀耄矠ꁇȯȰꁝȯᄅ溈ꁅȯ뢍저耄᠁ఀ昳眕⼒ꍂޔ挽㌒烒Ȁ뢀준耄幠ꁕȯ뢇쨀耄ࠁఀ昳眕⼒ꍂޔ挽㌒惒뢚쬀耄嘁⼀㞔ꂫᔕꩄﴙ㻖řȀ뢙찀耄ꌀꁱȯ뢜촀耄ᴁఀ昳眕⼒ꍂޔ挽㌒痒Ȁ뢓츀耄 ఀ昳眕⼒ꍂޔ挽㌒磒Ȁ뢖케耄℁ఀ昳眕⼒ꍂޔ挽㌒秒Ȁ뢕퀀耄崐ꁇȯ텀ꁜȯᄊ곀ꃺȯ롨턀耄ଁఀ昳眕⼒ꍂޔ挽㌒插Ȁ롯툀耄ᐁఀ昳眕⼒ꍂޔ挽㌒泒롢팀耄́ఀ昳眕⼒ꍂޔ挽㌒寒롡퐀耄ᖠꂸȯ텀ꁜȯᄋ꺐ꃺȯ롤픀耄驡ȯ憰颩ȯᄉ㙠ꄈȯ롻혀耄ఁఀ昳眕⼒ꍂޔ挽㌒擒谺禎빅롾휀耄∁ఀ昳眕⼒ꍂޔ挽㌒竒Ȁ롽耄ਁఀ昳眕⼒ꍂޔ挽㌒拒롰耄憐ꁇȯ傀ꁇȯᄂ䎀ꄈȯ롷耄㛡翶롊耄āఀ昳眕⼒ꍂޔ挽㌒姒롉耄ꐀ驡ȯ䒀颠ȯᄄ䑠ꄈȯ롌耄䙠蛼ȯryPosition롃耄㛡翶롆耄态ᘀ鏥贺蕃쾊ⲎŽ롅耄ꔐ荣翽咠ꁇȯꚰ荣翽ꛩȯ㻈ò롘耄㛡翶롟耄ခఀ昳眕⼒ꍂޔ挽㌒棒롒耄ሁఀ昳眕⼒ꍂޔ挽㌒櫒롑耄ȁఀ昳眕⼒ꍂޔ挽㌒嫒롔耄꓀荣翽顾ȯ␅̀䐅글ꁾȯ苟翽렫耄ਁఀ昳眕⼒ꍂޔ挽㌒拒렮耄ᰁఀ昳眕⼒ꍂޔ挽㌒瓒렭耄㛡翶렠耄媠ꁇȯȰꁝȯᄃ瓈ꁅȯ렧耄ँఀ昳眕⼒ꍂޔ挽㌒懒렺耄ᤸ㙱翶ᤠ㙱翶령耄屐ꁇȯ傀ꁇȯᄆ䦠ꄈȯ렼耄ᤸ㙱翶ᤠ㙱翶렳耄ᤸ㙱翶ᤠ㙱翶렶耄༁ఀ昳眕⼒ꍂޔ挽㌒柒Ȁ렵耄ᤸ㙱翶ᤠ㙱翶레耄㫺舷ȯᤃ}䯀ꄇȯ렏耄ᤁఀ昳眕⼒ꍂޔ挽㌒燒Ȁ렂耄돀驡ȯꬠ驡ȯᄈ㖀ꄈȯ렁耄ᬁఀ昳眕⼒ꍂޔ挽㌒珒Ȁ렄耄ḁఀ昳眕⼒ꍂޔ挽㌒盒렛耄ἁఀ昳眕⼒ꍂޔ挽㌒矒Ȁ렞耄莀ꁕȯ灀ꁕȯᗐꃗȯ렝耄ᜁఀ昳眕⼒ꍂޔ挽㌒濒Ȁ렐豈耄蓠ꁕȯ렗切耄ᨁఀ昳眕⼒ꍂޔ挽㌒狒맪ﬀ耄ᤸ㙱翶ᤠ㙱翶맩ﰀ耄ጁఀ昳眕⼒ꍂޔ挽㌒毒Ȁ맬ﴀ耄ᘁఀ昳眕⼒ꍂޔ挽㌒滒Ȁ맣︀耄ᤸ㙱翶ᤠ㙱翶맦＀耄ᔁఀ昳眕⼒ꍂޔ挽㌒淒Ȁ맥者㨁ఀ昳眕⼒ꍂޔ挽㌒鋒Ȁ맸Ā者؁ఀ昳眕⼒ꍂޔ挽㌒廒Ȁ맿Ȁ者䄁ఀ昳眕⼒ꍂޔ挽㌒駒맲̀者抠骝ȯ湀颩ȯᄍ骠ꃺȯ맱Ѐ者䈁ఀ昳眕⼒ꍂޔ挽㌒髒맴Ԁ者ԁఀ昳眕⼒ꍂޔ挽㌒巒맋؀者㄁ఀ昳眕⼒ꍂޔ挽㌒角Ȁ많܀者䌁ఀ昳眕⼒ꍂޔ挽㌒鯒ᄀ맍ࠀ者܁ఀ昳眕⼒ꍂޔ挽㌒忒Ȁ맀ऀ者䘁ఀ昳眕⼒ꍂޔ挽㌒黒Ȁ맇਀者ᤸ㙱翶ᤠ㙱翶맚଀者䜁ఀ昳眕⼒ꍂޔ挽㌒鿒ᄀ맙ఀ者䠁ఀ昳眕⼒ꍂޔ挽㌒ꃒȀ맜ഀ者䤁ఀ昳眕⼒ꍂޔ挽㌒ꇒ谺禎빅맓฀者ᤸ㙱翶ᤠ㙱翶맖ༀ者겠ꁱȯ맕က者㔁ఀ昳眕⼒ꍂޔ挽㌒跒릨ᄀ者㛡翶릯ሀ者✁ఀ昳眕⼒ꍂޔ挽㌒習릢ጀ者ᤸ㙱翶ᤠ㙱翶릡᐀者⬁ఀ昳眕⼒ꍂޔ挽㌒菒Ȁ릤ᔀ者⸁ఀ昳眕⼒ꍂޔ挽㌒蛒ᄀ릻ᘀ者㈁ఀ昳眕⼒ꍂޔ挽㌒諒Ȁ릾ᜀ者䉰颠ȯ痠驙ȯᄏ歨ꁅȯ립᠀者㰁ఀ昳眕⼒ꍂޔ挽㌒铒ᄀ린ᤀ者냀ꁱȯ릷ᨀ者㛡翶릊ᬀ者ᤸ㙱翶ᤠ㙱翶릉ᰀ者㛡翶릌ᴀ者━ఀ昳眕⼒ꍂޔ挽㌒緒Ȁ릃Ḁ者릆ἀ者☁ఀ昳眕⼒ꍂޔ挽㌒绒릅 者Ёఀ昳眕⼒ꍂޔ挽㌒峒Ȁ릘℀者ⴁఀ昳眕⼒ꍂޔ挽㌒藒Ȁ릟∀者⼁ఀ昳眕⼒ꍂޔ挽㌒蟒Ȁ릒⌀者㐁ఀ昳眕⼒ꍂޔ挽㌒賒릑␀者⠁ఀ昳眕⼒ꍂޔ挽㌒胒Ȁ릔─者淰ꁇȯ炐ꁇȯᄎ㮠ꄈȯ륫☀者㛡翶륮✀者ᤸ㙱翶ᤠ㙱翶륭⠀者、ఀ昳眕⼒ꍂޔ挽㌒裒률⤀者㛡翶륧⨀者Ⰱఀ昳眕⼒ꍂޔ挽㌒蓒륺⬀者㘁ఀ昳眕⼒ꍂޔ挽㌒軒Ȁ륹Ⰰ者␁ఀ昳眕⼒ꍂޔ挽㌒糒를ⴀ者㤁ఀ昳眕⼒ꍂޔ挽㌒釒Ȁ륳⸀者秀ꁇȯ炐ꁇȯᄐ㵠ꄈȯ륶⼀者륵　者㠁ఀ昳眕⼒ꍂޔ挽㌒郒륈㄀者륏㈀者⨁ఀ昳眕⼒ꍂޔ挽㌒苒Ȁ륂㌀者ꑠꁱȯ륁㐀者㬁ఀ昳眕⼒ꍂޔ挽㌒鏒륄㔀者㴁ఀ昳眕⼒ꍂޔ挽㌒闒Ȁ륛㘀者⤁ఀ昳眕⼒ꍂޔ挽㌒臒Ȁ륞㜀者㼁ఀ昳眕⼒ꍂޔ挽㌒韒Ȁ륝㠀者䀁ఀ昳眕⼒ꍂޔ挽㌒飒ᄀ륐㤀者䐁ఀ昳眕⼒ꍂޔ挽㌒鳒륗㨀者䔁ఀ昳眕⼒ꍂޔ挽㌒鷒ᄀ뤪㬀者㸁ఀ昳眕⼒ꍂޔ挽㌒雒Ȁ뤩㰀者秀ꁇȯᖠꂸȯᄌ需ꃺȯ뤬㴀者⌁ఀ昳眕⼒ꍂޔ挽㌒篒谺禎빅뤣㸀者㌁ఀ昳眕⼒ꍂޔ挽㌒诒Ȁ뤦㼀者㜁ఀ昳眕⼒ꍂޔ挽㌒迒Ȁ뤥䀀者荺翽勀ꁇȯ昐꘵ȯ$뤸䄀者ꔐ荣翽糰ꁇȯ械螮翽뤿䈀者㛡翶뤲䌀者吁ఀ昳眕⼒ꍂޔ挽㌒곒ᄀ뤱䐀者ᤸ㙱翶ᤠ㙱翶뤴䔀者丁ఀ昳眕⼒ꍂޔ挽㌒ꛒȀ뤋䘀者狐ꁇȯ秀ꁇȯᄖ鹀ꃺȯ뤎䜀者縐ꁇȯ襰颰ȯ쒈頠ȯ쒈頠ȯ쑰頠ȯ뤍䠀者稀ꁆȯ秀ꁇȯᄘ醐ꃺȯ뤀䤀者䴁ఀ昳眕⼒ꍂޔ挽㌒ꗒȀ뤇䨀者⌁瑦䎼퐢띈㤉熼쎞姠ऀ밹鹱8뤚䬀者ꚰ荣翽ᤂu홨ò뤙䰀者숚퓰ꂣȯ뤜䴀者嘁⼀㞔ꂫᔕꩄﴙ㻖řȀ뤓一者态ᘀ鏥贺蕃쾊ⲎŽ뤖伀者ꔐ荣翽玐ꁇȯꚰ荣翽ﰀꛩȯ뤕倀者ꚰ荣翽韸믳둑*ꀮȯᰐ骵ȯ瑠ꁇȯɓ欁谂쬸戉Ā쓶몍⠐楦敬⼺⼯㩃啜敳獲慜爮瑵敨晲牯層潄湷潬摡屳⠀湅汧獩╨〲潣牵敳㈥戰潯╫〲牴捡楫杮㈥⠰⤱Ѐ汸硳Ȁɫ匟馭b鈁閨಺က昨汩㩥⼯䌯尺獕牥屳⹡畲桴牥潦摲䑜睯汮慯獤\䔨杮楬桳㈥挰畯獲╥〲潢歯㈥琰慲正湩╧〲ㄨ)砄獬x鐃ȁ﬙뭉쐁颂಺ဇ桗瑴獰⼺椯扵晨⹳桳牡灥楯瑮挮浯猯瑩獥䠯慥瑬剨捯敫⽴桓牡摥㈥䐰捯浵湥獴䔯楤楴杮䔯楤楴杮䕟⽎∀湅汧獩╨〲潣牵敳㈥戰潯╫〲牴捡楫杮Ѐ汸硳ЀƔᔂ苒诵Ā菄몘܌圐瑨灴㩳⼯畩桢獦献慨敲潰湩⹴潣⽭楳整⽳效污桴潒正瑥匯慨敲╤〲潄畣敭瑮⽳摅瑩湩⽧摅瑩湩彧久/䔢杮楬桳㈥挰畯獲╥〲潢歯㈥琰慲正湩g砄獬x鐅ȁ䷚㋽颃಺ဇ桗瑴獰⼺椯扵晨⹳桳牡灥楯瑮挮浯猯瑩獥䠯慥瑬剨捯敫⽴桓牡摥㈥䐰捯浵湥獴䔯楤楴杮䔯楤楴杮䕟⽎∀湅汧獩╨〲潣牵敳㈥戰潯╫〲牴捡楫杮Ѐ汸硳؀Ɣ鐂숢讘Ā菲몘܌圐瑨灴㩳⼯畩桢獦献慨敲潰湩⹴潣⽭楳整⽳效污桴潒正瑥匯慨敲╤〲潄畣敭瑮⽳摅瑩湩⽧摅瑩湩彧久/䔢杮楬桳㈥挰畯獲╥〲潢歯㈥琰慲正湩g砄獬x鐇ȁ읲ꠁ预಺ဇ桗瑴獰⼺椯扵晨⹳桳牡灥楯瑮挮浯猯瑩獥䠯慥瑬剨捯敫⽴桓牡摥㈥䐰捯浵湥獴䔯楤楴杮䔯楤楴杮䕟⽎∀湅汧獩╨〲潣牵敳㈥戰潯╫〲牴捡楫杮Ѐ汸硳ࠀƔ괂￵讕Ā蚢몘܌圐瑨灴㩳⼯畩桢獦献慨敲潰湩⹴潣⽭楳整⽳效污桴潒正瑥匯慨敲╤〲潄畣敭瑮⽳摅瑩湩⽧摅瑩湩彧久/䔢杮楬桳㈥挰畯獲╥〲潢歯㈥琰慲正湩g砄獬x鐉ȁ밬鬰度飄಺ဇ桗瑴獰⼺椯扵晨⹳桳牡灥楯瑮挮浯猯瑩獥䠯慥瑬剨捯敫⽴桓牡摥㈥䐰捯浵湥獴䔯楤楴杮䔯楤楴杮䕟⽎∀湅汧獩╨〲潣牵敳㈥戰潯╫〲牴捡楫杮Ѐ汸硳਀ƔⲪ譛Ā퇲몘܌圐瑨灴㩳⼯畩桢獦献慨敲潰湩⹴潣⽭楳整⽳效污桴潒正瑥匯慨敲╤〲潄畣敭瑮⽳摅瑩湩⽧摅瑩湩彧久/䔢杮楬桳㈥挰畯獲╥〲潢歯㈥琰慲正湩g砄獬x鐋ȁﭾ쏽ꀁ飙಺ဇ桗瑴獰⼺椯扵晨⹳桳牡灥楯瑮挮浯猯瑩獥䠯慥瑬剨捯敫⽴桓牡摥㈥䐰捯浵湥獴䔯楤楴杮䔯楤楴杮䕟⽎∀湅汧獩╨〲潣牵敳㈥戰潯╫〲牴捡楫杮Ѐ汸硳ఀƔ謵Ā몘܌圐瑨灴㩳⼯畩桢獦献慨敲潰湩⹴潣⽭楳整⽳效污桴潒正瑥匯慨敲╤〲潄畣敭瑮⽳摅瑩湩⽧摅瑩湩彧久/䔢杮楬桳㈥挰畯獲╥〲潢歯㈥琰慲正湩g砄獬x鐍ȁ☹፦쐁馩಺ဇ桗瑴獰⼺椯扵晨⹳桳牡灥楯瑮挮浯猯瑩獥䠯慥瑬剨捯敫⽴桓牡摥㈥䐰捯浵湥獴䔯楤楴杮䔯楤楴杮䕟⽎∀湅汧獩╨〲潣牵敳㈥戰潯╫〲牴捡楫杮Ѐ汸硳฀Ɣ麠认Ā﯎몠܌圐瑨灴㩳⼯畩桢獦献慨敲潰湩⹴潣⽭楳整⽳效污桴潒正瑥匯慨敲╤〲潄畣敭瑮⽳摅瑩湩⽧摅瑩湩彧久/䔢杮楬桳㈥挰畯獲╥〲潢歯㈥琰慲正湩g砄獬x鐏ȁ偡鳷︁꫅಺ဇ桗瑴獰⼺椯扵晨⹳桳牡灥楯瑮挮浯猯瑩獥䠯慥瑬剨捯敫⽴桓牡摥㈥䐰捯浵湥獴䔯楤楴杮䔯楤楴杮䕟⽎∀湅汧獩╨〲潣牵敳㈥戰潯╫〲牴捡楫杮Ѐ汸硳ကƔ轎讹Ā욖몪܌圐瑨灴㩳⼯畩桢獦献慨敲潰湩⹴潣⽭楳整⽳效污桴潒正瑥匯慨敲╤〲潄畣敭瑮⽳摅瑩湩⽧摅瑩湩彧久/䔢杮楬桳㈥挰畯獲╥〲潢歯㈥琰慲正湩g砄獬x鐑ȁ틎쟨ꫣ಺ဇ桗瑴獰⼺椯扵晨⹳桳牡灥楯瑮挮浯猯瑩獥䠯慥瑬剨捯敫⽴桓牡摥㈥䐰捯浵湥獴䔯楤楴杮䔯楤楴杮䕟⽎∀湅汧獩╨〲潣牵敳㈥戰潯╫〲牴捡楫杮Ѐ汸硳ሀƔℂ臛讗Ā뫗܌圐瑨灴㩳⼯畩桢獦献慨敲潰湩⹴潣⽭楳整⽳效污桴潒正瑥匯慨敲╤〲潄畣敭瑮⽳摅瑩湩⽧摅瑩湩彧久/䔢杮楬桳㈥挰畯獲╥〲潢歯㈥琰慲正湩g砄獬x鐓ȁﾖ仌븁ퟬ಺ဇ桗瑴獰⼺椯扵晨⹳桳牡灥楯瑮挮浯猯瑩獥䠯慥瑬剨捯敫⽴桓牡摥㈥䐰捯浵湥獴䔯楤楴杮䔯楤楴杮䕟⽎∀湅汧獩╨〲潣牵敳㈥戰潯╫〲牴捡楫杮Ѐ汸硳᐀Ɣ焂湘讯Ā戮뫟܌圐瑨灴㩳⼯畩桢獦献慨敲潰湩⹴潣⽭楳整⽳效污桴潒正瑥匯慨敲╤〲潄畣敭瑮⽳摅瑩湩⽧摅瑩湩彧久/䔢杮楬桳㈥挰畯獲╥〲潢歯㈥琰慲正湩g砄獬x鐕ȁ╛럃಺ဇ桗瑴獰⼺椯扵晨⹳桳牡灥楯瑮挮浯猯瑩獥䠯慥瑬剨捯敫⽴桓牡摥㈥䐰捯浵湥獴䔯楤楴杮䔯楤楴杮䕟⽎∀湅汧獩╨〲潣牵敳㈥戰潯╫〲牴捡楫杮Ѐ汸硳ᘀƔⰂ譈Ā讞뫠܌圐瑨灴㩳⼯畩桢獦献慨敲潰湩⹴潣⽭楳整⽳效污桴潒正瑥匯慨敲╤〲潄畣敭瑮⽳摅瑩湩⽧摅瑩湩彧久/䔢杮楬桳㈥挰畯獲╥〲潢歯㈥琰慲正湩g砄獬x鐗Ȃϐ兘ċ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ʔ㈁௞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鐙Ȃ흴懚ċ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ᨀʔ윂겋ୡ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鐛Ȃ히ċ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ᰀʔ异ﳹଦ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鐝Ȃ⮏ﳦċ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Ḁʔข஡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鐟Ȃ뀗玛ċ︁಺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 ʔ㜂舙௧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鐡ȁ⠃搩಺ဇ桗瑴獰⼺椯扵晨⹳桳牡灥楯瑮挮浯猯瑩獥䠯慥瑬剨捯敫⽴桓牡摥㈥䐰捯浵湥獴䔯楤楴杮䔯楤楴杮䕟⽎∀湅汧獩╨〲潣牵敳㈥戰潯╫〲牴捡楫杮Ѐ汸硳∀Ɣ똂讛Āﳢ뫡܌圐瑨灴㩳⼯畩桢獦献慨敲潰湩⹴潣⽭楳整⽳效污桴潒正瑥匯慨敲╤〲潄畣敭瑮⽳摅瑩湩⽧摅瑩湩彧久/䔢杮楬桳㈥挰畯獲╥〲潢歯㈥琰慲正湩g砄獬x鐣ȁ⦜舁಺ဇ桗瑴獰⼺椯扵晨⹳桳牡灥楯瑮挮浯猯瑩獥䠯慥瑬剨捯敫⽴桓牡摥㈥䐰捯浵湥獴䔯楤楴杮䔯楤楴杮䕟⽎∀湅汧獩╨〲潣牵敳㈥戰潯╫〲牴捡楫杮Ѐ汸硳␀Ɣ焂试Āꢆ뫣܌圐瑨灴㩳⼯畩桢獦献慨敲潰湩⹴潣⽭楳整⽳效污桴潒正瑥匯慨敲╤〲潄畣敭瑮⽳摅瑩湩⽧摅瑩湩彧久/䔢杮楬桳㈥挰畯獲╥〲潢歯㈥琰慲正湩g砄獬x鐥ȁ漊Ⲳꀁ಺ဇ桗瑴獰⼺椯扵晨⹳桳牡灥楯瑮挮浯猯瑩獥䠯慥瑬剨捯敫⽴桓牡摥㈥䐰捯浵湥獴䔯楤楴杮䔯楤楴杮䕟⽎∀湅汧獩╨〲潣牵敳㈥戰潯╫〲牴捡楫杮Ѐ汸硳☀Ɣ&#10;ഀꗾ*皠ꂼȯ䳰ȯ줐ꂷȯȯࠀꗣ*緀颍ȯ镐ȯ鑂௺ꗫဪꃨȯﲠꁒȯ&#10;타㳧翶遀ꁇȯ᠑萀ꒈ驢ȯ햲뛮退灞戠窝àmmFluctuations of body liquids, cells, and tissue linked to genetic and environmental changes is explored by…..ons/햢뛾Ā耀퉠荣翽ЀǴ.&#10;&#10;㿿㿿&#10;&#10;㾀㾀⣿ሂƓր茄,ons/햒뛎Ȁ耀Ѐ蚾ȯ═莋翽熐荣翽═莋翽狰荣翽荼翽곈荣翽⟘莍翽굘荣翽⟘莍翽궠荣翽鐈莎翽荹翽⟘莍翽荹翽變顽ȯ荹翽荹翽荹翽䊐蚡ȯ荺翽釘莎翽⁠荼翽䙐蚡ȯ荼翽⟘莍翽切荼翽蛓ȯ퐐莑翽釘莎翽el햂뛞̀耀985440638-1716696054-3688324294-15210\Software\Policies\Microsoft\Office\16.0\Common\Feedback헲뚮Ѐ言灞戠窝æpp….. received the Nobel Prize in Chemistry in 1989 by discovering that RNAs are beyond being passive messengers. 헢뚾Ԁ耀翽횈翽쀀 嶈翽崨翽峰翽岸翽岀翽局翽芠翽씈翽W$$䫨翽䪠翽䩰翽䨈翽ons/헒뚎؀耀濰荣翽鑘莎翽熐荣翽⟘莍翽硸荣翽═莋翽촨荣翽䅀蛒ȯ췠荣翽䬀蛒ȯ荹翽䶠蛒ȯ荹翽⣰ꃳȯ荺翽䔐蛑ȯস荻翽⟘莍翽퉐莑翽⟘莍翽퐐莑翽釘莎翽莑翽㿰蛒ȯ莑翽錘莎翽莑翽錘莎翽쾰ꃲȯ픀苔翽is. 헂뚞܀耀诠膟翽翶膟翽❠Ċ鏠䤀㛦翶Ā㛡Ǵ貀膟翽ȯ䒠蛧ȯ픲뙮ࠀ耀퉠荣翽ЀǴ.&#10;&#10;㿿㿿&#10;&#10;㾀㾀⣿ሂƓր茄,el픢뙾ऀ耀Ѐ蚾ȯ═莋翽熐荣翽═莋翽狰荣翽荼翽곈荣翽⟘莍翽굘荣翽⟘莍翽궠荣翽鐈莎翽荹翽⟘莍翽荹翽ᠰ顾ȯ荹翽荹翽荹翽Ԡ蛙ȯ荺翽釘莎翽⁠荼翽ְ蛙ȯ荼翽⟘莍翽切荼翽蛓ȯ퐐莑翽釘莎翽W픒뙎਀耀翽횈翽쀀 嶈翽崨翽峰翽岸翽岀翽局翽芠翽씈翽Wï䫨翽䪠翽䩰翽䨈翽픂뙞଀退토翽芰ꂩȯ૨ꃎȯ꜒ȯ묰蝺翽ꅐ蜭ȯ⬐ꀭȯ୘ꃎȯ꜒ȯഫ翽턠翽흸꘾ȯ흸꘾ȯ핲똮ఀ阀灞戠窝ÚjjDigital Twins  are in silico patients generated by the training of neural networks with real patient data.핢똾ഀ耀郦品ի⟈㙼翶櫗吀亃麗ㅆ夣붴封翽仨㿇䦄㛦翶㛡翶䀀째ꂾȯ㛡翶翽ꂾȯେ핒똎฀耀郦品ի⟈㙼翶翿뵲゛䬲䊇託溚뚄専翽仨㿇䦄㛦翶㛡翶䀀뀘ꂾȯ㛡翶ʪ翽ꂾȯꜳȯ핂똞ༀ耀_xlref0ò㛡翶㛡稈ꁵȯ985440638-1716696054-3688324294-15210\Software\Microsoft\Office\16.0\Common\TeachingCallouts苔翽횲럮က耀郦品իàmmFluctuations of body liquids, cells, and tissue linked to genetic and environmental changes is explored by…..el횢럾ᄀ耀郦品իæpp….. received the Nobel Prize in Chemistry in 1989 by discovering that RNAs are beyond being passive messengers. /횒럎ሀ耀괠颧ȯ혀苔翽ꪐꂠȯ혀苔翽z궐ꂠȯ픀苔翽{鑘莎翽픀苔翽|鑘莎翽픀苔翽錘莎翽픀苔翽걠颧ȯ픀苔翽꿰颧ȯ픀苔翽긐颧ȯ픀苔翽Õ莋翽픀苔翽횂럞ጀ耀ఀ髀ȯ聀慀ꀧȯ훲랮᐀耀Ѐ蚾ȯ═莋翽熐荣翽═莋翽狰荣翽荼翽곈荣翽⟘莍翽굘荣翽⟘莍翽궠荣翽鐈莎翽荹翽⟘莍翽荹翽ྐ顾ȯ荹翽荹翽荹翽ଠ蛙ȯ荺翽釘莎翽⁠荼翽߀蛙ȯ荼翽⟘莍翽切荼翽蛓ȯ퐐莑翽釘莎翽cel훢랾ᔀ耀퉠荣翽ЀǴ.&#10;&#10;㿿㿿&#10;&#10;㾀㾀⣿ሂƓր茄,훒랎ᘀ耀煀荣翽⟘莍翽狰荣翽荼翽ꆨ荣翽吀蛒ȯꤠ荣翽韰荣翽ꭘ荣翽═莋翽곈荣翽⟘莍翽꼨荣翽⚀蛚ȯ荹翽⟘莍翽荹翽頿ȯ荹翽荹翽荹翽頿ȯ難荹翽⟘莍翽荺翽釘莎翽荼翽✀蛒ȯࣨ莄翽═莋翽As훂랞ᜀ耀곰颧ȯ혀苔翽괰ꂠȯ혀苔翽z겠ꂠȯ픀苔翽{鑘莎翽픀苔翽|鑘莎翽픀苔翽錘莎翽픀苔翽교颧ȯ픀苔翽돠颧ȯ픀苔翽곀颧ȯ픀苔翽Õ莋翽픀苔翽혲띮᠀耀濰荣翽鑘莎翽熐荣翽═莋翽狰荣翽荼翽ꗀ荣翽뮠蚭ȯ꼨荣翽蛓ȯ흠荣翽蛓ȯ荹翽⟘莍翽荹翽荹翽難荹翽⟘莍翽﷈荹翽鑘莎翽荺翽⚐蛔ȯ荺翽釘莎翽矘荻翽═莋翽荻翽釘莎翽⁠荼翽爠ꂠȯ䐘㚻翶혢띾ᤀ耀ꃲȯ혀苔翽ꃲȯ픀苔翽C絰颫ȯ픀苔翽{鑘莎翽픀苔翽|鐈莎翽픀苔翽荼翽픀苔翽荼翽픀苔翽ꃲȯ픀苔翽ꃲȯ픀苔翽Õ莋翽픀苔翽As혒띎ᨀ退토翽䚀骖ȯϘꃎȯ惈ꁏȯ묰蝺翽괰ꃫȯ箠ꂊȯшꃎȯ愸ꁏȯഫ翽턠翽⇘ꁧȯ⇘ꁧȯ혂띞ᬀ耀诠膟翽膟翽❠Ċ鏠ĀǴ貀膟翽@홲뜮ᰀ耀Ѐn.4㾀㾀ᗿȀ঒Ɓ茌C7eat홢뜾ᴀ耀ᩓꡳ㔲䩓要䬐雫嶽ᘂ蚱ȯ仨㿇䦄㛦翶㛡翶䀀翽㛡翶茁翽翽崸騿ȯ㞸ꛊȯ홒뜎Ḁ耀诠膟翽膟翽❠Ċ鏠䤀㛦翶Ā㛡Ǵ貀膟翽雮곳ꙑ*偀꜇ȯ僠蜜ȯrc%3dhttps%253A%252F%252Fiubhfs%252Esharepoint%252Ecom%252Fsites%252FHealthRocket%252F%255Fvti%255Fbin%252Fwopi%252Eashx%252Ffiles%252Fe5c28253e16d4a32987e3361fb234daf%26access_token%3deyJ0eXAiOiJKV1QiLCJhbGciOiJSUzI1NiIsIng1dCI6IkNRQU5lRWUtSUxVNTdlSnRZS0N2QVh2b1RkNCJ9.eyJhdWQiOiJ3b3BpL2l1Ymhmcy5zaGFyZXBvaW50LmNvbUBmNDE5YzlmZS1mN2IwLTRkODctYmVlOC1lOGRmYjIxOTBjYWIiLCJpc3MiOiIwMDAwMDAwMy0wMDAwLTBmZjEtY2UwMC0wMDAwMDAwMDAwMDBAOTAxNDAxMjItODUxNi0xMWUxLThlZmYtNDkzMDQ5MjQwMTliIiwibmJmIjoiMTY4Mzg5MDQxMSIsImV4cCI6IjE2ODM5MjY0MTEiLCJuYW1laWQiOiIwIy5mfG1lbWJlcnNoaXB8YWJiaWUucnV0aGVyZm9yZC1iZXJuZ3J1YmVyQGl1Lm9yZyIsIm5paSI6Im1pY3Jvc29mdC5zaGFyZXBvaW50IiwiaXN1c2VyIjoidHJ1ZSIsImNhY2hla2V5IjoiMGguZnxtZW1iZXJzaGlwfDEwMDMyMDAwNTU2M2YyN2NAbGl2ZS5jb20iLCJzaWQiOiI3MmZjOWMwMy00NDA2LTRlZWQtODViYS1iZjAyZjIwNmJlN2QiLCJzaWduaW5fc3RhdGUiOiJbXCJrbXNpXCIsXCJkdmNfY21wXCIsXCJkdmNfZG1qZFwiXSIsInhtc19jYyI6IltcIkNQMVwiXSIsInhtc19zc20iOiIxIiwiaXNsb29wYmFjayI6IlRydWUiLCJhcHBjdHgiOiJlNWMyODI1M2UxNmQ0YTMyOTg3ZTMzNjFmYjIzNGRhZjtNTUlvZFR1azJ4WnA0U0xSMlJUN3FPR3EzbE09O0RlZmF1bHQ7OzdGRkZGRkZGRkZGQkZGRkY7VHJ1ZTs7OzEwNDg1NzY7ZDYxZGIyYTAtMTBlMy02MDAwLWFiZjktNTRiMTZhM2E3ODdkIiwiZmlkIjoiMTg5OTEzIn0.LAl0g2oaJ6UsKxf7_hSmmfh7rIG6x1KnBEFflkFnNytF9XOLb-8X3LtgwzCvyeK2PAxIcP2s8-cm6CI_ebyQ-X5OVUfDK-3ZQDse6u_jEdxVMYqOvzek-4WYdXA26BHEvxBqEKGKGXMhBNEzeY_3PGRbt-5rqugzn1WX30WpjquxaN6tg̀ꓺ*着ꂼȯ怐ȯ엀ꜢȯŐȯ靂ࣺꓽဪꩀ鬲ȯꀠ髤ȯ타ᘇ楬䙷묠ꁇȯꃧ�s潄畣敭瑮휄뛮s蠀์ชീ頙ȯ勐ꁗȯ뭀ꁇȯł∊｀흷뛻š蠀ᅎ㤊컠驇ȯ밐ꁇȯł∊｀흺뛴ȯ蠀ဝ蜊Ⴠ頙ȯ볠ꁇȯł∊｀흭뛁ͩ耀님荣翽붰ꁇȯЀᰓòꒈ膟翽ꐘ膟翽ꑐ膟翽ꈘ膟翽㋣戳㐷换흐뛒Ѐ耀님荣翽뺀ꁇȯЀꒈ膟翽ꐘ膟翽ꑐ膟翽ꈘ膟翽㋣흃뚯ե蠀ᇤ礊擐ꁚȯ喀驤ȯ뽐ꁇȯł∊｀킶뚸إ蠀ቀ༊Ӏ頙ȯ쀠ꁇȯł∊｀킹뚵܀蠀ฮ匊퉠驇ȯ佐ꁗȯ샰ꁇȯł∊｀킬뚆ࡍ耀님荣翽쇀ꁇȯЀ-5ꒈ膟翽ꐘ膟翽ꑐ膟翽ꈘ膟翽㋣爀킟뚓ु耀님荣翽슐ꁇȯЀꒈ膟翽ꐘ膟翽ꑐ膟翽ꈘ膟翽&lt;㋣킂뙬ਯ耀님荣翽썠ꁇȯЀࠁ耀⯰꘿ȯ䴳ꁈȯꒈ膟翽ꐘ膟翽ꑐ膟翽ꈘ膟翽&lt;㋣탵뙹଀耀님荣翽쐰ꁇȯЀ-54-ꒈ膟翽ꐘ膟翽ꑐ膟翽ꈘ膟翽㋣獷漮晦탸뙊౰耀님荣翽씀ꁇȯЀ耀䞠顾ȯꒈ膟翽ꐘ膟翽ꑐ膟翽ꈘ膟翽㋣탫뙇ഀ蠀຾礊拐ꁚȯ에ꁇȯł∊｀탞뙐฀耀님荣翽욠ꁇȯЀࠁ耀⻀꘿ȯ霣ꁈȯꒈ膟翽ꐘ膟翽ꑐ膟翽ꈘ膟翽&lt;㋣탁똭ༀ蠀ᜪ《ۀ頙ȯ尐驤ȯ읰ꁇȯł∊｀퀴똾က蠀ᄶᐊ݀頙ȯ吠ꁗȯ졀ꁇȯł∊｀퀧똋ᄀ耀님荣翽줐ꁇȯЀࠁ耀䌀꘿ȯꒈ膟翽ꐘ膟翽ꑐ膟翽ꈘ膟翽&lt;㋣퀪똄ሀ蠀౸謊߀頙ȯ咐ꁗȯ짠ꁇȯł∊｀靂ࣺꕑဪꖠꁅȯꀠ髤ȯ타柷쬰ꁇȯ쏥퀃뛮退EG졠꛴ȯUS죰꛴ȯ-5졠꛴ȯ54졠꛴ȯ17떠꛴ȯ54죀꛴ȯ24졠꛴ȯ21죰꛴ȯ&#10;wa졠꛴ȯic졠꛴ȯcr떠꛴ȯ&#10;Of죀꛴ȯ6.쏠꛴ȯl\읰꛴ȯons클뛹Ƕ耀翽⼠翽쀀⛸翽✨翽♰翽翽═翽e큥뛈ȯ退C:\U촰ꁇȯ耀āāct큖뛛̯耀궰荺翽각耀?　⡶⾧܀ࠀ耀Ŀ怤⡶⾧܀ࠀ6큇뚪е耀翽⼠翽쀀⛸翽✨翽♰翽翽═翽IO큈뚥׶褀ßĀ鎐菊翽⠅揍ﶃ⾦렀紽ﶃࠀ躔ﶃ 掩ﶃ掗ﶃꠀ掍ﶃ䠀釛ﶃ쀀接ﶃ턀崍⾠Ȁ瀁쪐ﶃĀ趨荣翽錘莎翽Ă鿀菊翽ꠂ掍ﶃ堀鋣ﶃ堀掲ﶃ货ﶃȀ 쬐ﶃ̀촨荣翽ꎠ꛴ȯ趨荣翽莑翽쳠荣翽Бꁝȯ̃̃톹뚴؂退EG끠꛴ȯUS꿐꛴ȯ-5끠꛴ȯ54끠꛴ȯ17떠꛴ȯ54Ꝡ꛴ȯ24끠꛴ȯ21꿐꛴ȯ&#10;wa끠꛴ȯic끠꛴ȯcr떠꛴ȯ&#10;OfꝠ꛴ȯ6.쏠꛴ȯon읰꛴ȯeIO톪뚇ܯ谀툘ꁇȯ툥ꁇȯ釘莎翽懐ꁓȯ畃瑳浯瑓瑡獵܀＀旿䟒⾠Ȁ瀀䟒⾠躑ﶃ퀀卡⾠匀偉摁牤獥s튰ꁇȯ튼ꁇȯ釘莎翽懐ꁓȯ䵓偔摁牤獥s翽톛뚖࠯蠀ᦈ莋翽恀ꃧȯ᷀蛅ȯЀ典ꙻȯŞ2⇐꘿ȯ㾀㾀ᗿؘ৲Ɓ茂翽缀錨荣翽톌뙡य退锠ꘒȯ莠ꘒȯࠁ訠ꘒȯā讠ꘒȯ鋰鬷ȯ豠鬷ȯँ闠ꘞȯ艰ȯ졀ꁜȯ짰ꁜȯ놠ꁡȯ할ꂋȯ혀ꂋȯ錁荣翽칠蜭ȯ錁荣翽Āel퇽뙰਀耀翽⼠翽쀀⛸翽✨翽♰翽翽═翽" userName="ttps://iubhfs.sharepoint.com/sites/KFK-Fragen-Team/Shared Documents/Overview/MA Templates KFK 150+Practi" userProvider="ꃼȯǰꃼȯᓰꃼȯѰꃼȯࣰꃼȯ߰ꃼȯ॰ꃼȯᙰꃼȯ೰ꃼȯ狰ꃼȯ䗰ꃼȯﱰꀭȯ殺ꀭȯ並ꀭȯ཰ꀮȯݰꀮȯ෰ꀮȯѰꀮȯ﫰ꀭȯꀭȯﹰꀭȯ໰ꀮȯ䯀鬹ȯ䫀鬹ȯ㻀鬹ȯ䃀鬹ȯ䳀鬹ȯ呀鬹ȯ㽀鬹ȯ䇀鬹ȯ啀鬹ȯ䛀鬹ȯ촁뎮伀耀翽ϰ腉ȯ騀蜰ȯठ̀W黮Ӭ鼽ӬA᩺쵰뎿倀耀翽Ѡ腉ȯ騀蜰ȯठĀW齫Ӭ龺ӬA᪀쵯뎌儀耀翽ߐ腉ȯ騀蜰ȯठЀWꂔӬꃲӬA᪒쵞뎝刀耀翽Ԑ腉ȯҐ腉ȯ騀蜰ȯठĀWꂔӬꃲӬA᪒쵍덢匀退OneDrive - IU International University of Applied Sciences ‎» Microsoft Teams Chat Files ‎» Template_KFK_engl.BA (2).xlsxechnol캼덳吀耀쯀ꁅȯ}=&quot;leicht&quot;,6,IF(_{r4}=&quot;mittel&quot;,6,IF(_{r4}=&quot;schwer&quot;,18,xxx)))￲訠狆䶣麅椪퉩ꬢ ￲訠狆䶣麅椪퉩ꬢ￲訠狆䶣麅椪퉩ꬢ&#10;￲訠狆䶣麅椪퉩ꬢ￲訠狆䶣麅椪퉩ꬢ㌌ᕦቷ䈯钣㴇ባ툳´캫덀唀退Raumschiff Healthcare/Gesundheitsmanagement ‎» Editing ‎» Editing_EN ‎» 01.04.23 - DLMGWPH01_E Public Health ‎» Editorialagemen캚덑嘯耀㺀ꁆȯ⩐ꁆȯᶐꁆȯꁅȯ蜴ȯⰀ顧ȯ㤰ꁆȯꃆȯ홠ꁅȯ팰ꁅȯ笰頻ȯ噠驙ȯ媰驙ȯ刐蝕ȯ캉댦圯耀翽ݰ腉ȯ騀蜰ȯठĀWꁥӬꃃӬA᪏컸댷堀蠀馘ȯ馔ȯ蘿饘ȯ낰ꀮȯ뷪㊞ۢ㌖ȠꀰȯD컗댄夯耀㤰ꁆȯ⏰ꁆȯ⺐ꁆȯ슠ꃆȯϰ腉ȯ騀蜰ȯठЀW鶶Ӭ麑ӬAᩯ컆댕娀退Raumschiff Healthcare/Gesundheitsmanagement ‎» Editing ‎» Editing_EN ‎» 01.04.24 - DLBIHMGH01 Global Health ‎» D3 20.03.23AD&quot;}층냺嬀退跘蛎ȯ꘡꛰ȯ꘡꛰ȯꙡ꛰ȯꧡ꛰ȯꛡ꛰ȯ볡꛰ȯ븡꛰ȯ멡꛰ȯ넡꛰ȯ뷡꛰ȯ롡꛰ȯ삡꛰ȯ먡꛰ȯ뢡꛰ȯ됡꛰ȯ뒡꛰ȯ봡꛰ȯ룡꛰ȯ뽡꛰ȯ쁡꛰ȯ딡꛰ȯ늡꛰ȯ뎡꛰ȯ듡꛰ȯ뫡꛰ȯ뿡꛰ȯ녡꛰ȯer International츤냋尀耀ݠ蚾ȯ鐈莎翽ภ蚾ȯ鉐莎翽麰蛋ȯ═莋翽Ꚁ蛋ȯ═莋翽薈荣翽꛾ȯ蚰荣翽꛾ȯ蛨荣翽꛾ȯꙀ荣翽䏠蛒ȯ촨荣翽䌠蛒ȯ荹翽꛾ȯﺐ荹翽戈ꂌȯ᷈荽翽錘莎翽䩨莒翽꛾ȯ澰莒翽븀颏ȯ炘莒翽븀颏ȯ츓냘崀耀翽ѐ腉ȯ騀蜰ȯఠĀW黏Ӭ龺ӬA᩸츂납帀退꒘蛎ȯꈡ꛰ȯꈡ꛰ȯꝡ꛰ȯꥡ꛰ȯꉡ꛰ȯꯡ꛰ȯꩡ꛰ȯꡡ꛰ȯ갡꛰ȯꎡ꛰ȯ겡꛰ȯꕡ꛰ȯ곡꛰ȯꗡ꛰ȯ꼡꛰ȯꓡ꛰ȯꔡ꛰ȯ괡꛰ȯꚡ꛰ȯ긡꛰ȯ꿡꛰ȯꪡ꛰ȯ깡꛰ȯꑡ꛰ȯ꺡꛰ȯꊡ꛰ȯꢡ꛰ȯ Chelsea Trainin칱낾开耀ݠ蚾ȯ鐈莎翽ภ蚾ȯ鉐莎翽麰蛋ȯ═莋翽Ꚁ蛋ȯ═莋翽薈荣翽꛾ȯ蚰荣翽꛾ȯ蛨荣翽꛾ȯꙀ荣翽䏠蛒ȯ촨荣翽䌠蛒ȯ荹翽꛾ȯﺐ荹翽屘ꂌȯ᷈荽翽錘莎翽䩨莒翽꛾ȯ澰莒翽똠颏ȯ炘莒翽똠颏ȯId&quot;:&quot;AD&quot;}칠낏怀耀폰舙ȯ쯀ꁅȯꎀȯ47Z [message     ] processing message: {&quot;C&quot;:&quot;d-4AADE0D8-B,0!Ebhm,0!Ebhn,0!Ebho,1!Ebhp,8&quot;,&quot;M&quot;:[]}&#10;ff9lsx칟난愀耀翽Ԑ腉ȯ騀蜰ȯ(׀W麁Ӭ龺ӬAᩳ칎끭戀退ꁠȯꁠȯꁠȯἐꃫȯἨꃫȯἨꃫȯ빠ꘞȯ䨔蝬翽JOȯٞڳ20빠ꘞȯἐꃫȯٞڳdi빠ꘞȯ臠Ꙣȯ蝱翽&quot;/ꁈ螬翽〰ꁆȯ臠Ꙣȯ祬쾽끲挀鐀https://iubhfs.sharepoint.com/sites/HealthRocket/_api/web/getfilebyid('6e7fea70e88f4445bba8936b0f879377')/AddClientActivities쾬끃搀蠀饺ȯ萀饅ȯﮨ餣ȯ࢐ꁟȯ䷶犄ϢᔒጀꀰȯD쾛끐攀耀픀舙ȯ쯀ꁅȯꎀȯ47Z [message     ] processing message: {&quot;C&quot;:&quot;d-4AADE0D8-B,0!Ebhm,0!Ebhn,0!Ebho,1!Ebhp,8&quot;,&quot;M&quot;:[]}&#10;EN.xlsx쾊뀡昀退ᚐꁠȯᛰꁠȯᛰꁠȯ噐ꃫȯ器ꃫȯ器ꃫȯꘞȯ䨔蝬翽JOȯٞڳerꘞȯ噐ꃫȯٞڳltꘞȯ箰ꃲȯ蝱翽ꁈ螬翽㑰ꁆȯ箰ꃲȯ⸲浸祬쿹뀶最耀翽ϐ腉ȯ騀蜰ȯఠĀW麑Ӭ黟ӬAᩴ쿨뀇栀退Raumschiff Healthcare/Gesundheitsmanagement ‎» Editing ‎» Editing_EN ‎» 01.04.23 - DLMGWPH01_E Public Health ‎» Delivery Mirnai}쿇뀔椀退Schunter, Larissa's OneDrive - IU International University of Applied Sciences ‎» Documents ‎» Microsoft Teams-Chatdateien_MA_P켶뇥樀退C: ‎» Users ‎» a."/>
      </Event>
      <Event time="2023-04-13T01:35:13.86" id="{7748C673-B7C2-460B-AD6D-E2C8E3F4ADC8}">
        <Attribution userId="ernandez, Kelsey, Frau's OneDrive - IU International University of Appli" userName="chunter, Larissa's OneDrive - IU International University of Applied Sciences ‎» Do" userProvider="翽ְ腉ȯ騀蜰ȯఠĀW黏Ӭ龺ӬA᩸좋넠畅耀翽࠰腉ȯ騀蜰ȯఠĀW齫Ӭ鿨ӬA᪀죺넱癩耀縀ꙮȯ䨔蝬翽롫翽ٞڳxx縀ꙮȯ妀ꄗȯٞڳò縀ꙮȯ堀ꀰȯꁈ螬翽䕰ꁆȯ墰ꀰȯshar죩넆睯退https://iubhfs.sharepoint.com/sites/KFK-Fragen-Team/Shared Documents/Overview/MA Templates KFK 150+Practice Exam-Test Q2/ent inagementServerFlags&quot;:7,&quot;EndpointType&quot;雂觺걒ဩ諠ꜝȯ禀領ȯ타&quot;:䝰ꁆȯ￬ﰀ68,&quot;죏뛮s耀Schunter, Larissa's OneDrive - IU International University of Applied Sciences ‏» ‎‎personal ‏» ‎‎larissa_schunter_iu_org ‏» ‎‎Documents ‏» ‎‎Microsoft Teams-ChatdateienyĀĀ져뛱Ā耀Hernandez, Kelsey, Frau's OneDrive - IU International University of Applied Sciences ‏» ‎‎personal ‏» ‎‎kelsey_hernandez_iu_org ‏» ‎‎Documents ‏» ‎‎Microsoft Teams Chat Filesation접뛘Ƞ贀Raum䩰ꁆȯ耀젊뚣̀蠀퇀翽䰈ꁆȯ䰈ꁆȯ⥀翽ઐꀠȯ쁟쒃ط差Ӭ䄀୐ȯ᝘ꃎȯ蟨ꙹȯ嬙翽턐翽졣뚊Ѯ耀SharePoint - IU International University of Applied Sciences ‏» ‎‎sites ‏» ‎‎en_editorial_team ‏» ‎‎Shared Documents ‏» ‎‎General ‏» ‎‎2_Scripting and Copyediting PhasegyFK.xlsx爴耀0316졛뚒猢耀sDav졚뚓瑴耀uppo졙뚐產耀1,&quot;S졘뚑癥耀aVer졇뚖睯耀&quot;:1,졆뚗硥耀verV졅뚔祳耀on&quot;:16,&quot;Shar阃䣺ꓑဩ༐鬜ȯ孠ꁵȯ╳䵜捩潲潳瑦慀ȯİ꜡ȯ&#10; ̟䟰蝓ȯ縀ȯᡠꂛȯ_&#10;ẻ㗀ȯ&quot;̡源舍ȯ!̠⛐舔ȯamFi!̎⨰舖ȯfficᄀȯↀꂴȯ&#10;̘帰ꁵȯ縀ȯ롐ꂳȯH9&#10;ẻ讀ȯ\̊ȯ䝀ꙺȯé͝술蝅ȯ駀ȯ̔⹀ȯ!̠䤰蝓ȯↀȯ%&#10;̤ꀀX킀ȯ䊀ꂵȯ('*̋뒖Ỿ䕺ꇊ䥽䞻␀ȯ뵀ꂅȯƔŗ ǆ̈俹ၨ醫✫E쭀ȯᘰꂥȯ̗놠顦ȯ㈀⤀㤀㄀偓녓洖굄炍Ꝉ䁈降࿳ꐐ)쪀蜜ȯ矐髛ȯ䇉袨㈥秺଀ꐓ)ὠ鬨ȯ厰ꁔȯpointWebUrl&quot;:&quot;/sites/en_editorial_team&quot;,&quot;SupportedProtocols&quot;:23}]}靂ࣺꑞဩ頨ȯꀠ髤ȯ타呠ꁆȯ짰뛮退퍀荣翽₰ꁈȯ技ꁆȯ姀ꁆȯꂷȯЁ謨鬇ȯ쁏2픐ꁡȯ㾀㾀ᓿ؂৲Ɓ茂짢뛸Ā耀퉠荣翽Ѐ쁽.ŊâŊ㾀㾀ᓿȃ䦒Ꭱ茂짔뛊Ȁ退퍀荣翽ῐꁈȯ圠ꁆȯ₰ꁈȯꂷȯЁ謨鬇ȯ2꩐ꁡȯ㾀㾀ᓿ؂䧲ƙ茂짆뛄̀蠀᫐荼翽噀ꁆȯ媠ꁆȯ媠ꁆȯᴠꂸȯЁ䎠ꄗȯ瞈鬇ȯ2꧀ꁡȯ㾀㾀ᓿ☀ৰƁ茊질뛖Ѐ耀퉠荣翽Ѐ.㾀㾀ᗿȀ䦒ƕ茊줺뚠Ԁ耀퉠荣翽Ѐ쁏.㾀㾀ᗿȂ঒Ɓ茂줬뚲؀退퍀荣翽₰ꁈȯ憠ꁆȯ忠ꁆȯ縷ꂷȯЀ謨鬇ȯ쁼2칐ꁡȯ㾀㾀ᓿ☂䧲ơ茂줞뚌܀退퍀荣翽噀ꁆȯ圠ꁆȯஐꁈȯЁ㺀ꄗȯ謨鬇ȯ쀓2ꤰꁡȯ㾀㾀ᗿ䘂䧲ơ茂준뚞ࠀ蠀켈荣翽惀ꁆȯႀ艋ȯЁ斐顭ȯ걨ȯq2ᡐ蜩ȯ㾀㾀ᓿ√䮳茂쥲뙨ऀ耀퉠荣翽Ѐ쁎.㾀㾀ᗿ∂঒Ɓ茂쥤뙺਀耀퉠荣翽Ѐ.㾀㾀ᗿȂ঒Ɓ茂쥖뙴଀耀퉠荣翽Ѐ쁼.㾀㾀ᓿ∂䦒ơ茂쥘뙆ఀ退姘荼翽姀ꁆȯ憠ꁆȯ聆ꂷȯЁ蜈鬇ȯ2ꭰꁡȯ㾀㾀ᗿ؀৲Ɓ茊쥊뙐ഀ退퍀荣翽₰ꁈȯ姀ꁆȯ技ꁆȯꂷȯЁ謨鬇ȯ2뚰ꁡȯ㾀㾀ᗿ؂৲Ɓ茂쪼똢฀蠀᫐荼翽宀ꁆȯ빐驇ȯ빐驇ȯ蝝ȯЀ拰顭ȯ겈ȯi2蜾ȯ㾀㾀ᓿ؂঒Ɓ茂쪮똼ༀ退姘荼翽姀ꁆȯ开ꁆȯ开ꁆȯꂷȯЁ蜈鬇ȯ2풀ꁡȯ㾀㾀ᗿ؀৲Ɓ茊쪐똎က退퍀荣翽₰ꁈȯ忠ꁆȯ咀ꁆȯꂷȯЁ謨鬇ȯ쁎2왰ꁡȯ㾀㾀ᓿ؂৲Ɓ茂靂ࣺꕑဩ頨ȯꀠ髤ȯ타좷摰ꁆȯက￰쫿뛮耀櫐舩ȯ晐骞ȯ欛舩ȯ鐈莎翽步舩ȯ莋翽蚰荣翽ὠꂸȯ蛨荣翽⃠ꂸȯꙀ荣翽䍐蛒ȯꯨ荣翽⟘莍翽荹翽῀ꂸȯﺐ荹翽巸꜂ȯ䩨莒翽ἰꂸȯ叠莒翽晐骞ȯ쫣뛺Ā耀꤀蛋ȯ═莋翽藀荣翽變顽ȯ蚰荣翽䊐蚡ȯ蛨荣翽變顽ȯꙀ荣翽䁐蛒ȯ쵠荣翽Ṁ蛑ȯ荹翽䭠蚡ȯﺐ荹翽睘ꛑȯᐐ荾翽ﴰ顽ȯ䩨莒翽䌠蚡ȯ丈莒翽⟘莍翽쫗뛶Ȁ耀ﾰ翌翽ꂙȯ銠莎翽ꛢȯ♠蚱ȯꜩȯ⟘莍翽ꜩȯ莋翽验ȯ෠ȯx쫛뛂̀耀櫐舩ȯ滰骞ȯ欛舩ȯ鐈莎翽步舩ȯ莋翽蚰荣翽銠莎翽蛨荣翽㖰ꂸȯꙀ荣翽䍐蛒ȯꯨ荣翽⟘莍翽荹翽㐀ꂸȯﺐ荹翽廘꜂ȯ䩨莒翽㙀ꂸȯ叠莒翽滰骞ȯx翽쫏뛞Ѐ耀꤀蛋ȯ⟘莍翽藀荣翽顽ȯ蚰荣翽몐颰ȯ蛨荣翽顽ȯꙀ荣翽䁐蛒ȯ촨荣翽顽ȯ쵠荣翽Ṁ蛑ȯ荹翽ꮐ颰ȯﺐ荹翽諘ꛑȯ䩨莒翽멠颰ȯ丈莒翽⟘莍翽쨳뚪Ԁ耀簐荺翽rst㒹ort`alﭐꛓȯor耀Ⰷ紈荺翽`ĀutlXHPWX6\쨧뚦؀耀ﾰ翌翽ꛢȯ\a.rꛢȯpDatꜩȯosofꜩȯ0\Doꙵȯ෠ȯ쨫뚲܀耀ﾰ翌翽鬬ȯ\a.rꁮȯpDatꁦȯosofꂙȯ0\Doꛢȯ෠ȯ쨟뚎ࠀ耀꤀蛋ȯ═莋翽藀荣翽ྐ顾ȯ蚰荣翽ଠ蛙ȯ蛨荣翽ྐ顾ȯꙀ荣翽䁐蛒ȯ쵠荣翽Ṁ蛑ȯ荹翽ી蛙ȯﺐ荹翽馈ꛐȯᐐ荾翽ᲀ顾ȯ䩨莒翽܀蛙ȯ丈莒翽⟘莍翽x쨃뚚ऀ耀ﾰ翌翽ꛢȯ\a.r验ȯpDatesktopesktopꙵȯ෠ȯ쩷뚖਀耀꤀蛋ȯ⟘莍翽藀荣翽ᠰ顾ȯ蚰荣翽Ԡ蛙ȯ蛨荣翽ᠰ顾ȯꙀ荣翽䁐蛒ȯ쵠荣翽Ṁ蛑ȯ荹翽ـ蛙ȯﺐ荹翽먈ꛐȯ䩨莒翽ர蛙ȯ丈莒翽⟘莍翽쩻뙢଀耀ݠ蚾ȯ鐈莎翽꤀蛋ȯ═莋翽藀荣翽‐顾ȯ蚰荣翽ᜠ蛙ȯ蛨荣翽‐顾ȯꙀ荣翽䁐蛒ȯ쵠荣翽Ṁ蛑ȯ荹翽ᛰ蛙ȯﺐ荹翽롨ꛐȯᐐ荾翽ⴀ顾ȯ䩨莒翽០蛙ȯ쩯뙾ఀ退灞戠窝溸㙽翶@㛡翶!54㛡翶!So㛡翶!oft坈ꁮȯ㛡翶쩓뙊ഀ耀ﾰ翌翽验ȯuthe验ȯa\Loꜩȯt\Ofꜩȯcumeꙙȯ෠ȯ쩇뙆฀耀煀荣翽═莋翽爨荣翽莒翽꽨荣翽䍰蚱ȯ뉘荣翽⟘莍翽촨荣翽䅠蚱ȯ흠荣翽韠蛓ȯ荹翽鐈莎翽ﭨ荹翽瀀蛚ȯﵸ荹翽㖰ꂸȯ﷈荹翽鑘莎翽瞈荻翽═莋翽x쩋뙒ༀ耀櫐舩ȯ쀠颎ȯ欛舩ȯ鐈莎翽步舩ȯ莋翽蚰荣翽⩀ꂸȯ蛨荣翽⣀ꂸȯꙀ荣翽䍐蛒ȯꯨ荣翽⟘莍翽荹翽Ốꂸȯﺐ荹翽崘꜂ȯ䩨莒翽⡠ꂸȯ叠莒翽쀠颎ȯ쮿똮က耀Ѐ蚾ȯ═莋翽硸荣翽⟘莍翽ꭘ荣翽═莋翽곈荣翽═莋翽굘荣翽═莋翽궠荣翽鉐莎翽荹翽꛾ȯ荹翽荹翽荹翽꛾ȯ荺翽壠髰ȯ荼翽㘠蚱ȯ쮣똺ᄀ耀麰蛋ȯ═莋翽Ꚁ蛋ȯ═莋翽蚰荣翽㹰顾ȯ蛨荣翽㸐顾ȯꙀ荣翽䟐蛒ȯ촨荣翽䎀蛒ȯ荹翽㡰顾ȯﺐ荹翽夘ꂌȯ荼翽⟘莍翽䩨莒翽㺠顾ȯ0PE.xlsxx쮗똶ሀ耀Ѐ蚾ȯ═莋翽硸荣翽⟘莍翽ꭘ荣翽═莋翽곈荣翽═莋翽굘荣翽═莋翽궠荣翽鉐莎翽荹翽꛾ȯ荹翽荹翽荹翽꛾ȯ荺翽嬠髰ȯ荼翽㘠蚱ȯ쮛똂ጀ耀ﾰ翌翽ꛢȯutheꛢȯa\Loꜩȯt\Ofꜩȯcumeꙵȯ෠ȯ虂ᇲꕑဩ⋀ꚿȯ摠颡ȯĐர翶֎璀ꁆȯ쀀쀴螀샃쯣뛥耀㮀ꁇȯ吐ꁇȯ귘ꃨȯ귀ꃨȯ쯠뛸Ā耀㙠ꃹȯ0顢ȯᅒ剀ꂷȯ⛀耀䁁쯭뛿Ȁ耀㞀臭ȯᨀ 훘ò쯪뛲̀耀܁瑦䎼퐢띈㤉熼쎞䟠鸀椪퉩ꬢ&#10;쯗뛱Ҁ耀祰ꁆȯȰꁝȯᄛ矨ꁅȯ쀤쯔뛴Ԁ耀웠驡ȯ쾰驙ȯᄜ쀤仠ꄈȯ䀴쯑뛋؀耀ἀ驢ȯ샰ꂝȯᄝ螀샃剠ꄈȯ쯞뛎܀耀燐颰ȯ瞐ꁆȯ싈頠ȯ싈頠ȯ슰頠ȯ쯛뛍ࠀ耀ᤸ㙱翶ᤠ㙱翶쯘뛀ऀ耀荺翽❀ꁇȯ暰꘵ȯ$쯅뛇਀耀㟐臭ȯᤃ쯂뛚଀耀㛡翶쯏뛙ಀ耀皠ꁆȯ庰颰ȯ절頠ȯ절頠ȯ쟰頠ȯ쯌뛜ഀ耀蚰荣翽ᤀ쀴쯉뛓฀耀䰀ꁇȯ䰀ꁇȯ䰀ꁇȯā쬶뛖ༀ耀ā樀礅坛ﶭ뱅긆䪨蛕ć纠ꘞȯ쬳뛕က耀稀ꁆȯ狐ꁇȯᄚ螀샃䴠ꄈȯ쁉쬰뚨ᆀ耀ꚰ荣翽ᤂ-쬽뚯ሀ耀ā樀礅坛ﶭ뱅긆䪨蛕ć缀쬺뚢ጀ耀쬧뚡ᒀ耀匀ကȯꪫꪪ༪䃋$က쬤뚤ᕑ耀ᤸ㙱翶ᤠ㙱翶쬡뚻ᘀ耀ㆠꁝȯȰꁝȯᄞ䁉ⷀꂷȯ䀴쬮뚾ᜀ耀쬫뚽᠀耀㛡翶쬨뚰ᤀ耀췀鬑ȯᖠꂸȯᄟ䀴ᷠꄈȯ쬕뚷ᨀ耀敓⁴敦瑡牵ⵥ慧整戠獡摥倠潲獰쬒뚊ᬀ耀ᤸ㙱翶ᤠ㙱翶쬟뚉ᰀ耀䋮ꂣȯ쬜뚌ᴀ耀㤁⃿욊ꍲ蕍⪞楩⋒↫쬙뚃Ḁ耀㨁⃿욊ꍲ蕍⪞楩⋒⊫鸀椪퉩ꬢ쬆뚆ἔ耀؁瑦䎼퐢띈㤉熼쎞䋠쬃뚅 耀ꔐ荣翽窐ꁆȯꚰ荣翽혐ꛪȯ쬀뚘℀耀꿀驋ȯ쬍뚟∀耀㛡翶쬊뚒⌀耀깠驋ȯ쭷뚑␀耀鲀驋ȯ駀驋ȯꂠ驋ȯ쭴뚔─耀荹翽ᴚȯ苟翽쭱뙫☀耀荹翽꯹礥ᴚȀ渰ꛉȯ쭾뙮✀耀례驙ȯ竐颰ȯ켈頠ȯ켈頠ȯ컰頠ȯ쭻뙭⠀耀꓀荣翽礐ꁆȯ械螮翽쭸뙠⤀耀囨莒翽ᤀu쭥뙧⨀耀쭢뙺⬀耀Ꙁ荣翽礐ꁆȯ쭯뙹Ⰰ耀噐莒翽ᤀw쭬뙼ⴀ耀㛡翶쭩뙳⸀耀ᐐ荾翽ᤠ쭖뙶⼀耀丈莒翽ᤀ䅀쭓뙵　耀䦈莒翽ᤀ쭐뙈㄀耀㜁⃿욊ꍲ蕍⪞楩⋒ᾫ鸀椪퉩ꬢ쭝뙏㈀耀ⴀꙴȯꙀ荣翽顾ȯ쭚뙂㌀耀䣸莒翽ᤂက쭇뙁㐀耀ㆠꁝȯ祰ꁆȯᄠ㯀ꂷȯ쭄뙄㔀耀㠁⃿욊ꍲ蕍⪞楩⋒₫က쭁뙛㘀耀i즐ꂣȯ쭎뙞㜀耀嚘莒翽ᤀv⭜攭焑뺰쭋뙝㠀耀ᤸ㙱翶ᤠ㙱翶쭈뙐㤀耀ꔐ荣翽罰ꁆȯModeCBC쒵뙗㨀耀腐驡ȯ穰ꂝȯᄡꇠꃺȯ쒲똪㬀耀痈荣翽ᤂz쒿똩㰀耀虨荣翽⟘莍翽ꂴȯ䄂翽쒼똬㴀耀㛡翶쒹똣㸀耀㘁⃿욊ꍲ蕍⪞楩⋒ẫ崩䩒䕃ᖑ쒦똦㼀耀ᤸ㙱翶ᤠ㙱翶쒣똥䀀耀ꃪȯ݈灖翽ȁ쒠똸䄀耀ꚰ荣翽ᤂ(쒭똿䈀耀䔀ကȯ쒪똲䌀耀᧠蛱ȯà灖翽ई)쒗똱䐀耀⠠蛱ȯà灖翽आ)쒔똴䔀耀ㆠꁝȯ缐ꁆȯᄣtt猸ꁅȯ 쒑똋䘀耀蟠ꁆȯর灖翽Є쒞똎䜀耀♀蛱ȯà灖翽इ)쒛똍䠀耀촨荣翽顾ȯ鏌ẞ齢嬕宻᧒體쒘똀䤀耀衰ꁆȯ灕翽Ѓ쒅똇䨀耀ꃪȯ݈灖翽ȁ쒂똚䬀耀ᦀ蛱ȯà灖翽आ)쒏똙䰀耀꓀荣翽膰ꁆȯ쒌똜䴀耀ꃪȯ݈灖翽ȁ쒉똓一耀Ѱꃫȯ݈灖翽ȁ쓶똖伀耀㸁臭ȯᤂu쓳똕倀耀ﱰꃪȯ݈灖翽ȁ쓰럨儀耀㛡翶쓽럯刀耀ᬀ蛱ȯà灖翽आ)쓺럢匀耀Р蛱ȯà灖翽ई)쓧럡吀耀ﻠ蛰ȯà灖翽ई)쓤럤唀耀ী蛱ȯà灖翽आ)쓡럻嘀耀￲Textfeld 1쓮럾圀耀ᰠ蛱ȯà灖翽आ)쓫럽堀耀ꚰ荣翽ᤂ.쓨런夀耀ꃪȯ݈灖翽ȁ쓕럷娀耀㐐鬥ȯ 耀쓒럊嬀耀ဠ蛱ȯà灖翽आ)쓟량尀耀耀쓜럌崀耀ꃪȯ݈灖翽ȁ쓙럃帀耀ꃪȯ݈灖翽ȁ쓆럆开耀ꃪȯ݈灖翽ȁ쓃럅怀耀ꃪȯ݈灖翽ȁ쓀럘愀耀⍀蛱ȯà灖翽ई)쓍럟戀耀耀쓊럒挀耀Ā̂꽀ꂶȯꃪȯꃪȯꃪȯ쐷럑搀耀㛡翶쐴럔攀耀✀蛱ȯà灖翽ई)쐱랫昀耀इ┵ꃪȯ쐾랮最耀⦠蛱ȯà灖翽ई)쐻랭栀耀ࠁ瑦䎼퐢띈㤉熼쎞䣠Ნ祭寀㎉쐸랠椀耀ɀ蛱ȯà灖翽आ)쐥랧樀耀ﭠ蚽ȯᤀ+쐢랺欀耀᪠蛱ȯà灖翽ई)쐯랹氀耀耀쐬랼洀耀ᤸ㙱翶ᤠ㙱翶쐩랳渀耀⯠蛱ȯà灖翽ई)쐖랶漀耀꘠驋ȯ쐓략瀀耀▀蛱ȯà灖翽आ)쐐랈焀耀ᩀ蛱ȯà灖翽आ)쐝랏爀耀Ⅰ髀ȯ稀ꁆȯᄢ. ᾠꄈȯ쐚랂猀耀ༀ蛱ȯà灖翽आ)쐇랁琀耀ۀ蛱ȯà灖翽आ)쐄랄甀耀٠蛱ȯà灖翽ई)쐁랛瘀耀議ꁆȯꂴȯ䄂翽쐎랞眀耀π蛱ȯà灖翽इ)쐋랝砀耀㛡翶쐈랐礀耀ࡀ蛱ȯà灖翽इ)쑵랗稀耀͠蛱ȯӀ灖翽आ쑲띪笀耀쑿띩簀耀①蛱ȯà灖翽आ)쑼띬紀耀ꃪȯ݈灖翽ȁ쑹띣縀耀Ġ蛱ȯà灖翽उ)쑦띦缀耀ꃪȯ݈灖翽ȁ쑣띥耀耀ĵ؂翽쑠띸脀耀ꃪȯꃪȯ耀쑭띿舀耀  &#10;쑪띲茀耀쑗띱萀耀蜀ȯ蜀ȯდ㽐ꁀȯ쑔띴蔀耀ꃪȯﰰꃪȯ&#10;耀쑑띋蘀耀⇀蛱ȯà灖翽आ)쑞띎蜀耀ꃪȯꃪȯ耀쑛띍蠀耀啠骳ȯ騐ꁆȯ啠骳ȯꃪȯꀯȯ쑘띀褀耀�翽艰ꁆȯ邰ꁆȯর灖翽Ё쑅띇言耀䔐骳ȯꃐꁆȯ䔐骳ȯ蹀ꁆȯ쑂띚謀耀䘸鬥ȯ쑏띙谀耀ꀯȯQ쑌띜贀耀긠ꁆȯ䄐顾ȯ啠骳ȯ슰ꀯȯ쑉띓踀耀釐ꁆȯ鬀ꁆȯ骠ꁆȯ슰ꀯȯ얶띖輀耀郦品ի얳띕退耀իXꄈȯꁓȯ遐ꁆȯ얰뜨鄀耀翽═莋翽ů؂翽얽뜯鈀耀︐ꃪȯ얺뜢錀耀ɚ㯀䄀@얧뜡鐀耀얤뜤销耀⨀蛱ȯà灖翽इ)얡뜻阀耀ސꂰȯ뷠髵ȯ꬐髶ȯ숐ꀯȯ얮뜾需耀Ų؂翽얫뜽頀耀ꀐꁆȯ述ꁆȯ喐骳ȯꀯȯ얨뜰餀耀뗨ꀯȯ臀ꃨȯ얕뜷騀耀Ꙁ荣翽膰ꁆȯ荹翽莋翽얒뜊鬀耀ꂴȯ䄂翽ꂴȯ䄂翽얟뜉鰀耀얜뜌鴀耀鋀ꁆȯ灕翽ᄀ驁ȯ얙뜃鸀耀얆뜆鼀耀郦品ի얃뜅ꀀ耀꟨蝞ȯĀȯꃪȯHȯ얀뜘ꄀ耀얍뜟ꈀ耀郦品իआ)얊뜒ꌀ耀ʿ$ˣ엷뜑ꐀ耀ÿ촨荣翽Ა菊翽열뜔ꔀ耀岰蚱ȯ엱듫ꘀ耀ꌐ頤ȯŰ؂翽आ)엾듮꜀耀엻듭ꠀ耀䞰骳ȯୀ骾ȯ䞰骳ȯꃪȯ엸든꤀耀耀&#10;엥듧ꨀ耀镀ꁆȯĶ؂翽엢듺꬀耀엯듹가耀여듼관耀䔐骳ȯ꺐頞ȯ䔐骳ȯ躠ꁆȯ엩듳글耀¨իෘꄈȯꁓȯ闰ꁆȯ엖듶꼀耀䔐骳ȯ꺐頞ȯꓰꁆȯ趀ꁆȯ엓듵뀀耀²ဨꃌȯꁓȯ限ꁆȯ에듈넀耀ꀯȯꀯȯ엝듏눀耀ຨꃌȯꁓȯ隰ꁆȯ엚듂대耀엇듁됀耀䃰骳ȯ鹠ꁆȯ䃰骳ȯ灗翽㒐ꂑȯ엄듄딀耀 ../comments1.xml엁듛똀耀Ś㯀䄀@엎듞뜀耀喐骳ȯ骠ꁆȯ喐骳ȯ숐ꀯȯ엋득렀耀었듐뤀耀飰ꁆȯꎠꁆȯ鹠ꁆȯ䆐ꂑȯ씵듗먀耀莊翽Ꞑ蝞ȯ૊씲뒪묀耀씿뒩밀耀伀ကȯ荹翽莋翽씼뒬봀耀飐ꁆȯĴ؂翽on씹뒣븀耀鮐ꁆȯ頀ꁆȯ䃰骳ȯ亐ꂑȯ씦뒦뼀耀⋰ꁇȯ俰ꂒȯგꃻȯ씣뒥쀀耀ɚ䇀ɚ䇀ɂ%ȯ씠뒸섀耀ꃪȯ０ꃪȯ&#10;耀Ȯ씭뒿숀耀뙠ꁆȯ꬐髶ȯ뽀頞ȯꀯȯ씪뒲쌀耀ឨꃌȯ팸ꁓȯȁ駠ꁆȯ씗뒱쐀耀軐ꁆȯ䄐顾ȯꐰꁆȯꂭȯꀯȯ씔뒴씀耀ꃪȯꃪȯ耀Ȯ씑뒋였耀씞뒎윀耀鞠ꁆȯ述ꁆȯꅠꁆȯꁆȯꀯȯ씛뒍저耀郦品ի씘뒀준耀述ꁆȯ뿰髵ȯېꂰȯꀯȯ씅뒇쨀耀黰ꁆȯ鹠ꁆȯ䃰骳ȯ㪐ꂑȯ씂뒚쬀耀իᛘꄈȯ팸ꁓȯ魠ꁆȯ씏뒙찀耀䃰骳ȯ飰ꁆȯ䃰骳ȯ鬜ȯ㎐ꂑȯ씌뒜촀耀릨ꀯȯ蚐ꃨȯ씉뒓츀耀꺐頞ȯ䪠顾ȯᬐꁇȯ驀ꁆȯ앶뒖케耀/xl/comments2.xmlȯ앳뒕퀀耀郦品ի앰둨턀耀郦品ի약둯툀耀앺둢팀耀啠骳ȯꂯȯ啠骳ȯꁆȯꀯȯ앧둡퐀耀  &#10;~앤둤픀耀몀ꁆȯ몀髵ȯ䔐骳ȯꁰꁆȯ액둻혀耀戀ꃪȯﳐꃪȯðꃫȯ앮둾휀耀/xl/comments1.xml앫둽耀앨둰耀ꀯȯꀯȯò압둷耀郦品իxxx앒둊耀霐ꁆȯ頀ꁆȯ鬰ꁆȯꁆȯ倐ꂑȯ앟둉耀ꃪȯʰꃫȯ耀Ȯ앜둌耀䔐骳ȯꫀꁆȯ䔐骳ȯꁆȯ麐ꁆȯ앙둃耀䃰骳ȯ鬰ꁆȯ䃰骳ȯ䄐ꂑȯ앆둆耀앃둅耀纯앀둘耀²ȯᰨꃌȯ팸ꁓȯ龀ꁆȯ앍둟耀郦品ի඀ꄗȯ않둒耀郦品ի嵀ꂭȯ욷둑耀喐骳ȯ釐ꁆȯ喐骳ȯꀯȯ운둔耀틈ꁵȯ욱됫耀ꃪȯꃪȯ&#10;耀呠욾됮耀郦品ի욻됭耀輰ꁆȯꖠ髶ȯꡐꁆȯꁆȯ馀ꁆȯ울될耀ss욥됧耀ரꃫȯ৐ꃫȯ߰ꃫȯ욢됺耀귰ꁆȯ骠ꁆȯ喐骳ȯꀯȯ욯됹耀纯욬됼耀용됳耀(ǐǔ頰ȯ頰ȯ㍀頱ȯ욖됶耀䃰骳ȯ거ꁆȯꝠꁆȯ䃐ꂑȯ욓됵耀 ../comments2.xml욐됈耀郦品ի욝됏耀¨li ꃌȯ팸ꁓȯmꊰꁆȯ욚됂耀욇됁耀啠骳ȯސꂰȯ啠骳ȯꁆȯꀯȯ욄됄耀&#10;纯욁됛耀&#10;Thoma, Carmenᇔ徦䀀㊖욎됞耀頀ꁆȯ땰髵ȯаꂰȯ冐ꂑȯ욋됝耀ᩘꄈȯꁓȯꏐꁆȯ욈됐豈耀ꃪȯﻰꃪȯ耀웵됗切耀啠骳ȯ騐ꁆȯ啠骳ȯꀯȯ웲뗪ﬀ耀웿뗩ﰀ耀喐骳ȯꪐꁆȯ돰ꁆȯꀯȯ웼뗬ﴀ耀郦品ի웹뗣︀耀䔐骳ȯ阠ꁆȯ䔐骳ȯòꐀꁆȯ웦뗦＀耀ꀯȯꀯȯ팈頤ȯ팈頤ȯ웣뗥老喐骳ȯꪐꁆȯ배ꁆȯꁆȯꀯȯ웠뗸Ā老䔐骳ȯꫀꁆȯ䔐骳ȯ궐ꁆȯ웭뗿Ȁ老꓀荣翽颐ꁆȯꀯȯĀ웪뗲̀老겈ꀯȯ煀ꃨȯ웗뗱Ѐ老ஐꃫȯ월뗴Ԁ老²ᘨꃌȯꭘꂭȯꙀꁆȯ웑뗋؀老䃰骳ȯ거ꁆȯ례ꁆȯꁆȯ㗐ꂑȯ웞뗎܀老Ā6웛뗍ࠀ老웘뗀ऀ老郦品իnit웅뗇਀老&#10;Thoma, Carmen웂뗚଀老䃰骳ȯꈠꁆȯ䃰骳ȯ㓐ꂑȯ웏뗙ఀ老워뗜ഀ老ꂴȯ䄂翽ꂴȯ䄂翽웉뗓฀老ꔐ荣翽깐ꁆȯꚰ荣翽팠ꛩȯ옶뗖ༀ老ꃪȯఐꃫȯ&#10;耀Ȯ옳뗕က老䔐骳ȯꃐꁆȯ䔐骳ȯꠠꁆȯ옰떨ᄀ老啠骳ȯꤐꁆȯ啠骳ȯꀯȯ옽떯ሀ老郦品իnit옺떢ጀ老Éիᶨꃌȯ팸ꁓȯ꣠ꁆȯ옧떡᐀老ꢀꁆȯ꬐髶ȯ啠骳ȯꀯȯ오떤ᔀ老郦品ի옡떻ᘀ老郦品ի옮떾ᜀ老䞰骳ȯ䟐顾ȯ䞰骳ȯݰꃫȯ옫떽᠀老t온떰ᤀ老몀髵ȯ䪠顾ȯꖠ髶ȯ꺰ꁆȯ옕떷ᨀ老Òի૘ꄈȯ팸ꁓȯ䮏ꨰꁆȯ옒떊ᬀ老스蚰ȯᤂunit옟떉ᰀ老꒐ꁆȯېꂰȯꕐꁆȯꀯȯ옜떌ᴀ老黀ꁆȯᬐꁇȯꖀꁆȯꁆȯ끠ꁆȯ옙떃Ḁ老郦品ի徦䀀㊖옆떆ἀ老ꚰ荣翽ᤂ'nit옃떅 老郦品ի㛡翶였떘℀老&#10;s옍떟∀老ꂯȯ뷠髵ȯ䄐顾ȯꀯȯ옊떒⌀老걀ꁆȯ걀ꁆȯ걀ꁆȯānit왷떑␀老郦品իnit왴떔─老ꯠꁆȯꯠꁆȯꯠꁆȯꌘ蝞ȯ왱땫☀老ꈠꁆȯаꂰȯ꙰ꁆȯ1/i䅐ꂑȯ왾땮✀老Ꙁ荣翽颐ꁆȯ왻땭⠀老郦品ի외땠⤀老纯왥땧⨀老郦品ի왢땺⬀老郦品ի㛡翶ꯠꁆȯ왯땹Ⰰ老ݰꃫȯސꃫȯ耀왬땼ⴀ老郦品ի㛡翶왩땳⸀老喐骳ȯꅠꁆȯ喐骳ȯꀯȯ왖땶⼀老啠骳ȯ迀ꁆȯ啠骳ȯꀯȯ왓땵　老할ꂣȯ왐땈㄀老왝땏㈀老ꃪȯ॰ꃫȯ&#10;耀왚땂㌀老䞰骳ȯ䟐顾ȯ䞰骳ȯݐꃫȯ왇땁㐀老ېꃫȯװꃫȯ완땄㔀老蚽ȯᤀ+왁땛㘀老꽰ꁆȯꂴȯ䄂翽왎땞㜀老꓀荣翽顾ȯꖰꁆȯ겠ꁆȯ왋땝㠀老ꆀ蛋ȯᤀ왈땐㤀老郦品իnit잵땗㨀老郦品ի잲딪㬀老ݐꃫȯԐꃫȯ耀잿딩㰀老纯잼딬㴀老&#10;纯잹딣㸀老ͰꂒȯͰꂒȯͰꂒȯ茨ꃨȯ잦딦㼀老잣딥䀀老꓀荣翽뗐ꁆȯe잠딸䄀老ctiꀯȯ.Result잭딿䈀老꓀荣翽顾ȯ燎ꂴȯ䄂翽잪딲䌀老촨荣翽᠀Ɇ촨荣翽잗딱䐀老눐ꁆȯ襘灕翽稸ꃨȯ잔딴䔀老ँ瑦䎼퐢띈㤉熼쎞䧠琀sᜩ啹战響작딋䘀老丈莒翽ᤀɆﺐ荹翽䅀잞딎䜀老荼翽ᤂu잛딍䠀老郦品ի&#10;Currency잘딀䤀老灖翽䁰鬬ȯ炍翽āĀ입딇䨀老欀莒翽᠀Ɇ焈莒翽잂딚䬀老餐蛋ȯᤀ3잏딙䰀老郦品ի Percent잌딜䴀老郦品իTitle잉딓一老喐骳ȯ꒐ꁆȯ喐骳ȯꀯȯ쟶딖伀老Ꙁ荣翽顾ȯ촨荣翽顾ȯ쟳딕倀老荺翽뇠ꁆȯ搰꘵ȯ$쟰단儀老荺翽댰ꁆȯ搰꘵ȯ$쟽닯刀老꓀荣翽顾ȯLevelso쟺닢匀老든ꁆȯ灕翽⯠颪ȯ쟧닡吀老厸灗翽耀炍翽쟤다唀老ataꀯȯkbookId쟡닻嘀老郦品իComma쟮닾圀老Ꮠꃫȯ쟫닽堀老_᠀ကssage쟨닰夀老郦品ի쟕닷娀老潸莒翽ᤀ什쟒닊嬀老啠骳ȯ馰ꁆȯᭀꁇȯ쭰ꀯȯ쟟닉尀老술火翽素ꁴȯs耀쟜닌崀老Ꙁ荣翽顾ȯ᷈荽翽벐ꁆȯ쟙닃帀老뛰ꁆȯ灕翽㛀颪ȯ쟆닆开老술火翽ꌠꁴȯ耀쟃닅怀老ꚰ荣翽᠀Ɇ绸荣翽徦䀀㊖쟀님愀老/xl/calcChain.xml쟍닟戀老‘荼翽ᤀs⸷9쟊닒挀老꓀荣翽顾ȯ佥獰䰮慯卤敨瑥s윷닑搀老縰荣翽ᤀ侀윴닔攀老䃰骳ȯ꙰ꁆȯ䃰骳ȯ㠐ꂑȯ윱늫昀老厸灗翽耀炍翽윾늮最老灖翽碰鬬ȯ炍翽āĀ윻늭栀老藸荣翽ᤂu윸늠椀老绸荣翽ᤀ윥늧樀老윢늺欀老荺翽띐ꁆȯⵀꙟȯ$윯늹氀老윬늼洀老맀ꁆȯ襘灕翽ꝸꁕȯ윩늳渀老ꃪȯሰꃫȯ&#10;耀u윖늶漀老郦品ի윓늵瀀老郦品ի윐늈焀老䔐骳ȯ鵀ꁆȯ䔐骳ȯ맰ꁆȯ윝늏爀老몰ꁆȯ襘灕翽냸ꁕȯ윚늂猀老䯐ꁇȯ禐髶ȯ질頠ȯ질頠ȯ즰頠ȯ윇늁琀老왐ꁆȯ&#10;위늄甀老郦品ի Comma [0]윁늛瘀老郦品ի Heading 1윎늞眀老ra땀ꁆȯ籰灕翽Ё윋늝砀老散䔮놀ꁆȯ籰灕翽Ё윈느礀老Ꙁ荣翽顾ȯ.CV익늗稀老喐骳ȯꕐꁆȯ喐骳ȯ쭰ꀯȯ읲뉪笀老뱠ꁆȯ襘灕翽燸ꃨȯ읿뉩簀老䔮䘮汩佥獰䰮慯卤敨瑥s일뉬紀老蝨荣翽ᤀ읹뉣縀老ꮸꁕȯ볰ꁆȯ읦뉦缀老읣뉥耀老郦品իInput읠뉸脀老젰ꁆȯted읭뉿舀老郦品իGood읪뉲茀老郦品ի&#10;Check Cell읗뉱萀老郦品իNote&quot;읔뉴蔀老衘荣翽ᤀ{⸷〱응뉋蘀老씀ꁆȯc읞뉎蜀老疘莒翽ᤀ8䉀d읛뉍蠀老甐莒翽ᤀ䅀의뉀褀老荺翽뇠ꁆȯ粐꘵ȯ$읅뉇言老쑀ꁆȯc읂뉚謀老刈莒翽ᤀy읏뉙谀老臠荣翽ᤂv음뉜贀老郦品ի Heading 4읉뉓踀老쁐ꁆȯ삶뉖輀老씰ꁆȯ삳뉕退老onv산눨鄀老Ꙁ荣翽顾ȯ촨荣翽顾ȯ삽눯鈀老섐ꁆȯ삺눢錀老씰ꁆȯ삧눡鐀老애ꁆȯg삤눤销老郦品ի Accent3삡눻阀老싰ꁆȯg삮눾需老郦品ի Accent1삫눽頀老荺翽옠ꁆȯ粐꘵ȯ$삨눰餀老꓀荣翽욀ꁆȯ楶祴삕눷騀老罀荣翽═莋翽Ꙁ荣翽욀ꁆȯ삒눊鬀老곀髶ȯc삟눉鰀老Ѐꂰȯ삜눌鴀老애ꁆȯ삙눃鸀老킠ꁆȯ삆눆鼀老ꔐ荣翽쒠ꁆȯadataSrc삃눅ꀀ老좐ꁆȯity삀눘ꄀ老郦品ի Heading 2삍눟ꈀ老쑀ꁆȯSrc삊눒ꌀ老郦品ի Accent4샷눑ꐀ老퐰髵ȯonv샴눔ꔀ老첀髵ȯ샱돫ꘀ老郦品ի Accent2샾돮꜀老n찰ꂣȯ샻돭ꠀ老묐ꁆȯity샸돠꤀老엀ꁆȯ&#10;g샥돧ꨀ老산ꁆȯ샢돺꬀老셰ꁆȯity샯돹가老藸荣翽ᤅu샬돼관老꛰髶ȯ샩돳글老쎰ꁆȯ샖돶꼀老勈莒翽᠀Ɇ焈莒翽샓돵뀀老부ꁆȯg샐돈넀老畮ᰀကȯ故穸䄹㐮ㄲㄮ㌮ㄮ⸷ㄱ생돏눀老郦品ի Heading 3샚돂대老쁐ꁆȯted샇돁됀老郦品իOutput샄도딀老찠ꁆȯ상돛똀老郦品իTotal샎돞뜀老ᄐ荾翽ᤀ䄀샋돝렀老ၸ荾翽ᤀ~새돐뤀老禀莒翽ᤀ±刀쀵돗먀老웠ꁆȯ쀲뎪묀老荀荣翽ᤀ|쀿뎩밀老큀髵ȯ쀼뎬봀老郦品իBad쀹뎣븀老郦品ի Neutral쀦뎦뼀老痠莒翽ᤀ¤俀쀣뎥쀀老㛡翶Ȁ쀠뎸섀老&amp;쀭뎿숀老&amp;⸐ò⸐òEE쀪뎲쌀老둀ꂶȯ怀쀗뎱쐀老둀ꂶȯ瀀TRY\MACHINE쀔뎴씀老㛡翶Ȁ쀑뎋였老0쀞뎎윀老뫀ꂶȯ䀀%ꀀ&amp;耀INE쀛뎍저老&#10;&#10;ȯꂣȯ쀘뎀준老郦品ի Accent5쀅뎇쨀老ꚰ荣翽ᤂ9E\쀂뎚쬀老풐ꁆȯ'쀏뎙찀老0ႱðINE쀌뎜촀老纀ꂶȯ䀀%ꀀ&amp;耀쀉뎓츀老은ꁆȯ 쁶뎖케老툠ꁆȯ&quot;쁳뎕퀀老蚽ȯᨀ E\쁰덨턀老툠ꁆȯ$쁽덯툀老ᒰꃫȯ႐ꃫȯ෰ꃫȯᄐꃫȯ쁺덢팀老盀ꃨȯ␁òE\쁧덡퐀老  INE쁤덤픀老!ࠀ쁡덻혀老덀ꂶȯ怀뾀ꂶȯ怀뫀ꂶȯ怀纀ꂶȯ怀쁮덾휀老⒀ò⒀òE쁫덽老!딐骜ȯINE쁨데老껀ꂶȯ瀀ࠀ쁕덷老탐ꁆȯ#쁒덊老ȯ﬐ꂖȯINE쁟덉老%   쁜덌老덀ꂶȯ䀀%ꀀ&amp;耀INE쁙덃老뾀ꂶȯ䀀%ꀀ&amp;耀쁆덆老검ꂶȯ瀀ダò톐ꁆȯ徦䀀㊖쁃덅老&amp;Y\MACHINE\쁀던老&amp;쁍덟老&amp;ࠀ쁊덒老㛡翶솷덑老덀ꂶȯ瀀ࠀ솴더老뾀ꂶȯ瀀솱댫老뫀ꂶȯ瀀솾댮老쯰ꁆȯ!솻댭老턀ꁆȯ&amp;솸댠老)솥댧老촨荣翽顾ȯ촨荣翽顾ȯINE솢댺老ꂶȯꂶȯINE솯댹老㛡翶Ȁ솬댼老㛡翶솩댳老㛡翶Ȁ솖댶老츰ꁆȯ%솓댵老검ꂶȯ䀀%nb0INE손댈老郦品ի Accent6솝댏老環ꃨȯ⼀òINE솚댂老%CHINE㼀䚆솇댁老%ダò칠ꁆȯE\솄댄老둀ꂶȯ䀀%ꀀ&amp;耀0솁댛老%쐠ȯEE솎댞老ȯ첰ꁆȯ솋댝老%ops1.xmlE솈댐豈老검ꂶȯ瀀⸐ò⸐òE쇵댗切老纀ꂶȯ瀀&amp;&amp;&amp;쇲냪ﬀ老%쇿냩ﰀ老턀ꁆȯ(쇼냬ﴀ老䘰荻翽誀ꂠȯダòダòE\䚆쇹냣︀老㛡翶Ȁ쇦냦＀老쇣냥耂쇠냸Ā耂 쇭냿Ȁ耂쇪냲̀耂쇗냱Ѐ耂쇔냴Ԁ耂쇑냋؀耂쇞냎܀耂쇛냍ࠀ耂쇘냀ऀ耂쇅냇਀耂쇂냚଀耂쇏냙ఀ耂쇌냜ഀ耂㛡翶Ȁ쇉냓฀耂섶냖ༀ耂&#10;섳냕က耂섰남ᄀ耂섽낯ሀ耂섺낢ጀ耂섧낡᐀耂&#10;설낤ᔀ耂섡낻ᘀ耂섮낾ᜀ耂섫낽᠀耂 섨낰ᤀ耂zgu2nb0섕낷ᨀ耂&#10;섒낊ᬀ耂섟낉ᰀ耂떀ꂶȯ瀀서낌ᴀ耂섙낃Ḁ耂섆낆ἀ耂zgu2nb0섃낅 耂섀나℀耂섍낟∀耂섊낒⌀耂셷낑␀耂셴낔─耂셱끫☀耂zgu2nb0셾끮✀耂셻끭⠀耂셸끠⤀耂셥끧⨀耂셢끺⬀耂1셯끹Ⰰ耂셬끼ⴀ耂셩끳⸀耂1셖끶⼀耂셓끵　耂zgu2nb0셐끈㄀耂셝끏㈀耂셚끂㌀耂셇끁㐀耂셄끄㔀耂셁끛㘀耂셎끞㜀耂셋끝㠀耂셈끐㤀耂㛡翶습끗㨀耂슲뀪㬀耂&#10;슿뀩㰀耂슼뀬㴀耂승뀣㸀耂슦뀦㼀耂㛡翶Ȁ슣뀥䀀耂%슠뀸䄀耂6슭뀿䈀耂.슪뀲䌀耂7슗뀱䐀耂5슔뀴䔀耂2슑뀋䘀耂8슞뀎䜀耂$슛뀍䠀耂1슘뀀䤀耂9슅뀇䨀耂:슂뀚䬀耂4슏뀙䰀耂8슌뀜䴀耂;슉뀓一耂9싶뀖伀耂'싳뀕倀耂7싰뇨儀耂 싽뇯刀耂+싺뇢匀耂3싧뇡吀耂'실뇤唀耂)싡뇻嘀耂/싮뇾圀耂6싫뇽堀耂싨뇰夀耂;싕뇷娀耂&lt;싒뇊嬀耂&amp;싟뇉尀耂!시뇌崀耂-싙뇃帀耂:싆뇆开耂싃뇅怀耂$싀뇘愀耂싍뇟戀耂,싊뇒挀耂#숷뇑搀耂%숴뇔攀耂/숱놫昀耂(숾놮最耂+숻놭栀耂-숸놠椀耂*숥놧樀耂㛡翶Ȁ숢놺欀耂!숯놹氀耂&quot;숬놼洀耂5숩놳渀耂 숖놶漀耂4숓놵瀀耂숐놈焀耂(숝놏爀耂,숚놂猀耂)숇놁琀耂#숄놄甀耂&amp;숁놛瘀耂*숎놞眀耂㛡翶Ȁ숋놝砀耂.숈놐礀耂0쉵놗稀耂쉲녪笀耂0쉿녩簀耂1쉼녬紀耂&quot;쉹녣縀耂2쉦녦缀耂3쉣녥耀耂J쉠노脀耂㛡翶Ȁ쉭녿舀耂P쉪녲茀耂R쉗녱萀耂R쉔녴蔀耂T쉑녋蘀耂U쉞녎蜀耂E쉛녍蠀耂F쉘녀褀耂U쉅녇言耂&lt;쉂녚謀耂&gt;쉏녙谀耂A쉌녜贀耂B쉉녓踀耂C쎶녖輀耂I쎳녕退耂M쎰넨鄀耂?쎽넯鈀耂A쎺넢錀耂M쎧넡鐀耂Q쎤네销耂E쎡넻阀耂S쎮넾需耂O쎫넽頀耂V쎨넰餀耂W쎕넷騀耂P쎒넊鬀耂X쎟넉鰀耂T쎜넌鴀耂W쎙넃鸀耂X쎆넆鼀耂K쎃넅ꀀ耂Y쎀넘ꄀ耂Q쎍넟ꈀ耂S쎊넒ꌀ耂C쏷넑ꐀ耂Y쏴넔ꔀ耂Z쏱뻫ꘀ耂Z쏾뻮꜀耂[쏻뻭ꠀ耂@쏸뻠꤀耂=쏥뻧ꨀ耂V쏢뻺꬀耂D쏯뻹가耂G쏬뻼관耂H쏩뻳글耂=쏖뻶꼀耂㛡翶Ȁ쏓뻵뀀耂B쏐뻈넀耂@쏝뻏눀耂H쏚뻂대耂I쏇뻁됀耂?쏄뻄딀耂F쏁뻛똀耂K쏎뻞뜀耂&gt;쏋뻝렀耂G쏈뻐뤀耂L쌵뻗먀耂N쌲뺪묀耂J쌿뺩밀耂L쌼뺬봀耂D쌹뺣븀耂N쌦뺦뼀耂O쌣뺥쀀耂b쌠뺸섀耂h쌭뺿숀耂a쌪뺲쌀耂k쌗뺱쐀耂l쌔뺴씀耂f쌑뺋였耂o쌞뺎윀耂q쌛뺍저耂r쌘뺀준耂^쌅뺇쨀耂a쌂뺚쬀耂s쌏뺙찀耂t쌌뺜촀耂v쌉뺓츀耂v썶뺖케耂x썳뺕퀀耂\썰빨턀耂㛡翶Ȁ썽빯툀耂e썺빢팀耂d썧빡퐀耂c썤빤픀耂j썡빻혀耂m썮빾휀耂g썫빽耂d써빰耂c썕빷耂j썒빊耂q썟빉耂n썜빌耂p썙빃耂t썆빆耂x썃빅耂y썀빘耂k썍빟耂]썊빒耂^빑耂`빔耂i븫耂m븮耂b븭耂\븠耂㛡翶Ȁ븧耂`븺耂h븹耂g븼耂u븳耂u븶耂w븵耂l븈耂i븏耂p븂耂e븁耂n븄耂r븛耂f븞耂y븝耂_븐豈耂w븗切耂z뿪ﬀ耂[뿩ﰀ耂s뿬ﴀ耂o뿣︀耂_뿦＀耂]뿥考|뿸Ā考꓀荣翽顾ȯagekId뿿Ȁ考z뿲̀考ꚰ荣翽ᤂ뿱Ѐ考촨荣翽顾ȯ.Count뿴Ԁ考㛡翶Ȁ뿋؀考뿎܀考뿍ࠀ考ꚰ荣翽ᤂ뿀ऀ考{뿇਀考꺈莊翽ᨀ7뿚଀考촨荣翽顾ȯ佥獰匮慨敲䱤慯d뿙ఀ考ꚰ荣翽ᤀ뿜ഀ考뿓฀考焈莒翽ᤃ뿖ༀ考᷀ꂷȯ酈䞺믈ⅣȀ뿕က考舫ȯᨀ 뾨ᄀ考뾯ሀ考舫ȯᨀ 뾢ጀ考~뾡᐀考}뾤ᔀ考舫ȯᨀ ns뾻ᘀ考舫ȯᨀ  뾾ᜀ考뾽᠀考~뾰ᤀ考}뾷ᨀ考뾊ᬀ考뾉ᰀ考뾌ᴀ考뾃Ḁ考텀ꂶȯ瀀뾆ἀ考Ꙁ荣翽顾ȯee&quot;: &quot;뾅 考ꂶȯ瀀뾘℀考촨荣翽顾ȯlAction뾟∀考뾒⌀考졀ꂣȯ뾑␀考匘莒翽═莋翽age뾔─考{뽫☀考뽮✀考|뽭⠀考뽠⤀考뽧⨀考뽺⬀考舫ȯᨀ 뽹Ⰰ考舫ȯᨀ 뽼ⴀ考뽳⸀考ᐐ荾翽ᨠ 뽶⼀考荹翽ȯᴚȁ뽵　考뽈㄀考뽏㈀考䘰荻翽ࠠꁇȯntToken뽂㌀考뽁㐀考舫ȯᨀ &#10;뽄㔀考舫ȯᨀ ult뽛㘀考᷈荽翽ᨀ 뽞㜀考뽝㠀考熈莒翽ᨀ 뽐㤀考뽗㨀考舫ȯᨀ 뼪㬀考舫ȯᨀ 뼩㰀考舫ȯᨀ 뼬㴀考舫ȯᨀ !ult뼣㸀考舫ȯᨂ #뼦㼀考舫ȯᨀ &quot;ult뼥䀀考翌翽翌翽穠ꂌȯd뼸䄀考舫ȯᨀ &amp;뼿䈀考$ContentTypeId뼲䌀考㦸舷ȯ᠀燑䠩蛋ȯ뼱䐀考&#10;鷰ꃨȯ뼴䔀考舫ȯᨀ %뼋䘀考荹翽翽ᴙȀ鎰苰翽뼎䜀考ꚰ荣翽ᤂ苟翽뼍䠀考휠ꂣȯ뼀䤀考첀ꂵȯķ؂翽뼇䨀考䃰骳ȯᰰꁇȯ䃰骳ȯ❜㝇ᇐ㽐ꂑȯ뼚䬀考␰ꃫȯﲐꂖȯ耀ò뼙䰀考䘰荻翽ጀꁇȯ쐠ȯ뼜䴀考( TriggerFlowInfo뼓一考꺈莊翽ᤀ&amp;뼖伀考꓀荣翽顾ȯᔀetId뼕倀考䷆蛋ȯᤀ볨儀考꓀荣翽顾ȯ芐船ȯꗰꁕȯ볯刀考啠骳ȯᙠꁇȯ啠骳ȯ頲ȯﯠꀯȯ볢匀考䔐骳ȯ媠骳ȯᣐꁇȯᕀꁇȯ볡吀考荹翽翽ờȀ⛀ȯ볤唀考␰ꃫȯẐꃫȯ耀볻嘀考喐骳ȯᮠꁇȯ喐骳ȯȯ֐ꀰȯ볾圀考蚰荣翽ᨀ '볽堀考蛨荣翽ᤀ陰ꁕȯ볰夀考䘰荻翽ᦐꁇȯﲀ蛩ȯ苟翽볷娀考㮏舷ȯᤀ{볊嬀考ᒰꁇȯꂯȯ꧀髶ȯ:43֐ꀰȯ볉尀考㡿舷ȯᤀz苟翽볌崀考㨄舷ȯ᠀燑䥫蛋ȯ볃帀考䃰骳ȯꛀ髶ȯ䃰骳ȯ㩐ꂑȯ볆开考荺翽ᛀꁇȯ掐꘵ȯ$볅怀考䞰骳ȯꪰ髶ȯ䞰骳ȯვ␰ꃫȯ볘愀考㣇舷ȯᤀ~䰀볟戀考㤛舷ȯᤀ䱀볒挀考ீ顿ȯᑰꛞȯᴚ翽咰꛺ȯ苟翽병搀考厧蛋ȯᤂ鎰苰翽볔攀考㭈舷ȯᤀ|$벫昀考␰ꃫȯṰꃫȯ&#10;耀벮最考哤蛋ȯᤀ佀벭栀考䔐骳ȯᓠꁇȯ䔐骳ȯიᡰꁇȯ베椀考澰莒翽ᤀu벧樀考灈莒翽ᤂ배蜙ȯ벺欀考ꔐ荣翽ዐꁇȯꚰ荣翽ﰀꛩȯ벹氀考⑀ꂷȯ촨荣翽멀骽ȯ벼洀考㫺舷ȯᤀ}䯀䌀蛪ȯ벳渀考叠莒翽ᤀer벶漀考呆蛋ȯᤃ侀벵瀀考濸莒翽ᤂ$번焀考剗蛋ȯᤀ䁀벏爀考仅蛋ȯᤀ䀀$벂猀考伍蛋ȯᤂ俀$벁琀考ꫀꁆȯ鯰ꁆȯ媠骳ȯ:58፠ꁇȯ버甀考啠骳ȯ뙠ꁆȯ啠骳ȯऀꀰȯ벛瘀考舫ȯᨀ $苟翽벞眀考ᕰꁇȯ頞ȯꎐ髶ȯﯠꀯȯ벝砀考荺翽ᇠꁇȯ掐꘵ȯ$벐礀考喐骳ȯꎐ髶ȯ喐骳ȯòऀꀰȯ벗稀考ጰꁇȯ鿀頞ȯꛀ髶ȯ㺐ꂑȯ뱪笀考tId뱩簀考㠰舷ȯᤀ䀀뱬紀考舫ȯᨀ (뱣縀考d뱦缀考$Thoma, Carmen뱥耀考ᤸ㙱翶ᤠ㙱翶뱸脀考世蛋ȯᤃ傀on뱿舀考컐ꁜȯ⎰ꁇȯპ퓕㽔䀀ꄈȯ㾀㾀뱲茀考翌翽翌翽煰ꂌȯ뱱萀考翌翽翌翽딐骜ȯ뱴蔀考倍蛋ȯᤂ£净^뱋蘀考儂蛋ȯᤂ¥剀뱎蜀考Caption.MeControl뱍蠀考荹翽ȯᴙᴚ뱀褀考乯蛋ȯᤀ뱇言考蛊ȯᨀ뱚謀考珉械螮翽뱙谀考㛡翶뱜贀考单蛋ȯᤂ偀on뱓踀考傯蛋ȯᤂ¤刀괁蚽嚑勌뱖輀考㎰ꘑȯ燐颰ȯ쮈頠ȯ쮈頠ȯ쭰頠ȯ뱕退考敓⁴敦瑡牵ⵥ慧整戠獡摥倠潲獰밨鄀考Ạꁇȯꩄଢ଼䟬ǲȀ밯鈀考ᤸ㙱翶ᤠ㙱翶밢錀考컐ꁜȯᶰꁇȯრ⛰ꁀȯ밡鐀考冱蛋ȯᤀ 儀밤销考叠莒翽ᨀ밻阀考᷈荽翽ᨀ⛀밾需考蛨荣翽ᬀ밽頀考컐ꁜȯ⃠ꁇȯუ㒠ꄈȯ㗐蛸ȯ배餀考ᐐ荾翽ᤠ밷騀考ty毠蚱ȯ밊鬀考oc뚀蛅ȯ밉鰀考㛡翶밌鴀考䬐莒翽ᤀX⛀밃鸀考쨀顡ȯ䥰ꘑȯნenꃻȯd밆鼀考刄蛋ȯᤀ¡兀밅ꀀ考佣蛋ȯᤂ¦劀반ꄀ考荹翽·ᴚȁ械ꛉȯ밟ꈀ考컐ꁜȯ糠ꁜȯოPo㛠ꁀȯon㾀밒ꌀ考۰顢ȯﮀ顡ȯსen◀ꄈȯd밑ꐀ考①ꙴȯȯ바ꔀ考㛡翶뷫ꘀ考䘰荻翽₀ꁇȯ뷮꜀考Ȱꁝȯʰ髶ȯტ摥ᆀꂷȯ⛀뷭ꠀ考䵰蛋ȯᤀ뷠꤀考荺翽❀ꁇȯ梐꘵ȯ$뷧ꨀ考荹翽ȯᴙȯ뷺꬀考叠莒翽ᤀ뷹가考﹠蚽ȯᨀ뷼관考翌翽翌翽簀ꂌȯ뷳글考wT뷶꼀考뷵뀀考⹭捁뷈넀考ty勀蚱ȯ뷏눀考翌翽翌翽뀰骜ȯ뷂대考侸蛋ȯᤂ¢冀뷁됀考ɭȁ뷄딀考咙蛋ȯ᠀燑䴝蛋ȯ뷛똀考˒뷞뜀考ၶ⛀뷝렀考翌翽翌翽꣠骜ȯ뷐뤀考ᤸ㙱翶ᤠ㙱翶뷗먀考ꨀ頠ȯ蚭ȯჟPoꃻȯon붪묀考a줠ꂣȯ붩밀考叭蛋ȯᤀ倀⛀붬봀考ꣀ莒翽ᬀ붣븀考郦品ի℘㙯翶噈ꙴȯ效ꁕȯon붦뼀考兖蛋ȯᤂ§勀齀驋ȯ붥쀀考衇랴䋮跍â₣䚍滖䌸徔잨Ⰱ붸섀考镰螬翽械螮翽붿숀考ᤸ㙱翶ᤠ㙱翶붲쌀考締骢ȯ┐ꂞȯღ᱀ꂷȯ⛀붱쐀考ᤸ㙱翶ᤠ㙱翶붴씀考ᤸ㙱翶ᤠ㙱翶붋였考蛊ȯᨀ谺禎빅붎윀考顽ȯ캠骝ȯწᙀꂷȯ붍저考蛊ȯᨀ&#10;퐘ò부준考㛡翶붇쨀考蛊ȯᨀ붚쬀考⤁瑦䎼퐢띈㤉熼쎞廠붙찀考ChainingModeCBC붜촀考ⓑ傡淼숚䉆ⷳ菶鏌ẞ齢嬕宻᧒體붓츀考熈莒翽ᤀ붖케考ChainingModeCBC붕퀀考뵨턀考뵯툀考Ⰱ瑦䎼퐢띈㤉熼쎞懠뵢팀考ᤸ㙱翶ᤠ㙱翶뵡퐀考ఠꁝȯ⇐ꁇȯჯᴀꄈȯ뵤픀考⨁瑦䎼퐢띈㤉熼쎞忠뵻혀考窠ꂝȯ켰骝ȯჰጀꂷȯ뵾휀考ᤸ㙱翶ᤠ㙱翶뵽考㛡翶뵰考⸁夀遀煋ፊ陁ꩥ汌㩵뵷考㑠ꁇȯ⇐ꁇȯფ䜀ꄈȯ뵊考ᤸ㙱翶ᤠ㙱翶뵉考㛡翶뵌考䒀骢ȯ你骢ȯშჀꂷȯ⛀뵃考㛡翶뵆考蛊ȯᨀ뵅考뵘考焈莒翽ᨂ谺禎빅뵟考፸荾翽ᨀ뵒考蛊ȯᬀ禎빅뵑考✁ȀⓁ꽏伇䫾鋅筭뵔考툀驊ȯ칰驊ȯყ⚠ꄈȯ봫考ᝠꘑȯ㎰ꘑȯ쵈頠ȯ쵈頠ȯ촰頠ȯ봮考ᐐ荾翽ᨠ裂Ꙡȯ봭考蛊ȯᬀ 봠考蛊ȯᨁò봧考愀ꁇȯȰꁝȯცᾀꂷȯ봺考顽ȯ챀顡ȯძ぀ꄈȯ봹考Ё⃿욊ꍲ蕍⪞楩⋒徫㼀ㄱい믏봼考蛊ȯᨀ봳考쪐顡ȯ푐顡ȯქ䟠ꄈȯ봶考봵考⠁瑦䎼퐢띈㤉熼쎞巠怚橞ဇ봈考봏考骢ȯ秀骢ȯხᬀꂷȯ⛀봂考蛊ȯᬀ봁考蛊ȯᨀ 봄考⬁瑦䎼퐢띈㤉熼쎞惠ሕⳍ㔵봛考蛊ȯᨀ봞考쇀蜗ȯ颩ȯჩ㈀ꄈȯ⛀봝考봐豈考㛡翶봗切考镰螬翽械螮翽⫐ꁇȯ뫪ﬀ考ⴐꁇȯ⇐ꁇȯჭ㋠ꄈȯ뫩ﰀ考0뫬ﴀ考㛡翶뫣︀考뫦＀考ⴁ夀遀煋ፊ陁ꩥ汌쥵뫥耄㓁臟ȯᤀ/뫸Ā耄뫿Ȁ耄㗁ꂵȯ䄂翽㗁ꂵȯ䄂翽뫲̀耄㷰ꁇȯఠꁝȯჱ傠ꄈȯ뫱Ѐ耄뫴Ԁ耄镰螬翽械螮翽뫋؀耄ᤸ㙱翶ᤠ㙱翶뫎܀耄镰螬翽械螮翽뫍ࠀ耄镰螬翽械螮翽鹱&#10;뫀ऀ耄㐚臟ȯᤀ뫇਀耄뫚଀耄Š蚾ȯᨀ뫙ఀ耄㛡翶뫜ഀ耄〰ꘔȯ뫓฀耄䴠ꁇȯ㱰ꁇȯ喨ꙃȯ喨ꙃȯ喐ꙃȯ뫖ༀ耄㟁ꂵȯ䄂㟁ꂵȯ䄂㔧᝻孎뫕က耄ᤸ㙱翶ᤠ㙱翶모ᄀ耄䘰荻翽㹐ꁇȯModeCBC몯ሀ耄ꚰ荣翽ᤂ0몢ጀ耄呐莒翽ᤀ몡᐀耄㴰ꁇȯ컐ꁜȯჴ㈠颪ȯ몤ᔀ耄琾丞翽㵠ꁇȯꪠ顢ȯ못ᘀ耄衇랴䋮跍â₣䚍滖䌸徔잨Ⰱ몾ᜀ耄ⓑ傡淼숚䉆ⷳ菶鏌ẞ齢嬕宻᧒體췳烜몽᠀耄荼翽ᨂ몰ᤀ耄㛡翶몷ᨀ耄ChainingModeCBC몊ᬀ耄␁瑦䎼퐢띈㤉熼쎞嫠몉ᰀ耄ᤸ㙱翶ᤠ㙱翶몌ᴀ耄촨荣翽㥀ꁇȯ촨荣翽㥀ꁇȯ몃Ḁ耄䘰荻翽㽀ꁇȯModeCBC몆ἀ耄명 耄몘℀耄퓠顡ȯ畐ꁆȯ&#10;䐅글뜨風ȯ뜐風ȯ몟∀耄Ⰱ瑦䎼퐢띈㤉熼쎞懠㐀᷂몒⌀耄ᤸ㙱翶ᤠ㙱翶몑␀耄㌰臟ȯᨀ 谺禎빅몔─耄㑬臟ȯᤀ2멫☀耄㟰ꁇȯ괰驙ȯ夨ꙃȯ夨ꙃȯ夐ꙃȯ멮✀耄﷌蛇ȯᨀ 멭⠀耄㛡翶멠⤀耄ChainingModeCBC퉩ꬢ멧⨀耄ꁜȯ컐ꁜȯჵ㗀颪ȯ멺⬀耄㍹臟ȯᨀ @蜀ȯ멹Ⰰ耄鬠驋ȯ멼ⴀ耄衇랴䋮跍â₣䚍滖䌸徔잨Ⰱ퉩ꬢ멳⸀耄컐ꁜȯఠꁝȯჳ⫠颪ȯ멶⼀耄ℐꘔȯ멵　耄㯀ꂵȯ轐刑倫倀昀䵺멈㄀耄㛡翶멏㈀耄镰螬翽械螮翽劖͍춍螌멂㌀耄ⓑ傡淼숚䉆ⷳ菶鏌ẞ齢嬕宻᧒體멁㐀耄멄㔀耄㮀ꂵȯ齎혭䌸爙Ŏ鸀椪퉩ꬢ멛㘀耄㛡翶멞㜀耄괰驙ȯᝠꘑȯ偨ꙃȯ偨ꙃȯ偐ꙃȯ멝㠀耄ᤸ㙱翶ᤠ㙱翶멐㤀耄㷰ꁇȯ㗠ꁇȯჲ䟠颪ȯ멗㨀耄⟰ꘔȯ먪㬀耄㏅臟ȯᤀ먩㰀耄먬㴀耄ﶀ蛇ȯᨀ 먣㸀耄먦㼀耄ChainingModeCBC㨰ꁇȯ먥䀀耄ഁ瑦䎼퐢띈㤉熼쎞䳠ऀ밹鹱머䄀耄ก瑦䎼퐢띈㤉熼쎞䷠ऀ밹鹱먿䈀耄䌰ꁇȯ㄰ꁇȯჷ粘ꁅȯ먲䌀耄༁瑦䎼퐢띈㤉熼쎞仠ऀ밹鹱먱䐀耄屐ꁇȯ텀ꁜȯჼ䘠ꄈȯ먴䔀耄က먋䘀耄镰螬翽械螮翽먎䜀耄숚ᤀက菶鏌ẞ齢嬕宻᧒體먍䠀耄㲐ꘔȯ먀䤀耄镰螬翽械螮翽톸ò먇䨀耄愀ꁇȯ㄰ꁇȯჹ案ꁅȯ먚䬀耄i爀ꂣȯModeCBC먙䰀耄㏠蜁ȯ㋀蜁ȯჽ⬀ꄈȯ먜䴀耄﷊蚻ȯ᠀燑䴝蛋ȯꄇȯ먓一耄퐐ꂣȯ먖伀耄ⓑ傡淼숚䉆ⷳ菶鏌ẞ齢嬕宻᧒體먕倀耄荺翽䏀ꁇȯ胰꘵ȯ$믨儀耄煐莒翽ᤂ믯刀耄㛡翶믢匀耄ᤸ㙱翶ᤠ㙱翶믡吀耄ChainingModeCBC믤唀耄믻嘀耄꓀荣翽䊠ꁇȯꡠ颫ȯꘞȯ暶鶼侯⇷믾圀耄W田믽堀耄舠꘥ȯ믰夀耄ଁ瑦䎼퐢띈㤉熼쎞䫠ऀ밹鹱믷娀耄炘莒翽ᤀu믊嬀耄㋀蜁ȯㄐ蜁ȯჺㄠꄈȯ믉尀耄⎐蜁ȯװ蜁ȯჶ⡠ꄈȯ믌崀耄㛡翶믃帀耄䛰ꁇȯ䛰ꁇȯ䛰ꁇȯā翽믆开耄꓀荣翽顾ȯ촨荣翽䖠ꁇȯ苟翽믅怀耄楠ꁕȯ櫀ꁕȯꃖȯ믘愀耄ꔐ荣翽䏰ꁇȯꚰ荣翽밀ꛪȯ믟戀耄舨荣翽ᤀ믒挀耄膨荣翽ᤂ믑搀耄㛡翶믔攀耄㛡翶뮫昀耄愀ꁇȯ䌰ꁇȯ჻掘ꁅȯ뮮最耄厐㙽翶埠㙽翶ȯ讨ꂭȯ뮭栀耄ᤸ㙱翶ᤠ㙱翶뮠椀耄ᤸ㙱翶ᤠ㙱翶뮧樀耄؁夀斮홏퀅靉ᑈ㥙௼Ǳ뮺欀耄眠荣翽ᤃy䯀芵勌諠㗜뮹氀耄ﶰꃹȯꁜȯჸ➀ꄈȯ뮼洀耄ঐ蚩ȯᤀ䀀뮳渀耄㛡翶뮶漀耄崀ꁕȯ뮵瀀耄ꚰ荣翽ᤂ뮈焀耄䩨莒翽ᤀ뮏爀耄焈莒翽ᤂ䴀苟翽뮂猀耄ChainingModeCBC뮁琀耄衇랴䋮跍â₣䚍滖䌸徔잨Ⰱ뮄甀耄뮛瘀耄ᤸ㙱翶ᤠ㙱翶뮞眀耄긠꘥ȯ뮝砀耄竐颰ȯ뫠ꁆȯ亨ꙃȯ亨ꙃȯ亐ꙃȯ뮐礀耄矰ꁆȯ矰ꁆȯ矰ꁆȯꘞ&#10;뮗稀耄ā฀ėడ덉⒬ￔ륙Ɔऀ밹鹱뭪笀耄؁夀斮홏퀅靉ᑈ㥙௼Ǳ뭩簀耄ਁȀⓁ꽏伇䫾鋅業ऀ밹鹱뭬紀耄ఁ瑦䎼퐢띈㤉熼쎞䯠ऀ밹鹱뭣縀耄ᤸ㙱翶ᤠ㙱翶뭦缀耄ް顢ȯ㟰ꁇȯ䳨ꙃȯ䳨ꙃȯ䳐ꙃȯ뭥耀耄೷蚩ȯᤀ䁀뭸脀耄㽐ꘔȯ뭿舀耄ጁ瑦䎼퐢띈㤉熼쎞几뭲茀耄穐髶ȯ髵ȯBE뤨Ꙟȯ뤐Ꙟȯ뭱萀耄ᴁ瑦䎼퐢띈㤉熼쎞叠ऀ밹鹱.뭴蔀耄ἁ瑦䎼퐢띈㤉熼쎞嗠ऀ밹鹱'뭋蘀耄鸠ꂷȯ뭎蜀耄ꄰ驡ȯ꫰驡ȯᄀ鍠ꃺȯ뭍蠀耄夁ఀ昳眕⼒ꍂޔ挽㌒꿒Ȁ뭀褀耄ᜁȀⓁ꽏伇䫾鋅籭က뭇言耄℁瑦䎼퐢띈㤉熼쎞埠ऀ밹鹱0뭚謀耄魠ꂷȯ뭙谀耄́夀遀煋ፊ陁ꩥ汌ꩵऀ밹鹱4뭜贀耄傀ꁇȯ䈐ꁇȯჾ㥠颪ȯ뭓踀耄ḁ瑦䎼퐢띈㤉熼쎞哠ऀ밹鹱5뭖輀耄威ఀ昳眕⼒ꍂޔ挽㌒埒က뭕退耄㛡翶묨鄀耄屐ꁇȯ䈐ꁇȯჿ喐ꃻȯ묯鈀耄ᄁȀⓁ꽏伇䫾鋅摭က묢錀耄脰颰ȯ脰颰ȯ脰颰ȯ묡鐀耄쀖哓ǿ簀ꙉ噲኿䛫Ʒ묤销耄ᐁȀⓁ꽏伇䫾鋅歭ऀ밹鹱묻阀耄堁ఀ昳眕⼒ꍂޔ挽㌒壒谺禎빅묾需耄Ёఀ昳眕⼒ꍂޔ挽㌒峒Ȁ묽頀耄؁ఀ昳眕⼒ꍂޔ挽㌒廒Ȁ묰餀耄܁ఀ昳眕⼒ꍂޔ挽㌒忒묷騀耄ౙ蚩ȯᤃ䴀묊鬀耄ୣ蚩ȯ᠀玵㍹臟ȯ묉鰀耄ᤸ㙱翶ᤠ㙱翶묌鴀耄ਧ蚩ȯ᠀玵㌰臟ȯȯ묃鸀耄塚驡ȯ陰髪ȯᄁꝐꃺȯ묆鼀耄荺翽勀ꁇȯ橰꘵ȯ$묅ꀀ耄ದ蚩ȯᤀ䶀묘ꄀ耄ઽ蚩ȯᤀN䕀묟ꈀ耄ఁ蚩ȯᤀ珏ﺐ荹翽묒ꌀ耄㛡翶묑ꐀ耄畐ꁆȯ筰髶ȯ&#10;挽㌒蜒ȯ蜒ȯ묔ꔀ耄ᘁ夀遀煋ፊ陁ꩥ汌瑵ऀ밹鹱룫ꘀ耄᠁ȀⓁ꽏伇䫾鋅絭ऀ밹鹱룮꜀耄홀ꂣȯ룭ꠀ耄ᤸ㙱翶ᤠ㙱翶룠꤀耄āఀ昳眕⼒ꍂޔ挽㌒姒谺禎빅룧ꨀ耄ඖ蚩ȯᤀ䵀룺꬀耄ሁ瑦䎼퐢띈㤉熼쎞僠ऀ밹鹱 룹가耄ᤁȀⓁ꽏伇䫾鋅湭ऀ밹鹱&quot;룼관耄ᬁ瑦䎼퐢띈㤉熼쎞勠ऀ밹鹱$룳글耄㛡翶룶꼀耄技ꁕȯ룵뀀耄ᤸ㙱翶ᤠ㙱翶룈넀耄㛡翶룏눀耄㛡翶룂대耄ȁఀ昳眕⼒ꍂޔ挽㌒嫒谺禎빅룁됀耄ᰁ夀遀煋ፊ陁ꩥ汌둵ऀ밹鹱*룄딀耄룛똀耄́ఀ昳眕⼒ꍂޔ挽㌒寒Ȁ룞뜀耄鳀ꂷȯ룝렀耄ய蚩ȯᤀ珏ﺐ荹翽쌥읚쇋፟룐뤀耄ԁఀ昳眕⼒ꍂޔ挽㌒巒ᄀ룗먀耄荺翽剠ꁇȯ橰꘵ȯ$뢪묀耄ခ瑦䎼퐢띈㤉熼쎞俠ऀ밹鹱,뢩밀耄ᨁ夀遀煋ፊ陁ꩥ汌硵ऀ밹鹱2뢬봀耄 瑦䎼퐢띈㤉熼쎞因߭燇Ꞹ뢣븀耄ᔁȀⓁ꽏伇䫾鋅汭ऀ밹鹱&amp;뢦뼀耄ᤸ㙱翶ᤠ㙱翶뢥쀀耄ഁఀ昳眕⼒ꍂޔ挽㌒旒Ȁ뢸섀耄ᄁఀ昳眕⼒ꍂޔ挽㌒槒ᄀ뢿숀耄㛡翶뢲쌀耄矠ꁇȯ媠ꁇȯᄇ瀘ꁅȯ뢱쐀耄ଁఀ昳眕⼒ꍂޔ挽㌒插ᄀ뢴씀耄กఀ昳眕⼒ꍂޔ挽㌒曒Ȁ뢋였耄ᤸ㙱翶ᤠ㙱翶뢎윀耄矠ꁇȯȰꁝȯᄅ溈ꁅȯ뢍저耄᠁ఀ昳眕⼒ꍂޔ挽㌒烒Ȁ뢀준耄幠ꁕȯ뢇쨀耄ࠁఀ昳眕⼒ꍂޔ挽㌒惒뢚쬀耄嘁⼀㞔ꂫᔕꩄﴙ㻖řȀ뢙찀耄ꌀꁱȯ뢜촀耄ᴁఀ昳眕⼒ꍂޔ挽㌒痒Ȁ뢓츀耄 ఀ昳眕⼒ꍂޔ挽㌒磒Ȁ뢖케耄℁ఀ昳眕⼒ꍂޔ挽㌒秒Ȁ뢕퀀耄崐ꁇȯ텀ꁜȯᄊ곀ꃺȯ롨턀耄ଁఀ昳眕⼒ꍂޔ挽㌒插Ȁ롯툀耄ᐁఀ昳眕⼒ꍂޔ挽㌒泒롢팀耄́ఀ昳眕⼒ꍂޔ挽㌒寒롡퐀耄ᖠꂸȯ텀ꁜȯᄋ꺐ꃺȯ롤픀耄驡ȯ憰颩ȯᄉ㙠ꄈȯ롻혀耄ఁఀ昳眕⼒ꍂޔ挽㌒擒谺禎빅롾휀耄∁ఀ昳眕⼒ꍂޔ挽㌒竒Ȁ롽耄ਁఀ昳眕⼒ꍂޔ挽㌒拒롰耄憐ꁇȯ傀ꁇȯᄂ䎀ꄈȯ롷耄㛡翶롊耄āఀ昳眕⼒ꍂޔ挽㌒姒롉耄ꐀ驡ȯ䒀颠ȯᄄ䑠ꄈȯ롌耄䙠蛼ȯryPosition롃耄㛡翶롆耄态ᘀ鏥贺蕃쾊ⲎŽ롅耄ꔐ荣翽咠ꁇȯꚰ荣翽ꛩȯ㻈ò롘耄㛡翶롟耄ခఀ昳眕⼒ꍂޔ挽㌒棒롒耄ሁఀ昳眕⼒ꍂޔ挽㌒櫒롑耄ȁఀ昳眕⼒ꍂޔ挽㌒嫒롔耄꓀荣翽顾ȯ␅̀䐅글ꁾȯ苟翽렫耄ਁఀ昳眕⼒ꍂޔ挽㌒拒렮耄ᰁఀ昳眕⼒ꍂޔ挽㌒瓒렭耄㛡翶렠耄媠ꁇȯȰꁝȯᄃ瓈ꁅȯ렧耄ँఀ昳眕⼒ꍂޔ挽㌒懒렺耄ᤸ㙱翶ᤠ㙱翶령耄屐ꁇȯ傀ꁇȯᄆ䦠ꄈȯ렼耄ᤸ㙱翶ᤠ㙱翶렳耄ᤸ㙱翶ᤠ㙱翶렶耄༁ఀ昳眕⼒ꍂޔ挽㌒柒Ȁ렵耄ᤸ㙱翶ᤠ㙱翶레耄㫺舷ȯᤃ}䯀ꄇȯ렏耄ᤁఀ昳眕⼒ꍂޔ挽㌒燒Ȁ렂耄돀驡ȯꬠ驡ȯᄈ㖀ꄈȯ렁耄ᬁఀ昳眕⼒ꍂޔ挽㌒珒Ȁ렄耄ḁఀ昳眕⼒ꍂޔ挽㌒盒렛耄ἁఀ昳眕⼒ꍂޔ挽㌒矒Ȁ렞耄莀ꁕȯ灀ꁕȯᗐꃗȯ렝耄ᜁఀ昳眕⼒ꍂޔ挽㌒濒Ȁ렐豈耄蓠ꁕȯ렗切耄ᨁఀ昳眕⼒ꍂޔ挽㌒狒맪ﬀ耄ᤸ㙱翶ᤠ㙱翶맩ﰀ耄ጁఀ昳眕⼒ꍂޔ挽㌒毒Ȁ맬ﴀ耄ᘁఀ昳眕⼒ꍂޔ挽㌒滒Ȁ맣︀耄ᤸ㙱翶ᤠ㙱翶맦＀耄ᔁఀ昳眕⼒ꍂޔ挽㌒淒Ȁ맥者㨁ఀ昳眕⼒ꍂޔ挽㌒鋒Ȁ맸Ā者؁ఀ昳眕⼒ꍂޔ挽㌒廒Ȁ맿Ȁ者䄁ఀ昳眕⼒ꍂޔ挽㌒駒맲̀者抠骝ȯ湀颩ȯᄍ骠ꃺȯ맱Ѐ者䈁ఀ昳眕⼒ꍂޔ挽㌒髒맴Ԁ者ԁఀ昳眕⼒ꍂޔ挽㌒巒맋؀者㄁ఀ昳眕⼒ꍂޔ挽㌒角Ȁ많܀者䌁ఀ昳眕⼒ꍂޔ挽㌒鯒ᄀ맍ࠀ者܁ఀ昳眕⼒ꍂޔ挽㌒忒Ȁ맀ऀ者䘁ఀ昳眕⼒ꍂޔ挽㌒黒Ȁ맇਀者ᤸ㙱翶ᤠ㙱翶맚଀者䜁ఀ昳眕⼒ꍂޔ挽㌒鿒ᄀ맙ఀ者䠁ఀ昳眕⼒ꍂޔ挽㌒ꃒȀ맜ഀ者䤁ఀ昳眕⼒ꍂޔ挽㌒ꇒ谺禎빅맓฀者ᤸ㙱翶ᤠ㙱翶맖ༀ者겠ꁱȯ맕က者㔁ఀ昳眕⼒ꍂޔ挽㌒跒릨ᄀ者㛡翶릯ሀ者✁ఀ昳眕⼒ꍂޔ挽㌒習릢ጀ者ᤸ㙱翶ᤠ㙱翶릡᐀者⬁ఀ昳眕⼒ꍂޔ挽㌒菒Ȁ릤ᔀ者⸁ఀ昳眕⼒ꍂޔ挽㌒蛒ᄀ릻ᘀ者㈁ఀ昳眕⼒ꍂޔ挽㌒諒Ȁ릾ᜀ者䉰颠ȯ痠驙ȯᄏ歨ꁅȯ립᠀者㰁ఀ昳眕⼒ꍂޔ挽㌒铒ᄀ린ᤀ者냀ꁱȯ릷ᨀ者㛡翶릊ᬀ者ᤸ㙱翶ᤠ㙱翶릉ᰀ者㛡翶릌ᴀ者━ఀ昳眕⼒ꍂޔ挽㌒緒Ȁ릃Ḁ者릆ἀ者☁ఀ昳眕⼒ꍂޔ挽㌒绒릅 者Ёఀ昳眕⼒ꍂޔ挽㌒峒Ȁ릘℀者ⴁఀ昳眕⼒ꍂޔ挽㌒藒Ȁ릟∀者⼁ఀ昳眕⼒ꍂޔ挽㌒蟒Ȁ릒⌀者㐁ఀ昳眕⼒ꍂޔ挽㌒賒릑␀者⠁ఀ昳眕⼒ꍂޔ挽㌒胒Ȁ릔─者淰ꁇȯ炐ꁇȯᄎ㮠ꄈȯ륫☀者㛡翶륮✀者ᤸ㙱翶ᤠ㙱翶륭⠀者、ఀ昳眕⼒ꍂޔ挽㌒裒률⤀者㛡翶륧⨀者Ⰱఀ昳眕⼒ꍂޔ挽㌒蓒륺⬀者㘁ఀ昳眕⼒ꍂޔ挽㌒軒Ȁ륹Ⰰ者␁ఀ昳眕⼒ꍂޔ挽㌒糒를ⴀ者㤁ఀ昳眕⼒ꍂޔ挽㌒釒Ȁ륳⸀者秀ꁇȯ炐ꁇȯᄐ㵠ꄈȯ륶⼀者륵　者㠁ఀ昳眕⼒ꍂޔ挽㌒郒륈㄀者륏㈀者⨁ఀ昳眕⼒ꍂޔ挽㌒苒Ȁ륂㌀者ꑠꁱȯ륁㐀者㬁ఀ昳眕⼒ꍂޔ挽㌒鏒륄㔀者㴁ఀ昳眕⼒ꍂޔ挽㌒闒Ȁ륛㘀者⤁ఀ昳眕⼒ꍂޔ挽㌒臒Ȁ륞㜀者㼁ఀ昳眕⼒ꍂޔ挽㌒韒Ȁ륝㠀者䀁ఀ昳眕⼒ꍂޔ挽㌒飒ᄀ륐㤀者䐁ఀ昳眕⼒ꍂޔ挽㌒鳒륗㨀者䔁ఀ昳眕⼒ꍂޔ挽㌒鷒ᄀ뤪㬀者㸁ఀ昳眕⼒ꍂޔ挽㌒雒Ȁ뤩㰀者秀ꁇȯᖠꂸȯᄌ需ꃺȯ뤬㴀者⌁ఀ昳眕⼒ꍂޔ挽㌒篒谺禎빅뤣㸀者㌁ఀ昳眕⼒ꍂޔ挽㌒诒Ȁ뤦㼀者㜁ఀ昳眕⼒ꍂޔ挽㌒迒Ȁ뤥䀀者荺翽勀ꁇȯ昐꘵ȯ$뤸䄀者ꔐ荣翽糰ꁇȯ械螮翽뤿䈀者㛡翶뤲䌀者吁ఀ昳眕⼒ꍂޔ挽㌒곒ᄀ뤱䐀者ᤸ㙱翶ᤠ㙱翶뤴䔀者丁ఀ昳眕⼒ꍂޔ挽㌒ꛒȀ뤋䘀者狐ꁇȯ秀ꁇȯᄖ鹀ꃺȯ뤎䜀者縐ꁇȯ襰颰ȯ쒈頠ȯ쒈頠ȯ쑰頠ȯ뤍䠀者稀ꁆȯ秀ꁇȯᄘ醐ꃺȯ뤀䤀者䴁ఀ昳眕⼒ꍂޔ挽㌒ꗒȀ뤇䨀者⌁瑦䎼퐢띈㤉熼쎞姠ऀ밹鹱8뤚䬀者ꚰ荣翽ᤂu홨ò뤙䰀者숚퓰ꂣȯ뤜䴀者嘁⼀㞔ꂫᔕꩄﴙ㻖řȀ뤓一者态ᘀ鏥贺蕃쾊ⲎŽ뤖伀者ꔐ荣翽玐ꁇȯꚰ荣翽ﰀꛩȯ뤕倀者ꚰ荣翽韸믳둑*ꀮȯᰐ骵ȯ瑠ꁇȯɓ欁谂쬸戉Ā쓶몍⠐楦敬⼺⼯㩃啜敳獲慜爮瑵敨晲牯層潄湷潬摡屳⠀湅汧獩╨〲潣牵敳㈥戰潯╫〲牴捡楫杮㈥⠰⤱Ѐ汸硳Ȁɫ匟馭b鈁閨಺က昨汩㩥⼯䌯尺獕牥屳⹡畲桴牥潦摲䑜睯汮慯獤\䔨杮楬桳㈥挰畯獲╥〲潢歯㈥琰慲正湩╧〲ㄨ)砄獬x鐃ȁ﬙뭉쐁颂಺ဇ桗瑴獰⼺椯扵晨⹳桳牡灥楯瑮挮浯猯瑩獥䠯慥瑬剨捯敫⽴桓牡摥㈥䐰捯浵湥獴䔯楤楴杮䔯楤楴杮䕟⽎∀湅汧獩╨〲潣牵敳㈥戰潯╫〲牴捡楫杮Ѐ汸硳ЀƔᔂ苒诵Ā菄몘܌圐瑨灴㩳⼯畩桢獦献慨敲潰湩⹴潣⽭楳整⽳效污桴潒正瑥匯慨敲╤〲潄畣敭瑮⽳摅瑩湩⽧摅瑩湩彧久/䔢杮楬桳㈥挰畯獲╥〲潢歯㈥琰慲正湩g砄獬x鐅ȁ䷚㋽颃಺ဇ桗瑴獰⼺椯扵晨⹳桳牡灥楯瑮挮浯猯瑩獥䠯慥瑬剨捯敫⽴桓牡摥㈥䐰捯浵湥獴䔯楤楴杮䔯楤楴杮䕟⽎∀湅汧獩╨〲潣牵敳㈥戰潯╫〲牴捡楫杮Ѐ汸硳؀Ɣ鐂숢讘Ā菲몘܌圐瑨灴㩳⼯畩桢獦献慨敲潰湩⹴潣⽭楳整⽳效污桴潒正瑥匯慨敲╤〲潄畣敭瑮⽳摅瑩湩⽧摅瑩湩彧久/䔢杮楬桳㈥挰畯獲╥〲潢歯㈥琰慲正湩g砄獬x鐇ȁ읲ꠁ预಺ဇ桗瑴獰⼺椯扵晨⹳桳牡灥楯瑮挮浯猯瑩獥䠯慥瑬剨捯敫⽴桓牡摥㈥䐰捯浵湥獴䔯楤楴杮䔯楤楴杮䕟⽎∀湅汧獩╨〲潣牵敳㈥戰潯╫〲牴捡楫杮Ѐ汸硳ࠀƔ괂￵讕Ā蚢몘܌圐瑨灴㩳⼯畩桢獦献慨敲潰湩⹴潣⽭楳整⽳效污桴潒正瑥匯慨敲╤〲潄畣敭瑮⽳摅瑩湩⽧摅瑩湩彧久/䔢杮楬桳㈥挰畯獲╥〲潢歯㈥琰慲正湩g砄獬x鐉ȁ밬鬰度飄಺ဇ桗瑴獰⼺椯扵晨⹳桳牡灥楯瑮挮浯猯瑩獥䠯慥瑬剨捯敫⽴桓牡摥㈥䐰捯浵湥獴䔯楤楴杮䔯楤楴杮䕟⽎∀湅汧獩╨〲潣牵敳㈥戰潯╫〲牴捡楫杮Ѐ汸硳਀ƔⲪ譛Ā퇲몘܌圐瑨灴㩳⼯畩桢獦献慨敲潰湩⹴潣⽭楳整⽳效污桴潒正瑥匯慨敲╤〲潄畣敭瑮⽳摅瑩湩⽧摅瑩湩彧久/䔢杮楬桳㈥挰畯獲╥〲潢歯㈥琰慲正湩g砄獬x鐋ȁﭾ쏽ꀁ飙಺ဇ桗瑴獰⼺椯扵晨⹳桳牡灥楯瑮挮浯猯瑩獥䠯慥瑬剨捯敫⽴桓牡摥㈥䐰捯浵湥獴䔯楤楴杮䔯楤楴杮䕟⽎∀湅汧獩╨〲潣牵敳㈥戰潯╫〲牴捡楫杮Ѐ汸硳ఀƔ謵Ā몘܌圐瑨灴㩳⼯畩桢獦献慨敲潰湩⹴潣⽭楳整⽳效污桴潒正瑥匯慨敲╤〲潄畣敭瑮⽳摅瑩湩⽧摅瑩湩彧久/䔢杮楬桳㈥挰畯獲╥〲潢歯㈥琰慲正湩g砄獬x鐍ȁ☹፦쐁馩಺ဇ桗瑴獰⼺椯扵晨⹳桳牡灥楯瑮挮浯猯瑩獥䠯慥瑬剨捯敫⽴桓牡摥㈥䐰捯浵湥獴䔯楤楴杮䔯楤楴杮䕟⽎∀湅汧獩╨〲潣牵敳㈥戰潯╫〲牴捡楫杮Ѐ汸硳฀Ɣ麠认Ā﯎몠܌圐瑨灴㩳⼯畩桢獦献慨敲潰湩⹴潣⽭楳整⽳效污桴潒正瑥匯慨敲╤〲潄畣敭瑮⽳摅瑩湩⽧摅瑩湩彧久/䔢杮楬桳㈥挰畯獲╥〲潢歯㈥琰慲正湩g砄獬x鐏ȁ偡鳷︁꫅಺ဇ桗瑴獰⼺椯扵晨⹳桳牡灥楯瑮挮浯猯瑩獥䠯慥瑬剨捯敫⽴桓牡摥㈥䐰捯浵湥獴䔯楤楴杮䔯楤楴杮䕟⽎∀湅汧獩╨〲潣牵敳㈥戰潯╫〲牴捡楫杮Ѐ汸硳ကƔ轎讹Ā욖몪܌圐瑨灴㩳⼯畩桢獦献慨敲潰湩⹴潣⽭楳整⽳效污桴潒正瑥匯慨敲╤〲潄畣敭瑮⽳摅瑩湩⽧摅瑩湩彧久/䔢杮楬桳㈥挰畯獲╥〲潢歯㈥琰慲正湩g砄獬x鐑ȁ틎쟨ꫣ಺ဇ桗瑴獰⼺椯扵晨⹳桳牡灥楯瑮挮浯猯瑩獥䠯慥瑬剨捯敫⽴桓牡摥㈥䐰捯浵湥獴䔯楤楴杮䔯楤楴杮䕟⽎∀湅汧獩╨〲潣牵敳㈥戰潯╫〲牴捡楫杮Ѐ汸硳ሀƔℂ臛讗Ā뫗܌圐瑨灴㩳⼯畩桢獦献慨敲潰湩⹴潣⽭楳整⽳效污桴潒正瑥匯慨敲╤〲潄畣敭瑮⽳摅瑩湩⽧摅瑩湩彧久/䔢杮楬桳㈥挰畯獲╥〲潢歯㈥琰慲正湩g砄獬x鐓ȁﾖ仌븁ퟬ಺ဇ桗瑴獰⼺椯扵晨⹳桳牡灥楯瑮挮浯猯瑩獥䠯慥瑬剨捯敫⽴桓牡摥㈥䐰捯浵湥獴䔯楤楴杮䔯楤楴杮䕟⽎∀湅汧獩╨〲潣牵敳㈥戰潯╫〲牴捡楫杮Ѐ汸硳᐀Ɣ焂湘讯Ā戮뫟܌圐瑨灴㩳⼯畩桢獦献慨敲潰湩⹴潣⽭楳整⽳效污桴潒正瑥匯慨敲╤〲潄畣敭瑮⽳摅瑩湩⽧摅瑩湩彧久/䔢杮楬桳㈥挰畯獲╥〲潢歯㈥琰慲正湩g砄獬x鐕ȁ╛럃಺ဇ桗瑴獰⼺椯扵晨⹳桳牡灥楯瑮挮浯猯瑩獥䠯慥瑬剨捯敫⽴桓牡摥㈥䐰捯浵湥獴䔯楤楴杮䔯楤楴杮䕟⽎∀湅汧獩╨〲潣牵敳㈥戰潯╫〲牴捡楫杮Ѐ汸硳ᘀƔⰂ譈Ā讞뫠܌圐瑨灴㩳⼯畩桢獦献慨敲潰湩⹴潣⽭楳整⽳效污桴潒正瑥匯慨敲╤〲潄畣敭瑮⽳摅瑩湩⽧摅瑩湩彧久/䔢杮楬桳㈥挰畯獲╥〲潢歯㈥琰慲正湩g砄獬x鐗Ȃϐ兘ċ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ʔ㈁௞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鐙Ȃ흴懚ċ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ᨀʔ윂겋ୡ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鐛Ȃ히ċ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ᰀʔ异ﳹଦ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鐝Ȃ⮏ﳦċꀁ಺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Ḁʔข஡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鐟Ȃ뀗玛ċ︁಺ဇǓ瑨灴㩳⼯畩桢獦献慨敲潰湩⹴潣⽭楳整⽳效污桴潒正瑥匯慨敲╤〲潄畣敭瑮⽳摅瑩湩⽧摅瑩湩彧久〯⸱㐰㈮┳〲┭〲䱄䥍䵈䥅䵐ご┱〲湉潮慶楴湯㈥椰╮〲桐牡慭㈥愰摮㈥䴰摥捩污㈥吰捥湨汯杯⽹敐楬❮╳〲畓浢獩楳湯⽳硅浡㈥儰敵瑳潩獮/䔥慸╭〲畑獥楴湯╳〲湕瑩㈥㔰㈥戰╹〲䕐Ѐ汸硳 ʔ㜂舙௧Ā뫡܌판栁瑴獰⼺椯扵晨⹳桳牡灥楯瑮挮浯猯瑩獥䠯慥瑬剨捯敫⽴桓牡摥㈥䐰捯浵湥獴䔯楤楴杮䔯楤楴杮䕟⽎㄰〮⸴㌲㈥ⴰ㈥䐰䵌䡉䕍偉呍㄰㈥䤰湮癯瑡潩╮〲湩㈥倰慨浲╡〲湡╤〲敍楤慣╬〲敔档潮潬祧倯汥湩猧㈥匰扵業獳潩獮䔯慸╭〲畑獥楴湯⽳─硅浡㈥儰敵瑳潩獮㈥唰楮╴〲┵〲祢㈥倰E砄獬x鐡ȁ⠃搩಺ဇ桗瑴獰⼺椯扵晨⹳桳牡灥楯瑮挮浯猯瑩獥䠯慥瑬剨捯敫⽴桓牡摥㈥䐰捯浵湥獴䔯楤楴杮䔯楤楴杮䕟⽎∀湅汧獩╨〲潣牵敳㈥戰潯╫〲牴捡楫杮Ѐ汸硳∀Ɣ똂讛Āﳢ뫡܌圐瑨灴㩳⼯畩桢獦献慨敲潰湩⹴潣⽭楳整⽳效污桴潒正瑥匯慨敲╤〲潄畣敭瑮⽳摅瑩湩⽧摅瑩湩彧久/䔢杮楬桳㈥挰畯獲╥〲潢歯㈥琰慲正湩g砄獬x鐣ȁ⦜舁಺ဇ桗瑴獰⼺椯扵晨⹳桳牡灥楯瑮挮浯猯瑩獥䠯慥瑬剨捯敫⽴桓牡摥㈥䐰捯浵湥獴䔯楤楴杮䔯楤楴杮䕟⽎∀湅汧獩╨〲潣牵敳㈥戰潯╫〲牴捡楫杮Ѐ汸硳␀Ɣ焂试Āꢆ뫣܌圐瑨灴㩳⼯畩桢獦献慨敲潰湩⹴潣⽭楳整⽳效污桴潒正瑥匯慨敲╤〲潄畣敭瑮⽳摅瑩湩⽧摅瑩湩彧久/䔢杮楬桳㈥挰畯獲╥〲潢歯㈥琰慲正湩g砄獬x鐥ȁ漊Ⲳꀁ಺ဇ桗瑴獰⼺椯扵晨⹳桳牡灥楯瑮挮浯猯瑩獥䠯慥瑬剨捯敫⽴桓牡摥㈥䐰捯浵湥獴䔯楤楴杮䔯楤楴杮䕟⽎∀湅汧獩╨〲潣牵敳㈥戰潯╫〲牴捡楫杮Ѐ汸硳☀Ɣ&#10;ഀꗾ*皠ꂼȯ䳰ȯ줐ꂷȯȯࠀꗣ*緀颍ȯ镐ȯ鑂௺ꗫဪꃨȯﲠꁒȯ&#10;타㳧翶遀ꁇȯ᠑萀ꒈ驢ȯ햲뛮退灞戠窝àmmFluctuations of body liquids, cells, and tissue linked to genetic and environmental changes is explored by…..ons/햢뛾Ā耀퉠荣翽ЀǴ.&#10;&#10;㿿㿿&#10;&#10;㾀㾀⣿ሂƓր茄,ons/햒뛎Ȁ耀Ѐ蚾ȯ═莋翽熐荣翽═莋翽狰荣翽荼翽곈荣翽⟘莍翽굘荣翽⟘莍翽궠荣翽鐈莎翽荹翽⟘莍翽荹翽變顽ȯ荹翽荹翽荹翽䊐蚡ȯ荺翽釘莎翽⁠荼翽䙐蚡ȯ荼翽⟘莍翽切荼翽蛓ȯ퐐莑翽釘莎翽el햂뛞̀耀985440638-1716696054-3688324294-15210\Software\Policies\Microsoft\Office\16.0\Common\Feedback헲뚮Ѐ言灞戠窝æpp….. received the Nobel Prize in Chemistry in 1989 by discovering that RNAs are beyond being passive messengers. 헢뚾Ԁ耀翽횈翽쀀 嶈翽崨翽峰翽岸翽岀翽局翽芠翽씈翽W$$䫨翽䪠翽䩰翽䨈翽ons/헒뚎؀耀濰荣翽鑘莎翽熐荣翽⟘莍翽硸荣翽═莋翽촨荣翽䅀蛒ȯ췠荣翽䬀蛒ȯ荹翽䶠蛒ȯ荹翽⣰ꃳȯ荺翽䔐蛑ȯস荻翽⟘莍翽퉐莑翽⟘莍翽퐐莑翽釘莎翽莑翽㿰蛒ȯ莑翽錘莎翽莑翽錘莎翽쾰ꃲȯ픀苔翽is. 헂뚞܀耀诠膟翽翶膟翽❠Ċ鏠䤀㛦翶Ā㛡Ǵ貀膟翽ȯ䒠蛧ȯ픲뙮ࠀ耀퉠荣翽ЀǴ.&#10;&#10;㿿㿿&#10;&#10;㾀㾀⣿ሂƓր茄,el픢뙾ऀ耀Ѐ蚾ȯ═莋翽熐荣翽═莋翽狰荣翽荼翽곈荣翽⟘莍翽굘荣翽⟘莍翽궠荣翽鐈莎翽荹翽⟘莍翽荹翽ᠰ顾ȯ荹翽荹翽荹翽Ԡ蛙ȯ荺翽釘莎翽⁠荼翽ְ蛙ȯ荼翽⟘莍翽切荼翽蛓ȯ퐐莑翽釘莎翽W픒뙎਀耀翽횈翽쀀 嶈翽崨翽峰翽岸翽岀翽局翽芠翽씈翽Wï䫨翽䪠翽䩰翽䨈翽픂뙞଀退토翽芰ꂩȯ૨ꃎȯ꜒ȯ묰蝺翽ꅐ蜭ȯ⬐ꀭȯ୘ꃎȯ꜒ȯഫ翽턠翽흸꘾ȯ흸꘾ȯ핲똮ఀ阀灞戠窝ÚjjDigital Twins  are in silico patients generated by the training of neural networks with real patient data.핢똾ഀ耀郦品ի⟈㙼翶櫗吀亃麗ㅆ夣붴封翽仨㿇䦄㛦翶㛡翶䀀째ꂾȯ㛡翶翽ꂾȯେ핒똎฀耀郦品ի⟈㙼翶翿뵲゛䬲䊇託溚뚄専翽仨㿇䦄㛦翶㛡翶䀀뀘ꂾȯ㛡翶ʪ翽ꂾȯꜳȯ핂똞ༀ耀_xlref0ò㛡翶㛡稈ꁵȯ985440638-1716696054-3688324294-15210\Software\Microsoft\Office\16.0\Common\TeachingCallouts苔翽횲럮က耀郦品իàmmFluctuations of body liquids, cells, and tissue linked to genetic and environmental changes is explored by…..el횢럾ᄀ耀郦品իæpp….. received the Nobel Prize in Chemistry in 1989 by discovering that RNAs are beyond being passive messengers. /횒럎ሀ耀괠颧ȯ혀苔翽ꪐꂠȯ혀苔翽z궐ꂠȯ픀苔翽{鑘莎翽픀苔翽|鑘莎翽픀苔翽錘莎翽픀苔翽걠颧ȯ픀苔翽꿰颧ȯ픀苔翽긐颧ȯ픀苔翽Õ莋翽픀苔翽횂럞ጀ耀ఀ髀ȯ聀慀ꀧȯ훲랮᐀耀Ѐ蚾ȯ═莋翽熐荣翽═莋翽狰荣翽荼翽곈荣翽⟘莍翽굘荣翽⟘莍翽궠荣翽鐈莎翽荹翽⟘莍翽荹翽ྐ顾ȯ荹翽荹翽荹翽ଠ蛙ȯ荺翽釘莎翽⁠荼翽߀蛙ȯ荼翽⟘莍翽切荼翽蛓ȯ퐐莑翽釘莎翽cel훢랾ᔀ耀퉠荣翽ЀǴ.&#10;&#10;㿿㿿&#10;&#10;㾀㾀⣿ሂƓր茄,훒랎ᘀ耀煀荣翽⟘莍翽狰荣翽荼翽ꆨ荣翽吀蛒ȯꤠ荣翽韰荣翽ꭘ荣翽═莋翽곈荣翽⟘莍翽꼨荣翽⚀蛚ȯ荹翽⟘莍翽荹翽頿ȯ荹翽荹翽荹翽頿ȯ難荹翽⟘莍翽荺翽釘莎翽荼翽✀蛒ȯࣨ莄翽═莋翽As훂랞ᜀ耀곰颧ȯ혀苔翽괰ꂠȯ혀苔翽z겠ꂠȯ픀苔翽{鑘莎翽픀苔翽|鑘莎翽픀苔翽錘莎翽픀苔翽교颧ȯ픀苔翽돠颧ȯ픀苔翽곀颧ȯ픀苔翽Õ莋翽픀苔翽혲띮᠀耀濰荣翽鑘莎翽熐荣翽═莋翽狰荣翽荼翽ꗀ荣翽뮠蚭ȯ꼨荣翽蛓ȯ흠荣翽蛓ȯ荹翽⟘莍翽荹翽荹翽難荹翽⟘莍翽﷈荹翽鑘莎翽荺翽⚐蛔ȯ荺翽釘莎翽矘荻翽═莋翽荻翽釘莎翽⁠荼翽爠ꂠȯ䐘㚻翶혢띾ᤀ耀ꃲȯ혀苔翽ꃲȯ픀苔翽C絰颫ȯ픀苔翽{鑘莎翽픀苔翽|鐈莎翽픀苔翽荼翽픀苔翽荼翽픀苔翽ꃲȯ픀苔翽ꃲȯ픀苔翽Õ莋翽픀苔翽As혒띎ᨀ退토翽䚀骖ȯϘꃎȯ惈ꁏȯ묰蝺翽괰ꃫȯ箠ꂊȯшꃎȯ愸ꁏȯഫ翽턠翽⇘ꁧȯ⇘ꁧȯ혂띞ᬀ耀诠膟翽膟翽❠Ċ鏠ĀǴ貀膟翽@홲뜮ᰀ耀Ѐn.4㾀㾀ᗿȀ঒Ɓ茌C7eat홢뜾ᴀ耀ᩓꡳ㔲䩓要䬐雫嶽ᘂ蚱ȯ仨㿇䦄㛦翶㛡翶䀀翽㛡翶茁翽翽崸騿ȯ㞸ꛊȯ홒뜎Ḁ耀诠膟翽膟翽❠Ċ鏠䤀㛦翶Ā㛡Ǵ貀膟翽雮곳ꙑ*偀꜇ȯ僠蜜ȯrc%3dhttps%253A%252F%252Fiubhfs%252Esharepoint%252Ecom%252Fsites%252FHealthRocket%252F%255Fvti%255Fbin%252Fwopi%252Eashx%252Ffiles%252Fe5c28253e16d4a32987e3361fb234daf%26access_token%3deyJ0eXAiOiJKV1QiLCJhbGciOiJSUzI1NiIsIng1dCI6IkNRQU5lRWUtSUxVNTdlSnRZS0N2QVh2b1RkNCJ9.eyJhdWQiOiJ3b3BpL2l1Ymhmcy5zaGFyZXBvaW50LmNvbUBmNDE5YzlmZS1mN2IwLTRkODctYmVlOC1lOGRmYjIxOTBjYWIiLCJpc3MiOiIwMDAwMDAwMy0wMDAwLTBmZjEtY2UwMC0wMDAwMDAwMDAwMDBAOTAxNDAxMjItODUxNi0xMWUxLThlZmYtNDkzMDQ5MjQwMTliIiwibmJmIjoiMTY4Mzg5MDQxMSIsImV4cCI6IjE2ODM5MjY0MTEiLCJuYW1laWQiOiIwIy5mfG1lbWJlcnNoaXB8YWJiaWUucnV0aGVyZm9yZC1iZXJuZ3J1YmVyQGl1Lm9yZyIsIm5paSI6Im1pY3Jvc29mdC5zaGFyZXBvaW50IiwiaXN1c2VyIjoidHJ1ZSIsImNhY2hla2V5IjoiMGguZnxtZW1iZXJzaGlwfDEwMDMyMDAwNTU2M2YyN2NAbGl2ZS5jb20iLCJzaWQiOiI3MmZjOWMwMy00NDA2LTRlZWQtODViYS1iZjAyZjIwNmJlN2QiLCJzaWduaW5fc3RhdGUiOiJbXCJrbXNpXCIsXCJkdmNfY21wXCIsXCJkdmNfZG1qZFwiXSIsInhtc19jYyI6IltcIkNQMVwiXSIsInhtc19zc20iOiIxIiwiaXNsb29wYmFjayI6IlRydWUiLCJhcHBjdHgiOiJlNWMyODI1M2UxNmQ0YTMyOTg3ZTMzNjFmYjIzNGRhZjtNTUlvZFR1azJ4WnA0U0xSMlJUN3FPR3EzbE09O0RlZmF1bHQ7OzdGRkZGRkZGRkZGQkZGRkY7VHJ1ZTs7OzEwNDg1NzY7ZDYxZGIyYTAtMTBlMy02MDAwLWFiZjktNTRiMTZhM2E3ODdkIiwiZmlkIjoiMTg5OTEzIn0.LAl0g2oaJ6UsKxf7_hSmmfh7rIG6x1KnBEFflkFnNytF9XOLb-8X3LtgwzCvyeK2PAxIcP2s8-cm6CI_ebyQ-X5OVUfDK-3ZQDse6u_jEdxVMYqOvzek-4WYdXA26BHEvxBqEKGKGXMhBNEzeY_3PGRbt-5rqugzn1WX30WpjquxaN6tg̀ꓺ*着ꂼȯ怐ȯ엀ꜢȯŐȯ靂ࣺꓽဪꩀ鬲ȯꀠ髤ȯ타ᘇ楬䙷묠ꁇȯꃧ�s潄畣敭瑮휄뛮s蠀์ชീ頙ȯ勐ꁗȯ뭀ꁇȯł∊｀흷뛻š蠀ᅎ㤊컠驇ȯ밐ꁇȯł∊｀흺뛴ȯ蠀ဝ蜊Ⴠ頙ȯ볠ꁇȯł∊｀흭뛁ͩ耀님荣翽붰ꁇȯЀᰓòꒈ膟翽ꐘ膟翽ꑐ膟翽ꈘ膟翽㋣戳㐷换흐뛒Ѐ耀님荣翽뺀ꁇȯЀꒈ膟翽ꐘ膟翽ꑐ膟翽ꈘ膟翽㋣흃뚯ե蠀ᇤ礊擐ꁚȯ喀驤ȯ뽐ꁇȯł∊｀킶뚸إ蠀ቀ༊Ӏ頙ȯ쀠ꁇȯł∊｀킹뚵܀蠀ฮ匊퉠驇ȯ佐ꁗȯ샰ꁇȯł∊｀킬뚆ࡍ耀님荣翽쇀ꁇȯЀ-5ꒈ膟翽ꐘ膟翽ꑐ膟翽ꈘ膟翽㋣爀킟뚓ु耀님荣翽슐ꁇȯЀꒈ膟翽ꐘ膟翽ꑐ膟翽ꈘ膟翽&lt;㋣킂뙬ਯ耀님荣翽썠ꁇȯЀࠁ耀⯰꘿ȯ䴳ꁈȯꒈ膟翽ꐘ膟翽ꑐ膟翽ꈘ膟翽&lt;㋣탵뙹଀耀님荣翽쐰ꁇȯЀ-54-ꒈ膟翽ꐘ膟翽ꑐ膟翽ꈘ膟翽㋣獷漮晦탸뙊౰耀님荣翽씀ꁇȯЀ耀䞠顾ȯꒈ膟翽ꐘ膟翽ꑐ膟翽ꈘ膟翽㋣탫뙇ഀ蠀຾礊拐ꁚȯ에ꁇȯł∊｀탞뙐฀耀님荣翽욠ꁇȯЀࠁ耀⻀꘿ȯ霣ꁈȯꒈ膟翽ꐘ膟翽ꑐ膟翽ꈘ膟翽&lt;㋣탁똭ༀ蠀ᜪ《ۀ頙ȯ尐驤ȯ읰ꁇȯł∊｀퀴똾က蠀ᄶᐊ݀頙ȯ吠ꁗȯ졀ꁇȯł∊｀퀧똋ᄀ耀님荣翽줐ꁇȯЀࠁ耀䌀꘿ȯꒈ膟翽ꐘ膟翽ꑐ膟翽ꈘ膟翽&lt;㋣퀪똄ሀ蠀౸謊߀頙ȯ咐ꁗȯ짠ꁇȯł∊｀靂ࣺꕑဪꖠꁅȯꀠ髤ȯ타柷쬰ꁇȯ쏥퀃뛮退EG졠꛴ȯUS죰꛴ȯ-5졠꛴ȯ54졠꛴ȯ17떠꛴ȯ54죀꛴ȯ24졠꛴ȯ21죰꛴ȯ&#10;wa졠꛴ȯic졠꛴ȯcr떠꛴ȯ&#10;Of죀꛴ȯ6.쏠꛴ȯl\읰꛴ȯons클뛹Ƕ耀翽⼠翽쀀⛸翽✨翽♰翽翽═翽e큥뛈ȯ退C:\U촰ꁇȯ耀āāct큖뛛̯耀궰荺翽각耀?　⡶⾧܀ࠀ耀Ŀ怤⡶⾧܀ࠀ6큇뚪е耀翽⼠翽쀀⛸翽✨翽♰翽翽═翽IO큈뚥׶褀ßĀ鎐菊翽⠅揍ﶃ⾦렀紽ﶃࠀ躔ﶃ 掩ﶃ掗ﶃꠀ掍ﶃ䠀釛ﶃ쀀接ﶃ턀崍⾠Ȁ瀁쪐ﶃĀ趨荣翽錘莎翽Ă鿀菊翽ꠂ掍ﶃ堀鋣ﶃ堀掲ﶃ货ﶃȀ 쬐ﶃ̀촨荣翽ꎠ꛴ȯ趨荣翽莑翽쳠荣翽Бꁝȯ̃̃톹뚴؂退EG끠꛴ȯUS꿐꛴ȯ-5끠꛴ȯ54끠꛴ȯ17떠꛴ȯ54Ꝡ꛴ȯ24끠꛴ȯ21꿐꛴ȯ&#10;wa끠꛴ȯic끠꛴ȯcr떠꛴ȯ&#10;OfꝠ꛴ȯ6.쏠꛴ȯon읰꛴ȯeIO톪뚇ܯ谀툘ꁇȯ툥ꁇȯ釘莎翽懐ꁓȯ畃瑳浯瑓瑡獵܀＀旿䟒⾠Ȁ瀀䟒⾠躑ﶃ퀀卡⾠匀偉摁牤獥s튰ꁇȯ튼ꁇȯ釘莎翽懐ꁓȯ䵓偔摁牤獥s翽톛뚖࠯蠀ᦈ莋翽恀ꃧȯ᷀蛅ȯЀ典ꙻȯŞ2⇐꘿ȯ㾀㾀ᗿؘ৲Ɓ茂翽缀錨荣翽톌뙡य退锠ꘒȯ莠ꘒȯࠁ訠ꘒȯā讠ꘒȯ鋰鬷ȯ豠鬷ȯँ闠ꘞȯ艰ȯ졀ꁜȯ짰ꁜȯ놠ꁡȯ할ꂋȯ혀ꂋȯ錁荣翽칠蜭ȯ錁荣翽Āel퇽뙰਀耀翽⼠翽쀀⛸翽✨翽♰翽翽═翽l퇮뙃ଯ耀翽⼠翽쀀⛸翽✨翽♰翽翽═翽퇟뙒య耀翽⼠翽쀀⛸翽✨翽♰翽翽═翽퇀똭ഀ耀翽⼠翽쀀⛸翽✨翽♰翽翽═翽IO턱똼฀退걨菊翽쀚ꦐꁛȯ걨菊翽쀚끰ꁛȯꁠ菊翽삀냐ꁛȯ蜈臩翽쁾蔠Ꙣȯဠ菋翽쁩뎐ꁛȯ뻘菊翽쁳낐ꁛȯel턢똏ༀ销䘛敬啸卉牣灩兴ĀЄࠄȀఄԀ଀䁀ᰀଁ䂀ᰀ䔁À圀@ᘀ䮀䄀섀ŀ尀聀ḁ耀؀Ѐ桴獩Ѐ$楆摮楆獲却祴敬偤牡湥坴瑩䑨瑡卡畯捲e༄䜀瑥慄慴潃瑮硥tЄ一汩Ѐ&#10;楆敲癅湥t਄伀䍮浯慭摮elÌ(Ɠ(Ì(ÌƓ(Ɠ鉂෺ꕑဪꪀ鬲ȯꀠ髤ȯ타矷Ëꁇȯﾈᤴ현ޱ箬ﵿ﻿﻿苅⒨戀䀅턁뛯耀荣翽쉀ꜥȯ巰蜅ȯЁāāĄāā턌뛠Ā耀狰荣翽荼翽Ꟙ荣翽鐈莎翽촨荣翽໐顾ȯn╳Ѐ텷뛥Ȁ耀狰荣翽荼翽Ꟙ荣翽鐈莎翽돀荣翽뭀蜡ȯ촨荣翽࿰顾ȯ텲뛾̀鐀荺翽曠Ꙣȯ婠ꁘȯĄ텽뛳Ѐ耀蛨荣翽ĀꁇȯDataContext.Label텸뛴Ԁ耀荺翽ꁇȯ稰ꀟȯﺐ荹翽Ѐ텣뛉؀耀蛨荣翽ĀꁇȯDataContext.Label텮뛂܀退煀荣翽═莋翽簰荣翽竐荣翽Ꟙ荣翽竐荣翽荺翽鸀꛴ȯ텩뛇ࠀ退濰荣翽鐈莎翽Ꟙ荣翽笠荣翽꼨荣翽稐ꁜȯ텔뛘ऀ退濰荣翽錘莎翽煀荣翽═莋翽꼨荣翽瘠ꁜȯ춨荣翽ᵐ꛵ȯ텟뛝਀退麀蜶ȯ䄂翽靠蜶ȯ䄂翽⎠ꙡȯ䄂ɱȯ㦰ꄚȯ텚뛖଀退濰荣翽錘莎翽煀荣翽═莋翽꼨荣翽煀ꁜȯ춨荣翽ᮠ꛵ȯ텅뚫ఀ退껨荣翽莑翽촨荣翽᭰꛵ȯ춨荣翽᭰꛵ȯ礈荻翽竐荣翽텀뚬ഀ鐀荺翽ಠꙵȯ娀鬜ȯĄȯпЀ텋뚡฀鐀荺翽嚠ꘟȯ㽰ꁔȯĄȯЀ튶뚺ༀ鐀荺翽坠ꄚȯ㽰ꁔȯĄ튱뚿က耀荺翽ꁇȯ䲀꜊ȯﺐ荹翽ȯ朿Ѐ튼뚰ᄀ耀磱蜃ȯ䄂ȯ膐òĀò䪠òĀ튧뚵ሀ鐀荺翽涠Ꙣȯ娀鬜ȯĄȯ튢뚎ጀ耀狰荣翽荼翽Ꟙ荣翽鉐莎翽촨荣翽彰顾ȯࠀЀЀ튭뚃᐀鐀荺翽堠ꘟȯ㽰ꁔȯĄЀЀ튨뚄ᔀ鐀荺翽尐ꄚȯ婠ꁘȯĄȯЀЀ튓뚙ᘀ耀荣翽骠蜺ȯꑠ蛻ȯЁāāāпЀ튞뚒ᜀ耀蛨荣翽ĀꁇȯDataContext.LabelЀ튙뚗᠀鐀荺翽堀ꄚȯ㽰ꁔȯĄ튄뙨ᤀ耀ḱ蛜ȯĂ翽ḱ蛜ȯĂ翽梁ꙙȯ䄂Ḱ蛜ȯĂ翽튏뙭ᨀ耀ۑꀰȯ䄂ȯۑꀰȯ䄂ȯ꙳ȯĀȯ朿Ѐ튊뙦ᬀ鐀荺翽呠ꘟȯ㽰ꁔȯĄȯ朿Ѐ틵뙻ᰀ销荣翽㽰ꁔȯ箠ꁓȯȯ朿Ѐ티뙼ᴀ耀仰顾ȯᄅ؂ocꁇȯ挀頖ȯ斨頖ȯ고ꛋȯЀ틻뙱Ḁ耀狰荣翽荼翽Ꟙ荣翽鐈莎翽촨荣翽宀顾ȯ朿Ѐ틦뙊ἀ耀瀱蜃ȯ䄂ȯ膐òĀò顠òĀЀЀ틡뙏 耀狰荣翽莋翽Ꟙ荣翽鐈莎翽촨荣翽媐顾ȯryId◚Ѐ틬뙀℀耀蛨荣翽ĀꁇȯDataContext.Label틗뙅∀鐀荺翽廠ꘟȯ㽰ꁔȯĄȯЀЀ틒뙞⌀耀狰荣翽莋翽Ꟙ荣翽鐈莎翽촨荣翽忐顾ȯ娾杽Ѐ틝뙓␀耀蛨荣翽ĀꁇȯDataContext.Label틘뙔─耀Data.Doc.IsOpeningOfflineCopyȯ틃똩☀耀荺翽ꁇȯ嚐ꀟȯﺐ荹翽틎똢✀耀蛨荣翽ĀꁇȯDataContext.Label틉똧⠀耀ࢱꀰȯ䄂ȯࢱꀰȯ䄂ȯ꙳ȯĀȯ툴똸⤀鐀荺翽妐ꄚȯተꂥȯĄȯ朿Ѐ툿똽⨀退蜹ȯ═莋翽蜹ȯ═莋翽ﮀ蜹ȯ═莋翽᳠ꙡȯ᭠ꙡȯ툺똶⬀耀蛨荣翽ĀꁇȯDataContext.LabelЀ툥똋Ⰰ退ᖠꙡȯ䄂ȯហꙡȯ䄂ȯᚠꙡȯ䄂ȯ⁠ꙡȯ䄂朿Ѐ툠똌ⴀ耀荺翽ꁇȯ䖠꜊ȯﺐ荹翽ȯ툫똁⸀鐀荺翽鸠ꘒȯ䅐ꁔȯĄȯ朿Ѐ툖똚⼀鐀荣翽皀ꁘȯ覠ꁓȯ툑똟　退煀荣翽═莋翽簰荣翽竐荣翽荺翽鸀꛴ȯɴsⶀꄚȯ朿Ѐ툜또㄀耀荺翽ꁇȯ僰ꀟȯﺐ荹翽툇똕㈀耀瑱ꀯȯ䄂ȯ瑱ꀯȯ䄂ȯ꙳ȯĀȯ툂럮㌀耀蛨荣翽ĀꁇȯDataContext.Label툍럣㐀鐀荺翽鹠Ꙡȯ婠ꁘȯĄ툈럤㔀鐀荺翽滠Ꙣȯ婠ꁘȯĄ翽퉳럹㘀耀熐荣翽═莋翽狰荣翽荼翽簰荣翽竐荣翽꼨荣翽韰荣翽퉾럲㜀退絸荣翽莋翽罀荣翽═莋翽苨荣翽═莋翽ꗀ荣翽娰颧ȯ퉹럷㠀鐀荺翽喀ꘟȯ㽰ꁔȯĄ퉤럈㤀鐀荺翽奀ꘟȯ㽰ꁔȯĄ퉯럍㨀鐀荺翽删ꘟȯ㽰ꁔȯĄ─Ѐ퉪럆㬀耀荣翽묠ꁏȯ⊠ꂌȯ냀蛻ȯāāāāā퉕럛㰀耀荺翽ꁇȯ眐ꀟȯﺐ荹翽Ѐ퉐럜㴀耀荺翽ꁇȯ悐ꀟȯﺐ荹翽퉛럑㸀耀ꩱ蜃ȯ䄂ȯ膐òĀò顠òĀ朿Ѐ퉆랪㼀耀狰荣翽荼翽Ꟙ荣翽鐈莎翽돀荣翽묐蜡ȯ촨荣翽ݐ顾ȯ퉁랯䀀耀ꕱꁘȯ䄂ȯ膐òĀò䪠òĀ朿Ѐ퉌랠䄀耀狰荣翽莋翽Ꟙ荣翽鐈莎翽촨荣翽㈐顾ȯeCopyȯ朿Ѐ펷랥䈀鐀荺翽཰ꙵȯ娀鬜ȯĄ꽑嘘朿Ѐ펲랾䌀退ᒤꇫ롧୺黡뚢靃ꅵ⪴﴾ॵ趃￀췀ݽ꩙뵢뭮돸ὒﱹ镃궋莜≂误돿뛛ЀЀ펽랳䐀耀荺翽ꁇȯ緰ꀟȯﺐ荹翽朿Ѐ편랴䔀退Tut펣랉䘀耀荺翽ﯰꁇȯⅰꀟȯﺐ荹翽蛰◎Ѐ펮랂䜀退阻⧊௔㇄陧ଫ맄힃᳅촥돒侍࿆ꄢ蔉ໍᵆ긆럈腧鈠ꭧ櫫肼๛྄毂퍔朿Ѐ펩랇䠀鐀荺翽樠Ꙣȯ娀鬜ȯĄ朿Ѐ펔래䤀鐀荺翽ᄀꙵȯ娀鬜ȯĄ뛛朿Ѐ펟랝䨀耀郦品իTEST_Template_MA.xlsx펚랖䬀鐀荺翽暠Ꙣȯ娀鬜ȯĄч柈钕└㰀펅띫䰀鐀荺翽犠Ꙣȯ娀鬜ȯĄ펀띬䴀鐀荺翽ጠꘟȯ娀鬜ȯĄ猃뀂ꁋѽЀ펋띡一鐀荺翽Ềꙵȯ娀鬜ȯĄ朿Ѐ폶띺伀耀೐ꁈȯࡰꁈȯހꁈȯȯꁇȯȯпЀ폱띿倀鐀荺翽᷐ꙵȯ娀鬜ȯĄ폼띰儀退硸荣翽⟘莍翽ꗀ荣翽娰颧ȯ춨荣翽싰꛴ȯ莑翽쟐꛴ȯ폧띵刀退ঐ꜍ȯ ী꜍ȯ㿰n╳Ѐ폢띎匀退鋺᧼Ｌ簷鸌䤉ꡮ甉ꢝ呾ℌ劮兰駲빠穒⭦ᾬ觙ǥ㮻䌅챬냹쓑籙垔㓲猃뀂ЀЀ폭띃吀退巔埈➤䭠顀롳鞋ጠ⊭䬇겲㿨떓媯鬵眭凥꣰홹ⅻ쥜⬆䗰ч柈Ѐ폨띄唀退쯠顅ȯ퓠顢ȯᬐ頙ȯ台骹ȯ纠ꁋȯⰐꘔȯ폓띙嘀鐀荺翽ീꙵȯ娀鬜ȯĄȯ钕└㰀폞띒圀耀郦品ի㛡翶 뛠㐲翶폙띗堀退ᅦ釧ꔿ裮侩叧씢±쳄돧꛾❺鬨䜕귿捍沠㾠ⱛ偄鋵쿻챊ᓣ贵鬊才ॠ朿Ѐ폄뜨夀耀荺翽ðꁈȯ竐ꀟȯﺐ荹翽폏뜭娀鐀荺翽玠Ꙣȯ娀鬜ȯĄ폊뜦嬀鐀荺翽઀ꘟȯ娀鬜ȯĄ猃뀂朿Ѐ팵뜻尀鐀荺翽ၠꙵȯ娀鬜ȯĄﾧ৘пЀ팰뜼崀鐀荺翽曠Ꙣȯ娀鬜ȯĄॠЀЀ팻뜱帀鐀荺翽ᆠꙵȯ娀鬜ȯĄ翽朿Ѐ팦뜊开鐀荺翽ﾀꙴȯ娀鬜ȯĄ팡뜏怀蠀臀ꘜȯ봠ꙹȯ髠ꘕȯ售槒Ї팀瘥䨩睾刈ꄍȯ凰ꄍȯ팬뜀愀退application/x-javascript䝠颎ȯ팗뜅戀鐀荺翽櫠Ꙣȯ娀鬜ȯĄᬪ朿Ѐ팒뜞挀鐀荺翽焠Ꙣȯ娀鬜ȯĄч柈朿㰀팝뜓搀鐀荺翽￐ꙴȯ娀鬜ȯĄЀ팘뜔攀鐀荺翽─ꙵȯ娀鬜ȯĄﾧ৘朿Ѐ팃듩昀蠀ᘀꙵȯ鸀Ꜹȯ彐鬮ȯЇ又ꄍȯ厰ꄍȯ팎듢最退촨荣翽⎀꛵ȯﭨ荹翽鑘莎翽ῠ荼翽═莋翽朿Ѐ팉듧栀耀蛨荣翽ĀﰐꁇȯDataContext.LabelЀ퍴듸椀需荣翽址ꃧȯ慠骍ȯ䄀ò朿Ѐ퍿듽樀退ὐ꜍ȯ ȯ⓰꜍ȯ朿Ѐ퍺듶欀退ㄸ翊翽ﳠꁇȯ㡀翍翽㠘翍翽⹀顎ȯ畐颪ȯnn퍥듋氀退鋺᧼Ｌ簷鸌䤉ꡮ甉ꢝ呾ℌ劮兰駲빠穒⭦ᾬ觙ǥ㮻䌅챬냹쓑籙垔㓲猃뀂朿Ѐ퍠듌洀退꜐턱異햝숼㐙稨캧媣孫竣售槒኷邴莐䇥⊪퍦瘥䨩睾蒎ﾧ৘朿㰀퍫듁渀鐀荺翽煠Ꙣȯ娀鬜ȯĄﾧ৘钕Д㰀퍖듚漀退螬翽螬翽A퍑듟瀀蠀鯰东翽ﹰꁇȯ뛐丞翽ﺐꁇȯﺐꁇȯﻀꁇȯ퍜듐焀蠀ﻀꁇȯﻀꁇȯﻀꁇȯā䢍ꄎ䞖쉐鬄ȯĂ Ba`퍇듕爀鐀荺翽ᯀꘟȯ娀鬜ȯĄȯӚЀ퍂뒮猀退｠ꁇȯ｠ꁇȯꁇȯāIntro%20Hospital%20Mg퍍뒣琀鐀荺翽ጰꙵȯ娀鬜ȯĄȯпЀ퍈뒤甀鐀荺翽漠Ꙣȯ娀鬜ȯĄ뛛ⲳ뒹瘀退꜐턱異햝숼㐙稨캧媣孫竣售槒኷邴莐䇥⊪퍦瘥䨩睾蒎ﾧ৘朿ЀⲾ뒲眀退⬠ꙡȯ䄂ȯ㋠ꙡȯ䄂ȯ⥠ꙡȯ䄂ȯ䨠骍ȯ䄂朿㰀ⲹ뒷砀耀蛨荣翽ĀĐꁈȯDataContext.LabelЀⲤ뒈礀鐀荺翽ᘠꘟȯ娀鬜ȯĄॠ┿Ѐⲯ뒍稀退螬翽螬翽︨ꁇȯ︨ꁇȯⲪ뒆笀蠀왰额ȯ绠顸ȯⷰꄘȯ耀䁋Ї月ꄍȯ曰ꄍȯⲕ뒛簀蠀뻰珴翽毀ꃆȯuthⲐ뒜紀蠀擄蜺ȯ퇠顂ȯ碠ꘕȯЇ棈ꄍȯ械ꄍȯⲛ뒑縀鐀荺翽滠Ꙣȯ娀鬜ȯĄⲆ둪缀鐀荺翽ᅐꙵȯ娀鬜ȯĄ钕Д㠀ⲁ둯耀退ઠꙡȯ䄂翽ߠꙡȯ䄂翽ᛐꁈȯ䄂ꁠ蜶ȯ䄂ȯⲌ둠脀耀װꁈȯڐꁈȯࣀꁈȯxteꁈȯȯ⳷둥舀蠀ᮐꙞȯ覠蜛ȯ醹⧑ᾦ䦏果黕뚍젦醹⧑ᾦ䦏果黕뚍젦顠埕蓅Ǚ蓃Ǚ▀ꜩȯⳲ둾茀耀晏楦散䘮汩䥥⹏千⹉湉潣業杮潈瑳潎楴楦慣楴湯畓獢牣灩楴湯瑓瑡獵tion⳽둳萀耀૰ꁈȯᜠꁈȯዀꁈȯedEꛢȯȯrds⳸둴蔀耀ࡰꁈȯ࿰ꁈȯᜠꁈȯrreꙚȯòⳣ둉蘀退촨荣翽변꛴ȯ춨荣翽변꛴ȯῠ荼翽═莋翽ⳮ둂蜀退絸荣翽荼翽罀荣翽═莋翽衘荣翽莋翽ꗀ荣翽娰颧ȯ⳩둇蠀耀࿰ꁈȯπꁈȯ࿰ꁈȯ潈瑳潎ꙚȯòကⳔ둘褀鐀荺翽䃠ꘟȯ㽰ꁔȯĄⳟ둝言耀రꁈȯࡰꁈȯπꁈȯꜩȯⳚ둖謀耀࿰ꁈȯ፠ꁈȯ࿰ꁈȯDurꙚȯò.Oⳅ됫谀耀ꙴȯ頪ȯ힀頪ȯ瑳慇整ꙚȯòrdsⳀ됬贀耀ഠꁈȯꁇȯ頪ȯoudꙚȯòⳋ됡踀耀࿰ꁈȯ፠ꁈȯ࿰ꁈȯ瑳慇整ꜩȯȯrdsⰶ됺輀退&#10;ⰱ됿退耀ڐꁈȯԀꁈȯꁇȯ潈瑳潎Ꙛȯòⰼ됰鄀耀ꙴȯπꁈȯ頪ȯrerꜩȯòⰧ됵鈀耀࿰ꁈȯ೐ꁈȯ࿰ꁈȯtitꜩȯዀꜩȯⰢ됎錀退ꗀ荣翽娰颧ȯ춨荣翽젰꛴ȯ荼翽웠꛴ȯꃰ蜶ȯ䄂翽Ⱝ됃鐀耀Data.SubscribedEventTypesTableUionⰨ됄销鐀荺翽䆠ꘟȯ㽰ꁔȯĄⰓ됙阀耀ྠꁈȯరꁈȯ࿰ꁈȯ瑳慇整ꜩȯ쑈蝢翽āāāⰞ됒需鐀荺翽埀ꘟȯ㽰ꁔȯĄⰙ됗頀耀࿰ꁈȯҰꁈȯ࿰ꁈȯ瑳慇整ꜩȯòⰄ뗨餀耀࿰ꁈȯ௠ꁈȯ࿰ꁈȯTYPꁈȯවꙚȯⰏ뗭騀退煀荣翽═莋翽촨荣翽ꄰ꛴ȯ춨荣翽ꄰ꛴ȯⰊ뗦鬀耀ୀꁈȯ๠ꁈȯ࿰ꁈȯrngꜩȯòⱵ뗻鰀耀፠ꁈȯڐꁈȯ੐ꁈȯDurꙚȯȯⱰ뗼鴀退뭰ꁋȯ칠ꄗȯ䐠ꄗȯრ蛉ȯ䏀ꛁȯꃰȯᙠꃱȯⱻ뗱鸀耀ऐꁈȯꁇȯ頪ȯꙚȯòⱦ뗊鼀耀頪ȯހꁈȯ頪ȯiabꙚȯȯⱡ뗏ꀀ耀晏楦散䘮汩䥥⹏千⹉潈瑳潎楴楦慣楴湯即扵捳楲瑰潩䕮敶瑮pāecordsⱬ뗀ꄀ耀࿰ꁈȯ๠ꁈȯሠꁈȯ瑳慇整Ꙛȯs翽ⱗ뗅ꈀ耀࿰ꁈȯ頪ȯ࿰ꁈȯeniꙚȯȯⱒ뗞ꌀ耀௠ꁈȯᜠꁈȯවꁈȯ捴卨档lags翽ⱝ뗓ꐀ耀荣翽齐蜺ȯꑠ蛻ȯЁāāā/109/ⱘ뗔ꔀ耀荣翽ꜥȯ巰蜅ȯЁāāĄāāⱃ떩ꘀ耀ḱ蛜ȯĂ翽ḱ蛜ȯĂ翽Ⴡꙙȯ䄂Ḱ蛜ȯĂ翽ⱎ떢꜀耀࿰ꁈȯ੐ꁈȯ࿰ꁈȯ瑳湥潔Ꙛȯȯⱉ떧ꠀ耀۠ꁈȯԀꁈȯሠꁈȯā0Questions%20Unit%205ⶴ떸꤀蠀 ꃷȯ蜼ȯ醹⧑ᾦ䦏果黕뚍젦믰ꁋȯಀꁈȯ⶿떽ꨀ耀熐荣翽═莋翽狰荣翽荼翽簰荣翽竐荣翽꼨荣翽韰荣翽ionⶺ떶꬀耀荣翽갠ꁏȯ㹀ꂌȯ냀蛻ȯāāāāāȯⶥ떋가耀荣翽맠ꁏȯ夐ꂌȯ⸰蜃ȯāāĄāāāāāāⶠ떌관鐀荺翽傠ꘟȯ㽰ꁔȯĄⶫ떁글鐀荺翽寀ꄚȯ㽰ꁔȯĄⶖ떚꼀耀࿰ꁈȯවꁈȯ࿰ꁈȯ潈瑳潎imeòⶑ떟뀀鐀荺翽鸠ꘒȯ㽰ꁔȯĄ⶜떐넀耀࿰ꁈȯҰꁈȯ࿰ꁈȯDurꙚȯòⶇ떕눀鐀荺翽㤀ꘟȯ㽰ꁔȯĄȯⶂ땮대耀۠ꁈȯరꁈȯߐꁈȯ瑳湥潔ꜩȯ憚蝦翽edⶍ땣됀耀荣翽떀ꁏȯ䦠ꂌȯ냀蛻ȯāāāāā荣翽ⶈ땤딀耀荣翽馰蜺ȯꘀ蛐ȯЄāāāāāāⷳ땹똀耀Data.CallbackDurationInSecondsI.Hⷾ땲뜀耀Data.PlainHeartbeatLogicꁈȯⷹ땷렀耀Data.CallbackDurationInSecondsⷤ땈뤀耀晏楦散䘮汩䥥⹏千⹉湉潣業杮潈瑳潎楴楦慣楴湯畓獢牣灩楴湯瑓瑡獵nSecⷯ땍먀耀荣翽할ꜥȯ巰蜅ȯЁāāĄāārdsⷪ땆묀耀荣翽雠蜺ȯꑠ蛻ȯЁāāāSecⷕ땛밀耀熐荣翽═莋翽狰荣翽荼翽簰荣翽竐荣翽꼨荣翽韰荣翽ⷐ땜봀耀ḱ蛜ȯĂ翽ḱ蛜ȯĂ翽∁ꙙȯ䄂Ḱ蛜ȯĂ翽āāⷛ땑븀退荣翽铀頫ȯ뾰ꁡȯⷆ딪뼀耀ҰꁈȯԀꁈȯ๠ꁈȯ瑳慇整ꜩȯȯⷁ딯쀀退microsoft.office.excel.6d47d07eⷌ딠섀退Microsoft.Office.Excel.6d47d07eⴷ딥숀鐀荺翽壠ꘟȯ㽰ꁔȯĄⴲ딾쌀鐀荺翽孰ꄚȯ㽰ꁔȯĄⴽ딳쐀鐀荺翽嗠ꘟȯ㽰ꁔȯĄⴸ딴씀鐀荺翽瘐鬷ȯ㽰ꁔȯĄⴣ딉였鐀荺翽诰鬷ȯ㽰ꁔȯĄ⴮딂윀鐀荺翽奀ꄚȯ㽰ꁔȯĄ⴩딇저鐀荺翽吀ꘟȯ㽰ꁔȯĄⴔ딘준鐀荺翽徠ꘟȯ㽰ꁔȯĄⴟ딝쨀鐀荺翽巀ꘟȯ㽰ꁔȯĄ鑂௺ꁑါꫀ鬲ȯꀠ髤ȯ&#10;타럗$᭐ꁈȯﯻ읯￱ⴁ뛮退퍀荣翽㝰ꁈȯ⢐ꁈȯ墠ꄚȯЁ謨鬇ȯ쁎2鴰ꙻȯ㾀㾀ᗿ☂঒Ɓ茂⵳뛸Ā退/翽鸀꛴ȯ.⸀꛵ȯ-⻀꛵ȯ,⻀꛵ȯ+⻀꛵ȯ*⸀꛵ȯ)⻀꛵ȯ(ȯ⻀꛵ȯ'㏐꛵ȯ鸀꛴ȯ⻀꛵ȯ㏐꛵ȯ㏐꛵ȯⵥ뛊Ȁ耀퉠荣翽Ѐ.Ŋϳ'Ŋ㾀㾀ᓿȃ䆒ᖔ茊ⵗ뛄̀蠀ၐ翪翽깐颪ȯ$'ⵙ뛖Ѐ退ஐꁝȯ缁⛠ꙵȯ⍰ꙵȯீꁝȯ瘠Ꙣȯ㿰౐ꁝȯﰁûರꁝȯ締Ꙣȯ᩠ꁝȯ⸏ᦠꁝȯᴁꁳȯ⁠ꁝȯᝀꙵȯⵋ뚠Ԁ退㽈莚翽䣠ꁘȯꂷȯЀ䂠ꄗȯ蛨鬇ȯ쁽2혰ꁡȯ㾀㾀ᗿȂ䧲ơ茂⺽뚲؀退퍀荣翽ῐꁈȯ咀ꁆȯ噀ꁆȯ䣠ꁘȯꂷȯЁ謨鬇ȯ2톰ꁡȯ㾀㾀ᗿ؂䧲ƕ茂I⺯뚌܀蠀鵨臩翽䳸ꂒȯ鶠臩翽䴨ꂒȯ鷘臩翽䵀ꂒȯꄘ荣翽䶠ꂒȯꅠ荣翽䳈ꂒȯꤠ荣翽䵘ꂒȯȯﵸ荹翽䶸ꂒȯ﷈荹翽䵰ꂒȯ僈荻翽䶈ꂒȯ⺑뚞ࠀ蠀珴翽毀ꃆȯ⡀顎ȯ顏涠ꃆȯႠᜁŖ翿翿翿翿ರꀞȯ"/>
        <Anchor>
          <Comment id="{45F33B27-E365-4CAA-B8E7-3F72CBDDBF62}"/>
        </Anchor>
        <SetTitle title="@Rüterbories, Jan, Dr. ich habe dem KFK zwei schwere offene Fragen hinzugefügt (offen_020 und offen_021). Könntest du bitte prüfen, dass inhaltlich alles ok ist?"/>
      </Event>
    </History>
  </Task>
</Tasks>
</file>

<file path=xl/drawings/drawing1.xml><?xml version="1.0" encoding="utf-8"?>
<xdr:wsDr xmlns:xdr="http://schemas.openxmlformats.org/drawingml/2006/spreadsheetDrawing" xmlns:a="http://schemas.openxmlformats.org/drawingml/2006/main">
  <xdr:twoCellAnchor>
    <xdr:from>
      <xdr:col>2</xdr:col>
      <xdr:colOff>638175</xdr:colOff>
      <xdr:row>0</xdr:row>
      <xdr:rowOff>1</xdr:rowOff>
    </xdr:from>
    <xdr:to>
      <xdr:col>6</xdr:col>
      <xdr:colOff>676274</xdr:colOff>
      <xdr:row>9</xdr:row>
      <xdr:rowOff>123825</xdr:rowOff>
    </xdr:to>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4067175" y="1"/>
          <a:ext cx="2952749" cy="1838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sng" strike="noStrike" kern="0" cap="none" spc="0" normalizeH="0" baseline="0" noProof="0">
              <a:ln>
                <a:noFill/>
              </a:ln>
              <a:solidFill>
                <a:prstClr val="black"/>
              </a:solidFill>
              <a:effectLst/>
              <a:uLnTx/>
              <a:uFillTx/>
              <a:latin typeface="+mn-lt"/>
              <a:ea typeface="+mn-ea"/>
              <a:cs typeface="+mn-cs"/>
            </a:rPr>
            <a:t>Translation:</a:t>
          </a:r>
          <a:br>
            <a:rPr kumimoji="0" lang="de-DE" sz="1000" b="1" i="0" u="sng" strike="noStrike" kern="0" cap="none" spc="0" normalizeH="0" baseline="0" noProof="0">
              <a:ln>
                <a:noFill/>
              </a:ln>
              <a:solidFill>
                <a:prstClr val="black"/>
              </a:solidFill>
              <a:effectLst/>
              <a:uLnTx/>
              <a:uFillTx/>
              <a:latin typeface="+mn-lt"/>
              <a:ea typeface="+mn-ea"/>
              <a:cs typeface="+mn-cs"/>
            </a:rPr>
          </a:br>
          <a:endParaRPr kumimoji="0" lang="de-DE" sz="1000" b="1" i="0" u="sng"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MC Fragen = MC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Offene Fragen  = Open-ended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Lektion = Unit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leicht = easy</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mittel = medium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schwer = difficult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MC Fragen gesamt = Total MC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Offene Fragen gesamt = Total open-ended questions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mn-lt"/>
              <a:ea typeface="+mn-ea"/>
              <a:cs typeface="+mn-cs"/>
            </a:rPr>
            <a:t>Fragen insgesamt = Total questions</a:t>
          </a:r>
        </a:p>
        <a:p>
          <a:endParaRPr lang="de-DE" sz="1100"/>
        </a:p>
      </xdr:txBody>
    </xdr:sp>
    <xdr:clientData/>
  </xdr:twoCellAnchor>
  <xdr:twoCellAnchor>
    <xdr:from>
      <xdr:col>2</xdr:col>
      <xdr:colOff>628650</xdr:colOff>
      <xdr:row>9</xdr:row>
      <xdr:rowOff>161926</xdr:rowOff>
    </xdr:from>
    <xdr:to>
      <xdr:col>11</xdr:col>
      <xdr:colOff>476250</xdr:colOff>
      <xdr:row>19</xdr:row>
      <xdr:rowOff>9526</xdr:rowOff>
    </xdr:to>
    <xdr:sp macro="" textlink="">
      <xdr:nvSpPr>
        <xdr:cNvPr id="3" name="Textfeld 2">
          <a:extLst>
            <a:ext uri="{FF2B5EF4-FFF2-40B4-BE49-F238E27FC236}">
              <a16:creationId xmlns:a16="http://schemas.microsoft.com/office/drawing/2014/main" id="{2BD061DF-6AF3-34D6-C026-4E03C10AE1D7}"/>
            </a:ext>
            <a:ext uri="{147F2762-F138-4A5C-976F-8EAC2B608ADB}">
              <a16:predDERef xmlns:a16="http://schemas.microsoft.com/office/drawing/2014/main" pred="{00000000-0008-0000-0000-000002000000}"/>
            </a:ext>
          </a:extLst>
        </xdr:cNvPr>
        <xdr:cNvSpPr txBox="1"/>
      </xdr:nvSpPr>
      <xdr:spPr>
        <a:xfrm>
          <a:off x="4057650" y="1876426"/>
          <a:ext cx="6648450" cy="1752600"/>
        </a:xfrm>
        <a:prstGeom prst="rect">
          <a:avLst/>
        </a:prstGeom>
        <a:solidFill>
          <a:schemeClr val="lt1"/>
        </a:solidFill>
        <a:ln w="9525" cmpd="sng">
          <a:solidFill>
            <a:schemeClr val="lt1">
              <a:shade val="50000"/>
            </a:schemeClr>
          </a:solidFill>
        </a:ln>
      </xdr:spPr>
      <xdr:txBody>
        <a:bodyPr spcFirstLastPara="0" vertOverflow="clip" horzOverflow="clip" wrap="square" lIns="91440" tIns="45720" rIns="91440" bIns="45720" rtlCol="0" anchor="t">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n-US" sz="1200" b="1" i="0" u="sng" strike="noStrike" kern="0" cap="none" spc="0" normalizeH="0" baseline="0" noProof="0">
              <a:ln>
                <a:noFill/>
              </a:ln>
              <a:solidFill>
                <a:prstClr val="black"/>
              </a:solidFill>
              <a:effectLst/>
              <a:uLnTx/>
              <a:uFillTx/>
              <a:latin typeface="+mn-lt"/>
              <a:ea typeface="+mn-lt"/>
              <a:cs typeface="Calibri" panose="020F0502020204030204"/>
            </a:rPr>
            <a:t>Please note:</a:t>
          </a:r>
          <a:br>
            <a:rPr kumimoji="0" lang="en-US" sz="1200" b="1" i="0" u="none" strike="noStrike" kern="0" cap="none" spc="0" normalizeH="0" baseline="0" noProof="0">
              <a:ln>
                <a:noFill/>
              </a:ln>
              <a:solidFill>
                <a:prstClr val="black"/>
              </a:solidFill>
              <a:effectLst/>
              <a:uLnTx/>
              <a:uFillTx/>
              <a:latin typeface="+mn-lt"/>
              <a:ea typeface="+mn-lt"/>
              <a:cs typeface="Calibri" panose="020F0502020204030204"/>
            </a:rPr>
          </a:br>
          <a:endParaRPr kumimoji="0" lang="en-US" sz="1200" b="1" i="0" u="none" strike="noStrike" kern="0" cap="none" spc="0" normalizeH="0" baseline="0" noProof="0">
            <a:ln>
              <a:noFill/>
            </a:ln>
            <a:solidFill>
              <a:prstClr val="black"/>
            </a:solidFill>
            <a:effectLst/>
            <a:uLnTx/>
            <a:uFillTx/>
            <a:latin typeface="+mn-lt"/>
            <a:ea typeface="+mn-lt"/>
            <a:cs typeface="Calibri" panose="020F0502020204030204"/>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Questions with pictures: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Please insert "Ja" in the K/J column and write "insert picture" in the place where the picture should be. </a:t>
          </a:r>
          <a:r>
            <a:rPr kumimoji="0" lang="en-US" sz="1000" b="0" i="0" u="none" strike="noStrike" kern="0" cap="none" spc="0" normalizeH="0" baseline="0" noProof="0">
              <a:ln>
                <a:noFill/>
              </a:ln>
              <a:solidFill>
                <a:prstClr val="black"/>
              </a:solidFill>
              <a:effectLst/>
              <a:uLnTx/>
              <a:uFillTx/>
              <a:latin typeface="+mn-lt"/>
              <a:ea typeface="+mn-ea"/>
              <a:cs typeface="+mn-cs"/>
            </a:rPr>
            <a:t>Save the picture as </a:t>
          </a:r>
          <a:r>
            <a:rPr kumimoji="0" lang="en-US" sz="1000" b="1" i="0" u="none" strike="noStrike" kern="0" cap="none" spc="0" normalizeH="0" baseline="0" noProof="0">
              <a:ln>
                <a:noFill/>
              </a:ln>
              <a:solidFill>
                <a:srgbClr val="FF0000"/>
              </a:solidFill>
              <a:effectLst/>
              <a:uLnTx/>
              <a:uFillTx/>
              <a:latin typeface="+mn-lt"/>
              <a:ea typeface="+mn-ea"/>
              <a:cs typeface="+mn-cs"/>
            </a:rPr>
            <a:t>JPEG</a:t>
          </a:r>
          <a:r>
            <a:rPr kumimoji="0" lang="en-US" sz="1000" b="0" i="0" u="none" strike="noStrike" kern="0" cap="none" spc="0" normalizeH="0" baseline="0" noProof="0">
              <a:ln>
                <a:noFill/>
              </a:ln>
              <a:solidFill>
                <a:prstClr val="black"/>
              </a:solidFill>
              <a:effectLst/>
              <a:uLnTx/>
              <a:uFillTx/>
              <a:latin typeface="+mn-lt"/>
              <a:ea typeface="+mn-ea"/>
              <a:cs typeface="+mn-cs"/>
            </a:rPr>
            <a:t> with the </a:t>
          </a:r>
          <a:r>
            <a:rPr kumimoji="0" lang="en-US" sz="1000" b="1" i="0" u="none" strike="noStrike" kern="0" cap="none" spc="0" normalizeH="0" baseline="0" noProof="0">
              <a:ln>
                <a:noFill/>
              </a:ln>
              <a:solidFill>
                <a:srgbClr val="FF0000"/>
              </a:solidFill>
              <a:effectLst/>
              <a:uLnTx/>
              <a:uFillTx/>
              <a:latin typeface="+mn-lt"/>
              <a:ea typeface="+mn-ea"/>
              <a:cs typeface="+mn-cs"/>
            </a:rPr>
            <a:t>course code </a:t>
          </a:r>
          <a:r>
            <a:rPr kumimoji="0" lang="en-US" sz="1000" b="0" i="0" u="none" strike="noStrike" kern="0" cap="none" spc="0" normalizeH="0" baseline="0" noProof="0">
              <a:ln>
                <a:noFill/>
              </a:ln>
              <a:solidFill>
                <a:prstClr val="black"/>
              </a:solidFill>
              <a:effectLst/>
              <a:uLnTx/>
              <a:uFillTx/>
              <a:latin typeface="+mn-lt"/>
              <a:ea typeface="+mn-ea"/>
              <a:cs typeface="+mn-cs"/>
            </a:rPr>
            <a:t>and </a:t>
          </a:r>
          <a:r>
            <a:rPr kumimoji="0" lang="en-US" sz="1000" b="1" i="0" u="none" strike="noStrike" kern="0" cap="none" spc="0" normalizeH="0" baseline="0" noProof="0">
              <a:ln>
                <a:noFill/>
              </a:ln>
              <a:solidFill>
                <a:srgbClr val="FF0000"/>
              </a:solidFill>
              <a:effectLst/>
              <a:uLnTx/>
              <a:uFillTx/>
              <a:latin typeface="+mn-lt"/>
              <a:ea typeface="+mn-ea"/>
              <a:cs typeface="+mn-cs"/>
            </a:rPr>
            <a:t>question number</a:t>
          </a:r>
          <a:r>
            <a:rPr kumimoji="0" lang="en-US" sz="1000" b="0" i="0" u="none" strike="noStrike" kern="0" cap="none" spc="0" normalizeH="0" baseline="0" noProof="0">
              <a:ln>
                <a:noFill/>
              </a:ln>
              <a:solidFill>
                <a:prstClr val="black"/>
              </a:solidFill>
              <a:effectLst/>
              <a:uLnTx/>
              <a:uFillTx/>
              <a:latin typeface="+mn-lt"/>
              <a:ea typeface="+mn-ea"/>
              <a:cs typeface="+mn-cs"/>
            </a:rPr>
            <a:t>.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If the</a:t>
          </a:r>
          <a:r>
            <a:rPr kumimoji="0" lang="en-US" sz="1000" b="0" i="0" u="none" strike="noStrike" kern="0" cap="none" spc="0" normalizeH="0" baseline="0" noProof="0">
              <a:ln>
                <a:noFill/>
              </a:ln>
              <a:solidFill>
                <a:prstClr val="black"/>
              </a:solidFill>
              <a:effectLst/>
              <a:uLnTx/>
              <a:uFillTx/>
              <a:latin typeface="+mn-lt"/>
              <a:ea typeface="+mn-lt"/>
              <a:cs typeface="Calibri" panose="020F0502020204030204"/>
            </a:rPr>
            <a:t> picture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is </a:t>
          </a: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part of the solution</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 save it with the </a:t>
          </a:r>
          <a:r>
            <a:rPr kumimoji="0" lang="en-US" sz="1000" b="1" i="0" u="none" strike="noStrike" kern="0" cap="none" spc="0" normalizeH="0" baseline="0" noProof="0">
              <a:ln>
                <a:noFill/>
              </a:ln>
              <a:solidFill>
                <a:srgbClr val="FF0000"/>
              </a:solidFill>
              <a:effectLst/>
              <a:uLnTx/>
              <a:uFillTx/>
              <a:latin typeface="+mn-lt"/>
              <a:ea typeface="+mn-lt"/>
              <a:cs typeface="Calibri" panose="020F0502020204030204"/>
            </a:rPr>
            <a:t>suffix 'Lsg'</a:t>
          </a:r>
          <a:r>
            <a:rPr kumimoji="0" lang="en-US" sz="1000" b="0" i="0" u="none" strike="noStrike" kern="0" cap="none" spc="0" normalizeH="0" baseline="0" noProof="0">
              <a:ln>
                <a:noFill/>
              </a:ln>
              <a:solidFill>
                <a:srgbClr val="FF0000"/>
              </a:solidFill>
              <a:effectLst/>
              <a:uLnTx/>
              <a:uFillTx/>
              <a:latin typeface="+mn-lt"/>
              <a:ea typeface="+mn-lt"/>
              <a:cs typeface="Calibri" panose="020F0502020204030204"/>
            </a:rPr>
            <a:t>, </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e.g. DLMSWL01_offen_001_Lsg.jpg.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mn-lt"/>
              <a:ea typeface="+mn-ea"/>
              <a:cs typeface="+mn-cs"/>
            </a:rPr>
            <a:t>If a question refers to </a:t>
          </a:r>
          <a:r>
            <a:rPr kumimoji="0" lang="de-DE" sz="1000" b="1" i="0" u="none" strike="noStrike" kern="0" cap="none" spc="0" normalizeH="0" baseline="0" noProof="0">
              <a:ln>
                <a:noFill/>
              </a:ln>
              <a:solidFill>
                <a:srgbClr val="FF0000"/>
              </a:solidFill>
              <a:effectLst/>
              <a:uLnTx/>
              <a:uFillTx/>
              <a:latin typeface="+mn-lt"/>
              <a:ea typeface="+mn-ea"/>
              <a:cs typeface="+mn-cs"/>
            </a:rPr>
            <a:t>compulsory literature</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please enter the corresponding source </a:t>
          </a:r>
          <a:r>
            <a:rPr kumimoji="0" lang="de-DE" sz="1000" b="1" i="0" u="none" strike="noStrike" kern="0" cap="none" spc="0" normalizeH="0" baseline="0" noProof="0">
              <a:ln>
                <a:noFill/>
              </a:ln>
              <a:solidFill>
                <a:sysClr val="windowText" lastClr="000000"/>
              </a:solidFill>
              <a:effectLst/>
              <a:uLnTx/>
              <a:uFillTx/>
              <a:latin typeface="+mn-lt"/>
              <a:ea typeface="+mn-ea"/>
              <a:cs typeface="+mn-cs"/>
            </a:rPr>
            <a:t>in column K </a:t>
          </a:r>
          <a:r>
            <a:rPr kumimoji="0" lang="de-DE" sz="1000" b="0" i="0" u="none" strike="noStrike" kern="0" cap="none" spc="0" normalizeH="0" baseline="0" noProof="0">
              <a:ln>
                <a:noFill/>
              </a:ln>
              <a:solidFill>
                <a:sysClr val="windowText" lastClr="000000"/>
              </a:solidFill>
              <a:effectLst/>
              <a:uLnTx/>
              <a:uFillTx/>
              <a:latin typeface="+mn-lt"/>
              <a:ea typeface="+mn-ea"/>
              <a:cs typeface="+mn-cs"/>
            </a:rPr>
            <a:t>according to our citation guidelines: e.g. Last name, initials. (Year). Title: Subtitle (Edition [if later than the first edition]). Publisher. </a:t>
          </a:r>
          <a:br>
            <a:rPr kumimoji="0" lang="de-DE" sz="1000" b="0" i="0" u="none" strike="noStrike" kern="0" cap="none" spc="0" normalizeH="0" baseline="0" noProof="0">
              <a:ln>
                <a:noFill/>
              </a:ln>
              <a:solidFill>
                <a:sysClr val="windowText" lastClr="000000"/>
              </a:solidFill>
              <a:effectLst/>
              <a:uLnTx/>
              <a:uFillTx/>
              <a:latin typeface="+mn-lt"/>
              <a:ea typeface="+mn-ea"/>
              <a:cs typeface="+mn-cs"/>
            </a:rPr>
          </a:br>
          <a:endParaRPr kumimoji="0" lang="de-DE" sz="10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n-US" sz="1000" b="1" i="0" u="none" strike="noStrike" kern="0" cap="none" spc="0" normalizeH="0" baseline="0" noProof="0">
              <a:ln>
                <a:noFill/>
              </a:ln>
              <a:solidFill>
                <a:sysClr val="windowText" lastClr="000000"/>
              </a:solidFill>
              <a:effectLst/>
              <a:uLnTx/>
              <a:uFillTx/>
              <a:latin typeface="+mn-lt"/>
              <a:ea typeface="+mn-lt"/>
              <a:cs typeface="Calibri" panose="020F0502020204030204"/>
            </a:rPr>
            <a:t>Open questions:</a:t>
          </a:r>
          <a:r>
            <a:rPr kumimoji="0" lang="en-US" sz="1000" b="0" i="0" u="none" strike="noStrike" kern="0" cap="none" spc="0" normalizeH="0" baseline="0" noProof="0">
              <a:ln>
                <a:noFill/>
              </a:ln>
              <a:solidFill>
                <a:sysClr val="windowText" lastClr="000000"/>
              </a:solidFill>
              <a:effectLst/>
              <a:uLnTx/>
              <a:uFillTx/>
              <a:latin typeface="+mn-lt"/>
              <a:ea typeface="+mn-lt"/>
              <a:cs typeface="Calibri" panose="020F0502020204030204"/>
            </a:rPr>
            <a:t> Please fill in columns B-D, H, I and J only. The columns E-G are filled automatically.</a:t>
          </a:r>
        </a:p>
      </xdr:txBody>
    </xdr:sp>
    <xdr:clientData/>
  </xdr:twoCellAnchor>
</xdr:wsDr>
</file>

<file path=xl/persons/person.xml><?xml version="1.0" encoding="utf-8"?>
<personList xmlns="http://schemas.microsoft.com/office/spreadsheetml/2018/threadedcomments" xmlns:x="http://schemas.openxmlformats.org/spreadsheetml/2006/main">
  <person displayName="Rüterbories, Jan, Dr." id="{8C9B5B0F-0E67-4966-B635-9D53E5964146}" userId="jan.rueterbories@iu.org" providerId="PeoplePicker"/>
  <person displayName="Wilde, Lillian, Dr." id="{9C005AE3-13AF-49DA-8D4C-35A2636A1599}" userId="S::lillian.wilde@iu.org::45342c9f-71e7-4d8b-8e84-08cf3d3425e1" providerId="AD"/>
  <person displayName="Rüterbories, Jan, Dr." id="{DEC047B0-FECA-41EA-9636-D557662CC06E}" userId="S::jan.rueterbories@iu.org::4ce13129-014d-4c72-9b23-128af73958e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04-13T01:35:13.86" personId="{9C005AE3-13AF-49DA-8D4C-35A2636A1599}" id="{45F33B27-E365-4CAA-B8E7-3F72CBDDBF62}">
    <text>@Rüterbories, Jan, Dr. ich habe dem KFK zwei schwere offene Fragen hinzugefügt (offen_020 und offen_021). Könntest du bitte prüfen, dass inhaltlich alles ok ist?</text>
    <mentions>
      <mention mentionpersonId="{8C9B5B0F-0E67-4966-B635-9D53E5964146}" mentionId="{ECA5C054-5D74-4099-98CC-05FC4F52B2DB}" startIndex="0" length="22"/>
    </mentions>
  </threadedComment>
  <threadedComment ref="C27" dT="2023-04-18T11:43:00.36" personId="{DEC047B0-FECA-41EA-9636-D557662CC06E}" id="{CED23258-59F7-48E1-A97D-1076114EDB1D}" parentId="{45F33B27-E365-4CAA-B8E7-3F72CBDDBF62}">
    <text>ist ok!</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0"/>
  <sheetViews>
    <sheetView showGridLines="0" workbookViewId="0">
      <selection activeCell="B9" sqref="B9"/>
    </sheetView>
  </sheetViews>
  <sheetFormatPr defaultColWidth="11.453125" defaultRowHeight="14.5" x14ac:dyDescent="0.35"/>
  <cols>
    <col min="1" max="1" width="24.54296875" customWidth="1"/>
    <col min="2" max="2" width="26.90625" bestFit="1" customWidth="1"/>
    <col min="3" max="3" width="9.90625" bestFit="1" customWidth="1"/>
    <col min="4" max="4" width="10.90625" bestFit="1" customWidth="1"/>
    <col min="6" max="6" width="11.54296875" bestFit="1" customWidth="1"/>
    <col min="7" max="7" width="12.54296875" bestFit="1" customWidth="1"/>
  </cols>
  <sheetData>
    <row r="1" spans="1:5" x14ac:dyDescent="0.35">
      <c r="A1" s="46" t="s">
        <v>0</v>
      </c>
      <c r="B1" s="43" t="s">
        <v>1021</v>
      </c>
    </row>
    <row r="2" spans="1:5" x14ac:dyDescent="0.35">
      <c r="A2" s="46" t="s">
        <v>1</v>
      </c>
      <c r="B2" s="74" t="s">
        <v>1022</v>
      </c>
    </row>
    <row r="3" spans="1:5" x14ac:dyDescent="0.35">
      <c r="A3" s="47" t="s">
        <v>2</v>
      </c>
      <c r="B3" s="43" t="s">
        <v>1023</v>
      </c>
    </row>
    <row r="4" spans="1:5" x14ac:dyDescent="0.35">
      <c r="A4" s="47" t="s">
        <v>3</v>
      </c>
      <c r="B4" s="44">
        <v>6</v>
      </c>
    </row>
    <row r="5" spans="1:5" x14ac:dyDescent="0.35">
      <c r="A5" s="47" t="s">
        <v>4</v>
      </c>
      <c r="B5" s="43" t="s">
        <v>1024</v>
      </c>
    </row>
    <row r="6" spans="1:5" x14ac:dyDescent="0.35">
      <c r="A6" s="47" t="s">
        <v>5</v>
      </c>
      <c r="B6" s="43">
        <v>90</v>
      </c>
    </row>
    <row r="7" spans="1:5" x14ac:dyDescent="0.35">
      <c r="A7" s="47" t="s">
        <v>6</v>
      </c>
      <c r="B7" s="44" t="s">
        <v>1020</v>
      </c>
    </row>
    <row r="8" spans="1:5" x14ac:dyDescent="0.35">
      <c r="A8" s="5"/>
      <c r="B8" s="6"/>
    </row>
    <row r="9" spans="1:5" x14ac:dyDescent="0.35">
      <c r="A9" s="4" t="s">
        <v>7</v>
      </c>
      <c r="B9" s="17">
        <f>VLOOKUP($B$4,Tabelle2!$A$8:$E$17,2)</f>
        <v>16</v>
      </c>
    </row>
    <row r="10" spans="1:5" x14ac:dyDescent="0.35">
      <c r="A10" s="1" t="s">
        <v>8</v>
      </c>
      <c r="B10" s="2">
        <f>VLOOKUP($B$4,Tabelle2!$A$8:$E$17,3)</f>
        <v>8</v>
      </c>
    </row>
    <row r="11" spans="1:5" x14ac:dyDescent="0.35">
      <c r="A11" s="1" t="s">
        <v>9</v>
      </c>
      <c r="B11" s="2">
        <f>VLOOKUP($B$4,Tabelle2!$A$8:$E$17,4)</f>
        <v>4</v>
      </c>
    </row>
    <row r="12" spans="1:5" x14ac:dyDescent="0.35">
      <c r="A12" s="3" t="s">
        <v>10</v>
      </c>
      <c r="B12" s="7">
        <f>VLOOKUP($B$4,Tabelle2!$A$8:$E$17,5)</f>
        <v>4</v>
      </c>
      <c r="E12" s="31"/>
    </row>
    <row r="13" spans="1:5" x14ac:dyDescent="0.35">
      <c r="A13" s="15" t="s">
        <v>11</v>
      </c>
      <c r="B13" s="16">
        <f>B4*B9</f>
        <v>96</v>
      </c>
    </row>
    <row r="14" spans="1:5" x14ac:dyDescent="0.35">
      <c r="A14" s="4" t="s">
        <v>12</v>
      </c>
      <c r="B14" s="17">
        <f>VLOOKUP($B$4,Tabelle2!A20:E29,2)</f>
        <v>9</v>
      </c>
    </row>
    <row r="15" spans="1:5" x14ac:dyDescent="0.35">
      <c r="A15" s="1" t="s">
        <v>13</v>
      </c>
      <c r="B15" s="2">
        <f>VLOOKUP($B$4,Tabelle2!A20:E29,3)</f>
        <v>2</v>
      </c>
    </row>
    <row r="16" spans="1:5" x14ac:dyDescent="0.35">
      <c r="A16" s="1" t="s">
        <v>14</v>
      </c>
      <c r="B16" s="2">
        <f>VLOOKUP($B$4,Tabelle2!A20:E29,4)</f>
        <v>2</v>
      </c>
    </row>
    <row r="17" spans="1:7" x14ac:dyDescent="0.35">
      <c r="A17" s="3" t="s">
        <v>15</v>
      </c>
      <c r="B17" s="7">
        <f>VLOOKUP($B$4,Tabelle2!A20:E29,5)</f>
        <v>5</v>
      </c>
    </row>
    <row r="18" spans="1:7" x14ac:dyDescent="0.35">
      <c r="A18" s="15" t="s">
        <v>16</v>
      </c>
      <c r="B18" s="16">
        <f>B4*B14</f>
        <v>54</v>
      </c>
    </row>
    <row r="19" spans="1:7" x14ac:dyDescent="0.35">
      <c r="A19" s="41" t="s">
        <v>17</v>
      </c>
      <c r="B19" s="42">
        <f>B13+B18</f>
        <v>150</v>
      </c>
    </row>
    <row r="21" spans="1:7" x14ac:dyDescent="0.35">
      <c r="A21" s="14" t="s">
        <v>18</v>
      </c>
      <c r="B21" s="8" t="s">
        <v>19</v>
      </c>
      <c r="C21" s="9" t="s">
        <v>20</v>
      </c>
      <c r="D21" s="9" t="s">
        <v>21</v>
      </c>
      <c r="E21" s="9" t="s">
        <v>22</v>
      </c>
      <c r="F21" s="9" t="s">
        <v>23</v>
      </c>
      <c r="G21" s="9" t="s">
        <v>24</v>
      </c>
    </row>
    <row r="22" spans="1:7" x14ac:dyDescent="0.35">
      <c r="A22" s="1" t="s">
        <v>25</v>
      </c>
      <c r="B22" s="10">
        <f>COUNTIFS('Multiple Choice'!$D$2:$D$257,Tabelle2!$A$3,'Multiple Choice'!$B$2:$B$257,1)</f>
        <v>12</v>
      </c>
      <c r="C22" s="11">
        <f>COUNTIFS('Multiple Choice'!$D$2:$D$257,Tabelle2!$A$4,'Multiple Choice'!$B$2:$B$257,1)</f>
        <v>8</v>
      </c>
      <c r="D22" s="11">
        <f>COUNTIFS('Multiple Choice'!$D$2:$D$257,Tabelle2!$A$5,'Multiple Choice'!$B$2:$B$257,1)</f>
        <v>8</v>
      </c>
      <c r="E22" s="11">
        <f>COUNTIFS('Offene Fragen'!$B$2:$B$121,1,'Offene Fragen'!$D$2:$D$121,Tabelle2!$A$3)</f>
        <v>4</v>
      </c>
      <c r="F22" s="11">
        <f>COUNTIFS('Offene Fragen'!$B$2:$B$121,1,'Offene Fragen'!$D$2:$D$121,Tabelle2!$A$4)</f>
        <v>5</v>
      </c>
      <c r="G22" s="11">
        <f>COUNTIFS('Offene Fragen'!$B$2:$B$121,1,'Offene Fragen'!$D$2:$D$121,Tabelle2!$A$5)</f>
        <v>9</v>
      </c>
    </row>
    <row r="23" spans="1:7" x14ac:dyDescent="0.35">
      <c r="A23" s="1" t="s">
        <v>26</v>
      </c>
      <c r="B23" s="10">
        <f>COUNTIFS('Multiple Choice'!$D$2:$D$257,Tabelle2!$A$3,'Multiple Choice'!$B$2:$B$257,2)</f>
        <v>8</v>
      </c>
      <c r="C23" s="11">
        <f>COUNTIFS('Multiple Choice'!$D$2:$D$257,Tabelle2!$A$4,'Multiple Choice'!$B$2:$B$257,2)</f>
        <v>4</v>
      </c>
      <c r="D23" s="11">
        <f>COUNTIFS('Multiple Choice'!$D$2:$D$257,Tabelle2!$A$5,'Multiple Choice'!$B$2:$B$257,2)</f>
        <v>4</v>
      </c>
      <c r="E23" s="11">
        <f>COUNTIFS('Offene Fragen'!$B$2:$B$121,2,'Offene Fragen'!$D$2:$D$121,Tabelle2!$A$3)</f>
        <v>2</v>
      </c>
      <c r="F23" s="11">
        <f>COUNTIFS('Offene Fragen'!$B$2:$B$121,2,'Offene Fragen'!$D$2:$D$121,Tabelle2!$A$4)</f>
        <v>2</v>
      </c>
      <c r="G23" s="11">
        <f>COUNTIFS('Offene Fragen'!$B$2:$B$121,2,'Offene Fragen'!$D$2:$D$121,Tabelle2!$A$5)</f>
        <v>5</v>
      </c>
    </row>
    <row r="24" spans="1:7" x14ac:dyDescent="0.35">
      <c r="A24" s="1" t="s">
        <v>27</v>
      </c>
      <c r="B24" s="10">
        <f>COUNTIFS('Multiple Choice'!$D$2:$D$257,Tabelle2!$A$3,'Multiple Choice'!$B$2:$B$257,3)</f>
        <v>13</v>
      </c>
      <c r="C24" s="11">
        <f>COUNTIFS('Multiple Choice'!$D$2:$D$257,Tabelle2!$A$4,'Multiple Choice'!$B$2:$B$257,3)</f>
        <v>9</v>
      </c>
      <c r="D24" s="11">
        <f>COUNTIFS('Multiple Choice'!$D$2:$D$257,Tabelle2!$A$5,'Multiple Choice'!$B$2:$B$257,3)</f>
        <v>8</v>
      </c>
      <c r="E24" s="11">
        <f>COUNTIFS('Offene Fragen'!$B$2:$B$121,3,'Offene Fragen'!$D$2:$D$121,Tabelle2!$A$3)</f>
        <v>5</v>
      </c>
      <c r="F24" s="11">
        <f>COUNTIFS('Offene Fragen'!$B$2:$B$121,3,'Offene Fragen'!$D$2:$D$121,Tabelle2!$A$4)</f>
        <v>5</v>
      </c>
      <c r="G24" s="11">
        <f>COUNTIFS('Offene Fragen'!$B$2:$B$121,3,'Offene Fragen'!$D$2:$D$121,Tabelle2!$A$5)</f>
        <v>9</v>
      </c>
    </row>
    <row r="25" spans="1:7" x14ac:dyDescent="0.35">
      <c r="A25" s="1" t="str">
        <f>IF($B$4&gt;3,"Lektion 4","")</f>
        <v>Lektion 4</v>
      </c>
      <c r="B25" s="10">
        <f>IF(A25&lt;&gt;"",COUNTIFS('Multiple Choice'!$D$2:$D$257,Tabelle2!$A$3,'Multiple Choice'!$B$2:$B$257,4),"")</f>
        <v>12</v>
      </c>
      <c r="C25" s="11">
        <f>IF(A25&lt;&gt;"",COUNTIFS('Multiple Choice'!$D$2:$D$257,Tabelle2!$A$4,'Multiple Choice'!$B$2:$B$257,4),"")</f>
        <v>5</v>
      </c>
      <c r="D25" s="11">
        <f>IF(A25&lt;&gt;"",COUNTIFS('Multiple Choice'!$D$2:$D$257,Tabelle2!$A$5,'Multiple Choice'!$B$2:$B$257,4),"")</f>
        <v>4</v>
      </c>
      <c r="E25" s="11">
        <f>IF(A25&lt;&gt;"",COUNTIFS('Offene Fragen'!$B$2:$B$121,4,'Offene Fragen'!$D$2:$D$121,Tabelle2!$A$3),"")</f>
        <v>4</v>
      </c>
      <c r="F25" s="11">
        <f>IF(A25&lt;&gt;"",COUNTIFS('Offene Fragen'!$B$2:$B$121,4,'Offene Fragen'!$D$2:$D$121,Tabelle2!$A$4),"")</f>
        <v>2</v>
      </c>
      <c r="G25" s="11">
        <f>IF(A25&lt;&gt;"",COUNTIFS('Offene Fragen'!$B$2:$B$121,4,'Offene Fragen'!$D$2:$D$121,Tabelle2!$A$5),"")</f>
        <v>5</v>
      </c>
    </row>
    <row r="26" spans="1:7" x14ac:dyDescent="0.35">
      <c r="A26" s="1" t="str">
        <f>IF($B$4&gt;4,"Lektion 5","")</f>
        <v>Lektion 5</v>
      </c>
      <c r="B26" s="10">
        <f>IF(A26&lt;&gt;"",COUNTIFS('Multiple Choice'!$D$2:$D$257,Tabelle2!$A$3,'Multiple Choice'!$B$2:$B$257,5),"")</f>
        <v>10</v>
      </c>
      <c r="C26" s="11">
        <f>IF(A26&lt;&gt;"",COUNTIFS('Multiple Choice'!$D$2:$D$257,Tabelle2!$A$4,'Multiple Choice'!$B$2:$B$257,5),"")</f>
        <v>4</v>
      </c>
      <c r="D26" s="11">
        <f>IF(A26&lt;&gt;"",COUNTIFS('Multiple Choice'!$D$2:$D$257,Tabelle2!$A$5,'Multiple Choice'!$B$2:$B$257,5),"")</f>
        <v>4</v>
      </c>
      <c r="E26" s="11">
        <f>IF(A26&lt;&gt;"",COUNTIFS('Offene Fragen'!$B$2:$B$121,5,'Offene Fragen'!$D$2:$D$121,Tabelle2!$A$3),"")</f>
        <v>5</v>
      </c>
      <c r="F26" s="11">
        <f>IF(A26&lt;&gt;"",COUNTIFS('Offene Fragen'!$B$2:$B$121,5,'Offene Fragen'!$D$2:$D$121,Tabelle2!$A$4),"")</f>
        <v>4</v>
      </c>
      <c r="G26" s="11">
        <f>IF(A26&lt;&gt;"",COUNTIFS('Offene Fragen'!$B$2:$B$121,5,'Offene Fragen'!$D$2:$D$121,Tabelle2!$A$5),"")</f>
        <v>5</v>
      </c>
    </row>
    <row r="27" spans="1:7" x14ac:dyDescent="0.35">
      <c r="A27" s="1" t="str">
        <f>IF($B$4&gt;5,"Lektion 6","")</f>
        <v>Lektion 6</v>
      </c>
      <c r="B27" s="10">
        <f>IF(A27&lt;&gt;"",COUNTIFS('Multiple Choice'!$D$2:$D$257,Tabelle2!$A$3,'Multiple Choice'!$B$2:$B$257,6),"")</f>
        <v>14</v>
      </c>
      <c r="C27" s="11">
        <f>IF(A27&lt;&gt;"",COUNTIFS('Multiple Choice'!$D$2:$D$257,Tabelle2!$A$4,'Multiple Choice'!$B$2:$B$257,6),"")</f>
        <v>8</v>
      </c>
      <c r="D27" s="11">
        <f>IF(A27&lt;&gt;"",COUNTIFS('Multiple Choice'!$D$2:$D$257,Tabelle2!$A$5,'Multiple Choice'!$B$2:$B$257,6),"")</f>
        <v>8</v>
      </c>
      <c r="E27" s="11">
        <f>IF(A27&lt;&gt;"",COUNTIFS('Offene Fragen'!$B$2:$B$121,6,'Offene Fragen'!$D$2:$D$121,Tabelle2!$A$3),"")</f>
        <v>5</v>
      </c>
      <c r="F27" s="11">
        <f>IF(A27&lt;&gt;"",COUNTIFS('Offene Fragen'!$B$2:$B$121,6,'Offene Fragen'!$D$2:$D$121,Tabelle2!$A$4),"")</f>
        <v>9</v>
      </c>
      <c r="G27" s="11">
        <f>IF(A27&lt;&gt;"",COUNTIFS('Offene Fragen'!$B$2:$B$121,6,'Offene Fragen'!$D$2:$D$121,Tabelle2!$A$5),"")</f>
        <v>8</v>
      </c>
    </row>
    <row r="28" spans="1:7" x14ac:dyDescent="0.35">
      <c r="A28" s="1" t="str">
        <f>IF($B$4&gt;6,"Lektion 7","")</f>
        <v/>
      </c>
      <c r="B28" s="10" t="str">
        <f>IF(A28&lt;&gt;"",COUNTIFS('Multiple Choice'!$D$2:$D$257,Tabelle2!$A$3,'Multiple Choice'!$B$2:$B$257,7),"")</f>
        <v/>
      </c>
      <c r="C28" s="11" t="str">
        <f>IF(A28&lt;&gt;"",COUNTIFS('Multiple Choice'!$D$2:$D$257,Tabelle2!$A$4,'Multiple Choice'!$B$2:$B$257,7),"")</f>
        <v/>
      </c>
      <c r="D28" s="11" t="str">
        <f>IF(A28&lt;&gt;"",COUNTIFS('Multiple Choice'!$D$2:$D$257,Tabelle2!$A$5,'Multiple Choice'!$B$2:$B$257,7),"")</f>
        <v/>
      </c>
      <c r="E28" s="11" t="str">
        <f>IF(A28&lt;&gt;"",COUNTIFS('Offene Fragen'!$B$2:$B$121,7,'Offene Fragen'!$D$2:$D$121,Tabelle2!$A$3),"")</f>
        <v/>
      </c>
      <c r="F28" s="11" t="str">
        <f>IF(A28&lt;&gt;"",COUNTIFS('Offene Fragen'!$B$2:$B$121,7,'Offene Fragen'!$D$2:$D$121,Tabelle2!$A$4),"")</f>
        <v/>
      </c>
      <c r="G28" s="11" t="str">
        <f>IF(A28&lt;&gt;"",COUNTIFS('Offene Fragen'!$B$2:$B$121,7,'Offene Fragen'!$D$2:$D$121,Tabelle2!$A$5),"")</f>
        <v/>
      </c>
    </row>
    <row r="29" spans="1:7" x14ac:dyDescent="0.35">
      <c r="A29" s="1" t="str">
        <f>IF($B$4&gt;7,"Lektion 8","")</f>
        <v/>
      </c>
      <c r="B29" s="10" t="str">
        <f>IF(A29&lt;&gt;"",COUNTIFS('Multiple Choice'!$D$2:$D$257,Tabelle2!$A$3,'Multiple Choice'!$B$2:$B$257,8),"")</f>
        <v/>
      </c>
      <c r="C29" s="11" t="str">
        <f>IF(A29&lt;&gt;"",COUNTIFS('Multiple Choice'!$D$2:$D$257,Tabelle2!$A$4,'Multiple Choice'!$B$2:$B$257,8),"")</f>
        <v/>
      </c>
      <c r="D29" s="11" t="str">
        <f>IF(A29&lt;&gt;"",COUNTIFS('Multiple Choice'!$D$2:$D$257,Tabelle2!$A$5,'Multiple Choice'!$B$2:$B$257,8),"")</f>
        <v/>
      </c>
      <c r="E29" s="11" t="str">
        <f>IF(A29&lt;&gt;"",COUNTIFS('Offene Fragen'!$B$2:$B$121,8,'Offene Fragen'!$D$2:$D$121,Tabelle2!$A$3),"")</f>
        <v/>
      </c>
      <c r="F29" s="11" t="str">
        <f>IF(A29&lt;&gt;"",COUNTIFS('Offene Fragen'!$B$2:$B$121,8,'Offene Fragen'!$D$2:$D$121,Tabelle2!$A$4),"")</f>
        <v/>
      </c>
      <c r="G29" s="11" t="str">
        <f>IF(A29&lt;&gt;"",COUNTIFS('Offene Fragen'!$B$2:$B$121,8,'Offene Fragen'!$D$2:$D$121,Tabelle2!$A$5),"")</f>
        <v/>
      </c>
    </row>
    <row r="30" spans="1:7" x14ac:dyDescent="0.35">
      <c r="A30" s="1" t="str">
        <f>IF($B$4&gt;8,"Lektion 9","")</f>
        <v/>
      </c>
      <c r="B30" s="10" t="str">
        <f>IF(A30&lt;&gt;"",COUNTIFS('Multiple Choice'!$D$2:$D$257,Tabelle2!$A$3,'Multiple Choice'!$B$2:$B$257,9),"")</f>
        <v/>
      </c>
      <c r="C30" s="11" t="str">
        <f>IF(A30&lt;&gt;"",COUNTIFS('Multiple Choice'!$D$2:$D$257,Tabelle2!$A$4,'Multiple Choice'!$B$2:$B$257,9),"")</f>
        <v/>
      </c>
      <c r="D30" s="11" t="str">
        <f>IF(A30&lt;&gt;"",COUNTIFS('Multiple Choice'!$D$2:$D$257,Tabelle2!$A$5,'Multiple Choice'!$B$2:$B$257,9),"")</f>
        <v/>
      </c>
      <c r="E30" s="11" t="str">
        <f>IF(A30&lt;&gt;"",COUNTIFS('Offene Fragen'!$B$2:$B$121,9,'Offene Fragen'!$D$2:$D$121,Tabelle2!$A$3),"")</f>
        <v/>
      </c>
      <c r="F30" s="11" t="str">
        <f>IF(A30&lt;&gt;"",COUNTIFS('Offene Fragen'!$B$2:$B$121,9,'Offene Fragen'!$D$2:$D$121,Tabelle2!$A$4),"")</f>
        <v/>
      </c>
      <c r="G30" s="11" t="str">
        <f>IF(A30&lt;&gt;"",COUNTIFS('Offene Fragen'!$B$2:$B$121,9,'Offene Fragen'!$D$2:$D$121,Tabelle2!$A$5),"")</f>
        <v/>
      </c>
    </row>
    <row r="31" spans="1:7" x14ac:dyDescent="0.35">
      <c r="A31" s="1" t="str">
        <f>IF($B$4&gt;9,"Lektion 10","")</f>
        <v/>
      </c>
      <c r="B31" s="10" t="str">
        <f>IF(A31&lt;&gt;"",COUNTIFS('Multiple Choice'!$D$2:$D$257,Tabelle2!$A$3,'Multiple Choice'!$B$2:$B$257,10),"")</f>
        <v/>
      </c>
      <c r="C31" s="11" t="str">
        <f>IF(A31&lt;&gt;"",COUNTIFS('Multiple Choice'!$D$2:$D$257,Tabelle2!$A$4,'Multiple Choice'!$B$2:$B$257,10),"")</f>
        <v/>
      </c>
      <c r="D31" s="11" t="str">
        <f>IF(A31&lt;&gt;"",COUNTIFS('Multiple Choice'!$D$2:$D$257,Tabelle2!$A$5,'Multiple Choice'!$B$2:$B$257,10),"")</f>
        <v/>
      </c>
      <c r="E31" s="11" t="str">
        <f>IF(A31&lt;&gt;"",COUNTIFS('Offene Fragen'!$B$2:$B$121,10,'Offene Fragen'!$D$2:$D$121,Tabelle2!$A$3),"")</f>
        <v/>
      </c>
      <c r="F31" s="11" t="str">
        <f>IF(A31&lt;&gt;"",COUNTIFS('Offene Fragen'!$B$2:$B$121,10,'Offene Fragen'!$D$2:$D$121,Tabelle2!$A$4),"")</f>
        <v/>
      </c>
      <c r="G31" s="11" t="str">
        <f>IF(A31&lt;&gt;"",COUNTIFS('Offene Fragen'!$B$2:$B$121,10,'Offene Fragen'!$D$2:$D$121,Tabelle2!$A$5),"")</f>
        <v/>
      </c>
    </row>
    <row r="32" spans="1:7" x14ac:dyDescent="0.35">
      <c r="A32" s="1" t="str">
        <f>IF($B$4&gt;10,"Lektion 11","")</f>
        <v/>
      </c>
      <c r="B32" s="10" t="str">
        <f>IF(A32&lt;&gt;"",COUNTIFS('Multiple Choice'!$D$2:$D$257,Tabelle2!$A$3,'Multiple Choice'!$B$2:$B$257,11),"")</f>
        <v/>
      </c>
      <c r="C32" s="11" t="str">
        <f>IF(A32&lt;&gt;"",COUNTIFS('Multiple Choice'!$D$2:$D$257,Tabelle2!$A$4,'Multiple Choice'!$B$2:$B$257,11),"")</f>
        <v/>
      </c>
      <c r="D32" s="11" t="str">
        <f>IF(A32&lt;&gt;"",COUNTIFS('Multiple Choice'!$D$2:$D$257,Tabelle2!$A$5,'Multiple Choice'!$B$2:$B$257,11),"")</f>
        <v/>
      </c>
      <c r="E32" s="11" t="str">
        <f>IF(A32&lt;&gt;"",COUNTIFS('Offene Fragen'!$B$2:$B$121,11,'Offene Fragen'!$D$2:$D$121,Tabelle2!$A$3),"")</f>
        <v/>
      </c>
      <c r="F32" s="11" t="str">
        <f>IF(A32&lt;&gt;"",COUNTIFS('Offene Fragen'!$B$2:$B$121,11,'Offene Fragen'!$D$2:$D$121,Tabelle2!$A$4),"")</f>
        <v/>
      </c>
      <c r="G32" s="11" t="str">
        <f>IF(A32&lt;&gt;"",COUNTIFS('Offene Fragen'!$B$2:$B$121,11,'Offene Fragen'!$D$2:$D$121,Tabelle2!$A$5),"")</f>
        <v/>
      </c>
    </row>
    <row r="33" spans="1:8" x14ac:dyDescent="0.35">
      <c r="A33" s="3" t="str">
        <f>IF($B$4&gt;11,"Lektion 12","")</f>
        <v/>
      </c>
      <c r="B33" s="10" t="str">
        <f>IF(A33&lt;&gt;"",COUNTIFS('Multiple Choice'!$D$2:$D$257,Tabelle2!$A$3,'Multiple Choice'!$B$2:$B$257,12),"")</f>
        <v/>
      </c>
      <c r="C33" s="11" t="str">
        <f>IF(A33&lt;&gt;"",COUNTIFS('Multiple Choice'!$D$2:$D$257,Tabelle2!$A$4,'Multiple Choice'!$B$2:$B$257,12),"")</f>
        <v/>
      </c>
      <c r="D33" s="11" t="str">
        <f>IF(A33&lt;&gt;"",COUNTIFS('Multiple Choice'!$D$2:$D$257,Tabelle2!$A$5,'Multiple Choice'!$B$2:$B$257,12),"")</f>
        <v/>
      </c>
      <c r="E33" s="11" t="str">
        <f>IF(A33&lt;&gt;"",COUNTIFS('Offene Fragen'!$B$2:$B$121,12,'Offene Fragen'!$D$2:$D$121,Tabelle2!$A$3),"")</f>
        <v/>
      </c>
      <c r="F33" s="11" t="str">
        <f>IF(A33&lt;&gt;"",COUNTIFS('Offene Fragen'!$B$2:$B$121,12,'Offene Fragen'!$D$2:$D$121,Tabelle2!$A$4),"")</f>
        <v/>
      </c>
      <c r="G33" s="11" t="str">
        <f>IF(A33&lt;&gt;"",COUNTIFS('Offene Fragen'!$B$2:$B$121,12,'Offene Fragen'!$D$2:$D$121,Tabelle2!$A$5),"")</f>
        <v/>
      </c>
      <c r="H33" s="2" t="s">
        <v>28</v>
      </c>
    </row>
    <row r="34" spans="1:8" x14ac:dyDescent="0.35">
      <c r="A34" s="1" t="s">
        <v>29</v>
      </c>
      <c r="B34" s="12">
        <f>SUM(B22:B33)</f>
        <v>69</v>
      </c>
      <c r="C34" s="12">
        <f t="shared" ref="C34:G34" si="0">SUM(C22:C33)</f>
        <v>38</v>
      </c>
      <c r="D34" s="12">
        <f t="shared" si="0"/>
        <v>36</v>
      </c>
      <c r="E34" s="12">
        <f t="shared" si="0"/>
        <v>25</v>
      </c>
      <c r="F34" s="12">
        <f t="shared" si="0"/>
        <v>27</v>
      </c>
      <c r="G34" s="12">
        <f t="shared" si="0"/>
        <v>41</v>
      </c>
      <c r="H34" s="4">
        <f>SUM(B34:G34)</f>
        <v>236</v>
      </c>
    </row>
    <row r="37" spans="1:8" x14ac:dyDescent="0.35">
      <c r="A37" s="14" t="s">
        <v>30</v>
      </c>
      <c r="B37" s="8" t="s">
        <v>19</v>
      </c>
      <c r="C37" s="9" t="s">
        <v>20</v>
      </c>
      <c r="D37" s="9" t="s">
        <v>21</v>
      </c>
      <c r="E37" s="9" t="s">
        <v>22</v>
      </c>
      <c r="F37" s="9" t="s">
        <v>23</v>
      </c>
      <c r="G37" s="9" t="s">
        <v>24</v>
      </c>
    </row>
    <row r="38" spans="1:8" x14ac:dyDescent="0.35">
      <c r="A38" s="1" t="s">
        <v>25</v>
      </c>
      <c r="B38" s="10">
        <f>IF($A38&lt;&gt;"",$B$10-B22,"")</f>
        <v>-4</v>
      </c>
      <c r="C38" s="11">
        <f>IF($A38&lt;&gt;"",$B$11-C22,"")</f>
        <v>-4</v>
      </c>
      <c r="D38" s="11">
        <f>IF($A38&lt;&gt;"",$B$12-D22,"")</f>
        <v>-4</v>
      </c>
      <c r="E38" s="11">
        <f>IF($A38&lt;&gt;"",$B$15-E22,"")</f>
        <v>-2</v>
      </c>
      <c r="F38" s="11">
        <f>IF($A38&lt;&gt;"",$B$16-F22,"")</f>
        <v>-3</v>
      </c>
      <c r="G38" s="11">
        <f>IF($A38&lt;&gt;"",$B$17-G22,"")</f>
        <v>-4</v>
      </c>
    </row>
    <row r="39" spans="1:8" x14ac:dyDescent="0.35">
      <c r="A39" s="1" t="s">
        <v>26</v>
      </c>
      <c r="B39" s="10">
        <f t="shared" ref="B39:B49" si="1">IF(A39&lt;&gt;"",$B$10-B23,"")</f>
        <v>0</v>
      </c>
      <c r="C39" s="11">
        <f>IF($A39&lt;&gt;"",$B$11-C23,"")</f>
        <v>0</v>
      </c>
      <c r="D39" s="11">
        <f>IF($A39&lt;&gt;"",$B$12-D23,"")</f>
        <v>0</v>
      </c>
      <c r="E39" s="11">
        <f>IF($A39&lt;&gt;"",$B$15-E23,"")</f>
        <v>0</v>
      </c>
      <c r="F39" s="11">
        <f>IF($A39&lt;&gt;"",$B$16-F23,"")</f>
        <v>0</v>
      </c>
      <c r="G39" s="11">
        <f>IF($A39&lt;&gt;"",$B$17-G23,"")</f>
        <v>0</v>
      </c>
    </row>
    <row r="40" spans="1:8" x14ac:dyDescent="0.35">
      <c r="A40" s="1" t="s">
        <v>27</v>
      </c>
      <c r="B40" s="10">
        <f t="shared" si="1"/>
        <v>-5</v>
      </c>
      <c r="C40" s="11">
        <f t="shared" ref="C40:C49" si="2">IF($A40&lt;&gt;"",$B$11-C24,"")</f>
        <v>-5</v>
      </c>
      <c r="D40" s="11">
        <f t="shared" ref="D40:D49" si="3">IF($A40&lt;&gt;"",$B$12-D24,"")</f>
        <v>-4</v>
      </c>
      <c r="E40" s="11">
        <f t="shared" ref="E40:E49" si="4">IF($A40&lt;&gt;"",$B$15-E24,"")</f>
        <v>-3</v>
      </c>
      <c r="F40" s="11">
        <f t="shared" ref="F40:F49" si="5">IF($A40&lt;&gt;"",$B$16-F24,"")</f>
        <v>-3</v>
      </c>
      <c r="G40" s="11">
        <f t="shared" ref="G40:G48" si="6">IF($A40&lt;&gt;"",$B$17-G24,"")</f>
        <v>-4</v>
      </c>
    </row>
    <row r="41" spans="1:8" x14ac:dyDescent="0.35">
      <c r="A41" s="1" t="str">
        <f>IF($B$4&gt;3,"Lektion 4","")</f>
        <v>Lektion 4</v>
      </c>
      <c r="B41" s="10">
        <f t="shared" si="1"/>
        <v>-4</v>
      </c>
      <c r="C41" s="11">
        <f t="shared" si="2"/>
        <v>-1</v>
      </c>
      <c r="D41" s="11">
        <f t="shared" si="3"/>
        <v>0</v>
      </c>
      <c r="E41" s="11">
        <f t="shared" si="4"/>
        <v>-2</v>
      </c>
      <c r="F41" s="11">
        <f t="shared" si="5"/>
        <v>0</v>
      </c>
      <c r="G41" s="11">
        <f t="shared" si="6"/>
        <v>0</v>
      </c>
    </row>
    <row r="42" spans="1:8" x14ac:dyDescent="0.35">
      <c r="A42" s="1" t="str">
        <f>IF($B$4&gt;4,"Lektion 5","")</f>
        <v>Lektion 5</v>
      </c>
      <c r="B42" s="10">
        <f t="shared" si="1"/>
        <v>-2</v>
      </c>
      <c r="C42" s="11">
        <f t="shared" si="2"/>
        <v>0</v>
      </c>
      <c r="D42" s="11">
        <f t="shared" si="3"/>
        <v>0</v>
      </c>
      <c r="E42" s="11">
        <f t="shared" si="4"/>
        <v>-3</v>
      </c>
      <c r="F42" s="11">
        <f t="shared" si="5"/>
        <v>-2</v>
      </c>
      <c r="G42" s="11">
        <f t="shared" si="6"/>
        <v>0</v>
      </c>
    </row>
    <row r="43" spans="1:8" x14ac:dyDescent="0.35">
      <c r="A43" s="1" t="str">
        <f>IF($B$4&gt;5,"Lektion 6","")</f>
        <v>Lektion 6</v>
      </c>
      <c r="B43" s="10">
        <f t="shared" si="1"/>
        <v>-6</v>
      </c>
      <c r="C43" s="11">
        <f t="shared" si="2"/>
        <v>-4</v>
      </c>
      <c r="D43" s="11">
        <f t="shared" si="3"/>
        <v>-4</v>
      </c>
      <c r="E43" s="11">
        <f t="shared" si="4"/>
        <v>-3</v>
      </c>
      <c r="F43" s="11">
        <f t="shared" si="5"/>
        <v>-7</v>
      </c>
      <c r="G43" s="11">
        <f t="shared" si="6"/>
        <v>-3</v>
      </c>
    </row>
    <row r="44" spans="1:8" x14ac:dyDescent="0.35">
      <c r="A44" s="1" t="str">
        <f>IF($B$4&gt;6,"Lektion 7","")</f>
        <v/>
      </c>
      <c r="B44" s="10" t="str">
        <f t="shared" si="1"/>
        <v/>
      </c>
      <c r="C44" s="11" t="str">
        <f t="shared" si="2"/>
        <v/>
      </c>
      <c r="D44" s="11" t="str">
        <f t="shared" si="3"/>
        <v/>
      </c>
      <c r="E44" s="11" t="str">
        <f t="shared" si="4"/>
        <v/>
      </c>
      <c r="F44" s="11" t="str">
        <f t="shared" si="5"/>
        <v/>
      </c>
      <c r="G44" s="11" t="str">
        <f t="shared" si="6"/>
        <v/>
      </c>
    </row>
    <row r="45" spans="1:8" x14ac:dyDescent="0.35">
      <c r="A45" s="1" t="str">
        <f>IF($B$4&gt;7,"Lektion 8","")</f>
        <v/>
      </c>
      <c r="B45" s="10" t="str">
        <f t="shared" si="1"/>
        <v/>
      </c>
      <c r="C45" s="11" t="str">
        <f t="shared" si="2"/>
        <v/>
      </c>
      <c r="D45" s="11" t="str">
        <f t="shared" si="3"/>
        <v/>
      </c>
      <c r="E45" s="11" t="str">
        <f t="shared" si="4"/>
        <v/>
      </c>
      <c r="F45" s="11" t="str">
        <f t="shared" si="5"/>
        <v/>
      </c>
      <c r="G45" s="11" t="str">
        <f t="shared" si="6"/>
        <v/>
      </c>
    </row>
    <row r="46" spans="1:8" x14ac:dyDescent="0.35">
      <c r="A46" s="1" t="str">
        <f>IF($B$4&gt;8,"Lektion 9","")</f>
        <v/>
      </c>
      <c r="B46" s="10" t="str">
        <f t="shared" si="1"/>
        <v/>
      </c>
      <c r="C46" s="11" t="str">
        <f t="shared" si="2"/>
        <v/>
      </c>
      <c r="D46" s="11" t="str">
        <f t="shared" si="3"/>
        <v/>
      </c>
      <c r="E46" s="11" t="str">
        <f t="shared" si="4"/>
        <v/>
      </c>
      <c r="F46" s="11" t="str">
        <f t="shared" si="5"/>
        <v/>
      </c>
      <c r="G46" s="11" t="str">
        <f t="shared" si="6"/>
        <v/>
      </c>
    </row>
    <row r="47" spans="1:8" x14ac:dyDescent="0.35">
      <c r="A47" s="1" t="str">
        <f>IF($B$4&gt;9,"Lektion 10","")</f>
        <v/>
      </c>
      <c r="B47" s="10" t="str">
        <f t="shared" si="1"/>
        <v/>
      </c>
      <c r="C47" s="11" t="str">
        <f t="shared" si="2"/>
        <v/>
      </c>
      <c r="D47" s="11" t="str">
        <f t="shared" si="3"/>
        <v/>
      </c>
      <c r="E47" s="11" t="str">
        <f t="shared" si="4"/>
        <v/>
      </c>
      <c r="F47" s="11" t="str">
        <f t="shared" si="5"/>
        <v/>
      </c>
      <c r="G47" s="11" t="str">
        <f t="shared" si="6"/>
        <v/>
      </c>
    </row>
    <row r="48" spans="1:8" x14ac:dyDescent="0.35">
      <c r="A48" s="1" t="str">
        <f>IF($B$4&gt;10,"Lektion 11","")</f>
        <v/>
      </c>
      <c r="B48" s="10" t="str">
        <f t="shared" si="1"/>
        <v/>
      </c>
      <c r="C48" s="11" t="str">
        <f t="shared" si="2"/>
        <v/>
      </c>
      <c r="D48" s="11" t="str">
        <f t="shared" si="3"/>
        <v/>
      </c>
      <c r="E48" s="11" t="str">
        <f t="shared" si="4"/>
        <v/>
      </c>
      <c r="F48" s="11" t="str">
        <f t="shared" si="5"/>
        <v/>
      </c>
      <c r="G48" s="11" t="str">
        <f t="shared" si="6"/>
        <v/>
      </c>
    </row>
    <row r="49" spans="1:8" x14ac:dyDescent="0.35">
      <c r="A49" s="3" t="str">
        <f>IF($B$4&gt;11,"Lektion 12","")</f>
        <v/>
      </c>
      <c r="B49" s="10" t="str">
        <f t="shared" si="1"/>
        <v/>
      </c>
      <c r="C49" s="11" t="str">
        <f t="shared" si="2"/>
        <v/>
      </c>
      <c r="D49" s="11" t="str">
        <f t="shared" si="3"/>
        <v/>
      </c>
      <c r="E49" s="11" t="str">
        <f t="shared" si="4"/>
        <v/>
      </c>
      <c r="F49" s="11" t="str">
        <f t="shared" si="5"/>
        <v/>
      </c>
      <c r="G49" s="11" t="str">
        <f>IF($A49&lt;&gt;"",$B$17-G33,"")</f>
        <v/>
      </c>
      <c r="H49" s="2" t="s">
        <v>28</v>
      </c>
    </row>
    <row r="50" spans="1:8" x14ac:dyDescent="0.35">
      <c r="A50" s="1" t="s">
        <v>29</v>
      </c>
      <c r="B50" s="12">
        <f>SUM(B38:B49)</f>
        <v>-21</v>
      </c>
      <c r="C50" s="13">
        <f t="shared" ref="C50:G50" si="7">SUM(C38:C49)</f>
        <v>-14</v>
      </c>
      <c r="D50" s="13">
        <f t="shared" si="7"/>
        <v>-12</v>
      </c>
      <c r="E50" s="13">
        <f t="shared" si="7"/>
        <v>-13</v>
      </c>
      <c r="F50" s="13">
        <f t="shared" si="7"/>
        <v>-15</v>
      </c>
      <c r="G50" s="13">
        <f t="shared" si="7"/>
        <v>-11</v>
      </c>
      <c r="H50" s="4">
        <f>SUM(B50:G50)</f>
        <v>-86</v>
      </c>
    </row>
  </sheetData>
  <sheetProtection formatCells="0"/>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257"/>
  <sheetViews>
    <sheetView showGridLines="0" workbookViewId="0">
      <pane ySplit="1" topLeftCell="A2" activePane="bottomLeft" state="frozen"/>
      <selection pane="bottomLeft" activeCell="E2" sqref="E2"/>
    </sheetView>
  </sheetViews>
  <sheetFormatPr defaultColWidth="11.453125" defaultRowHeight="13" x14ac:dyDescent="0.3"/>
  <cols>
    <col min="1" max="1" width="5.6328125" style="1" customWidth="1"/>
    <col min="2" max="2" width="6.90625" style="23" bestFit="1" customWidth="1"/>
    <col min="3" max="3" width="11.453125" style="33"/>
    <col min="4" max="4" width="17.90625" style="23" bestFit="1" customWidth="1"/>
    <col min="5" max="5" width="8.453125" style="23" customWidth="1"/>
    <col min="6" max="6" width="62" style="21" customWidth="1"/>
    <col min="7" max="10" width="20.6328125" style="21" customWidth="1"/>
    <col min="11" max="11" width="26.90625" style="21" customWidth="1"/>
    <col min="12" max="12" width="28.08984375" style="21" customWidth="1"/>
    <col min="13" max="16384" width="11.453125" style="1"/>
  </cols>
  <sheetData>
    <row r="1" spans="2:12" s="38" customFormat="1" ht="92.25" customHeight="1" x14ac:dyDescent="0.35">
      <c r="B1" s="35" t="s">
        <v>31</v>
      </c>
      <c r="C1" s="36" t="s">
        <v>32</v>
      </c>
      <c r="D1" s="35" t="s">
        <v>33</v>
      </c>
      <c r="E1" s="56" t="s">
        <v>34</v>
      </c>
      <c r="F1" s="48" t="s">
        <v>35</v>
      </c>
      <c r="G1" s="45" t="s">
        <v>36</v>
      </c>
      <c r="H1" s="48" t="s">
        <v>37</v>
      </c>
      <c r="I1" s="48" t="s">
        <v>37</v>
      </c>
      <c r="J1" s="48" t="s">
        <v>37</v>
      </c>
      <c r="K1" s="45" t="s">
        <v>38</v>
      </c>
      <c r="L1" s="49" t="s">
        <v>39</v>
      </c>
    </row>
    <row r="2" spans="2:12" ht="39" x14ac:dyDescent="0.3">
      <c r="B2" s="39">
        <v>1</v>
      </c>
      <c r="C2" s="32" t="s">
        <v>40</v>
      </c>
      <c r="D2" s="24" t="s">
        <v>41</v>
      </c>
      <c r="E2" s="51" t="s">
        <v>1025</v>
      </c>
      <c r="F2" s="22" t="s">
        <v>156</v>
      </c>
      <c r="G2" s="22" t="s">
        <v>157</v>
      </c>
      <c r="H2" s="22" t="s">
        <v>158</v>
      </c>
      <c r="I2" s="22" t="s">
        <v>159</v>
      </c>
      <c r="J2" s="22" t="s">
        <v>160</v>
      </c>
      <c r="K2" s="52"/>
      <c r="L2" s="53"/>
    </row>
    <row r="3" spans="2:12" ht="39" x14ac:dyDescent="0.3">
      <c r="B3" s="39">
        <v>1</v>
      </c>
      <c r="C3" s="32" t="s">
        <v>40</v>
      </c>
      <c r="D3" s="24" t="s">
        <v>41</v>
      </c>
      <c r="E3" s="73" t="s">
        <v>1026</v>
      </c>
      <c r="F3" s="22" t="s">
        <v>161</v>
      </c>
      <c r="G3" s="22" t="s">
        <v>162</v>
      </c>
      <c r="H3" s="22" t="s">
        <v>163</v>
      </c>
      <c r="I3" s="22" t="s">
        <v>164</v>
      </c>
      <c r="J3" s="22" t="s">
        <v>165</v>
      </c>
      <c r="K3" s="22"/>
    </row>
    <row r="4" spans="2:12" ht="39" x14ac:dyDescent="0.3">
      <c r="B4" s="39">
        <v>1</v>
      </c>
      <c r="C4" s="32" t="s">
        <v>40</v>
      </c>
      <c r="D4" s="24" t="s">
        <v>145</v>
      </c>
      <c r="E4" s="73" t="s">
        <v>1027</v>
      </c>
      <c r="F4" s="53" t="s">
        <v>166</v>
      </c>
      <c r="G4" s="53" t="s">
        <v>167</v>
      </c>
      <c r="H4" s="53" t="s">
        <v>168</v>
      </c>
      <c r="I4" s="53" t="s">
        <v>169</v>
      </c>
      <c r="J4" s="53" t="s">
        <v>170</v>
      </c>
      <c r="K4" s="22"/>
    </row>
    <row r="5" spans="2:12" ht="39" x14ac:dyDescent="0.3">
      <c r="B5" s="39">
        <v>1</v>
      </c>
      <c r="C5" s="32" t="s">
        <v>40</v>
      </c>
      <c r="D5" s="24" t="s">
        <v>145</v>
      </c>
      <c r="E5" s="73" t="s">
        <v>1028</v>
      </c>
      <c r="F5" s="52" t="s">
        <v>171</v>
      </c>
      <c r="G5" s="52" t="s">
        <v>172</v>
      </c>
      <c r="H5" s="52" t="s">
        <v>173</v>
      </c>
      <c r="I5" s="52" t="s">
        <v>174</v>
      </c>
      <c r="J5" s="52" t="s">
        <v>175</v>
      </c>
      <c r="K5" s="22"/>
    </row>
    <row r="6" spans="2:12" ht="39" x14ac:dyDescent="0.3">
      <c r="B6" s="39">
        <v>1</v>
      </c>
      <c r="C6" s="32" t="s">
        <v>810</v>
      </c>
      <c r="D6" s="24" t="s">
        <v>147</v>
      </c>
      <c r="E6" s="73" t="s">
        <v>1029</v>
      </c>
      <c r="F6" s="22" t="s">
        <v>176</v>
      </c>
      <c r="G6" s="22" t="s">
        <v>177</v>
      </c>
      <c r="H6" s="22" t="s">
        <v>178</v>
      </c>
      <c r="I6" s="22" t="s">
        <v>179</v>
      </c>
      <c r="J6" s="22" t="s">
        <v>180</v>
      </c>
      <c r="K6" s="22"/>
    </row>
    <row r="7" spans="2:12" ht="39" x14ac:dyDescent="0.3">
      <c r="B7" s="39">
        <v>1</v>
      </c>
      <c r="C7" s="32" t="s">
        <v>810</v>
      </c>
      <c r="D7" s="24" t="s">
        <v>145</v>
      </c>
      <c r="E7" s="73" t="s">
        <v>1030</v>
      </c>
      <c r="F7" s="22" t="s">
        <v>181</v>
      </c>
      <c r="G7" s="52" t="s">
        <v>182</v>
      </c>
      <c r="H7" s="52" t="s">
        <v>183</v>
      </c>
      <c r="I7" s="52" t="s">
        <v>184</v>
      </c>
      <c r="J7" s="52" t="s">
        <v>185</v>
      </c>
      <c r="K7" s="22"/>
    </row>
    <row r="8" spans="2:12" ht="39" x14ac:dyDescent="0.3">
      <c r="B8" s="65">
        <v>1</v>
      </c>
      <c r="C8" s="66" t="s">
        <v>810</v>
      </c>
      <c r="D8" s="67" t="s">
        <v>41</v>
      </c>
      <c r="E8" s="73" t="s">
        <v>1031</v>
      </c>
      <c r="F8" s="58" t="s">
        <v>186</v>
      </c>
      <c r="G8" s="58" t="s">
        <v>187</v>
      </c>
      <c r="H8" s="58" t="s">
        <v>188</v>
      </c>
      <c r="I8" s="58" t="s">
        <v>189</v>
      </c>
      <c r="J8" s="58" t="s">
        <v>190</v>
      </c>
      <c r="K8" s="22"/>
    </row>
    <row r="9" spans="2:12" ht="39" x14ac:dyDescent="0.3">
      <c r="B9" s="39">
        <v>1</v>
      </c>
      <c r="C9" s="32" t="s">
        <v>810</v>
      </c>
      <c r="D9" s="24" t="s">
        <v>41</v>
      </c>
      <c r="E9" s="73" t="s">
        <v>1032</v>
      </c>
      <c r="F9" s="52" t="s">
        <v>191</v>
      </c>
      <c r="G9" s="52" t="s">
        <v>192</v>
      </c>
      <c r="H9" s="52" t="s">
        <v>193</v>
      </c>
      <c r="I9" s="52" t="s">
        <v>194</v>
      </c>
      <c r="J9" s="52" t="s">
        <v>195</v>
      </c>
      <c r="K9" s="22"/>
    </row>
    <row r="10" spans="2:12" ht="39" x14ac:dyDescent="0.3">
      <c r="B10" s="39">
        <v>1</v>
      </c>
      <c r="C10" s="32" t="s">
        <v>810</v>
      </c>
      <c r="D10" s="24" t="s">
        <v>41</v>
      </c>
      <c r="E10" s="73" t="s">
        <v>1033</v>
      </c>
      <c r="F10" s="22" t="s">
        <v>196</v>
      </c>
      <c r="G10" s="52" t="s">
        <v>190</v>
      </c>
      <c r="H10" s="52" t="s">
        <v>197</v>
      </c>
      <c r="I10" s="52" t="s">
        <v>198</v>
      </c>
      <c r="J10" s="52" t="s">
        <v>199</v>
      </c>
      <c r="K10" s="22"/>
    </row>
    <row r="11" spans="2:12" ht="39" x14ac:dyDescent="0.3">
      <c r="B11" s="65">
        <v>1</v>
      </c>
      <c r="C11" s="66" t="s">
        <v>810</v>
      </c>
      <c r="D11" s="67" t="s">
        <v>41</v>
      </c>
      <c r="E11" s="73" t="s">
        <v>1034</v>
      </c>
      <c r="F11" s="59" t="s">
        <v>200</v>
      </c>
      <c r="G11" s="59" t="s">
        <v>201</v>
      </c>
      <c r="H11" s="59" t="s">
        <v>202</v>
      </c>
      <c r="I11" s="59" t="s">
        <v>203</v>
      </c>
      <c r="J11" s="59" t="s">
        <v>204</v>
      </c>
      <c r="K11" s="22"/>
    </row>
    <row r="12" spans="2:12" ht="39" x14ac:dyDescent="0.3">
      <c r="B12" s="39">
        <v>1</v>
      </c>
      <c r="C12" s="32" t="s">
        <v>810</v>
      </c>
      <c r="D12" s="24" t="s">
        <v>41</v>
      </c>
      <c r="E12" s="73" t="s">
        <v>1035</v>
      </c>
      <c r="F12" s="52" t="s">
        <v>205</v>
      </c>
      <c r="G12" s="52" t="s">
        <v>206</v>
      </c>
      <c r="H12" s="52" t="s">
        <v>207</v>
      </c>
      <c r="I12" s="52" t="s">
        <v>208</v>
      </c>
      <c r="J12" s="52" t="s">
        <v>209</v>
      </c>
      <c r="K12" s="22"/>
    </row>
    <row r="13" spans="2:12" ht="65" x14ac:dyDescent="0.3">
      <c r="B13" s="39">
        <v>1</v>
      </c>
      <c r="C13" s="32" t="s">
        <v>810</v>
      </c>
      <c r="D13" s="24" t="s">
        <v>147</v>
      </c>
      <c r="E13" s="73" t="s">
        <v>1036</v>
      </c>
      <c r="F13" s="52" t="s">
        <v>210</v>
      </c>
      <c r="G13" s="22" t="s">
        <v>211</v>
      </c>
      <c r="H13" s="22" t="s">
        <v>212</v>
      </c>
      <c r="I13" s="22" t="s">
        <v>213</v>
      </c>
      <c r="J13" s="22" t="s">
        <v>214</v>
      </c>
      <c r="K13" s="22"/>
    </row>
    <row r="14" spans="2:12" ht="39" x14ac:dyDescent="0.3">
      <c r="B14" s="39">
        <v>1</v>
      </c>
      <c r="C14" s="32" t="s">
        <v>810</v>
      </c>
      <c r="D14" s="24" t="s">
        <v>147</v>
      </c>
      <c r="E14" s="73" t="s">
        <v>1037</v>
      </c>
      <c r="F14" s="22" t="s">
        <v>215</v>
      </c>
      <c r="G14" s="22" t="s">
        <v>216</v>
      </c>
      <c r="H14" s="22" t="s">
        <v>217</v>
      </c>
      <c r="I14" s="22" t="s">
        <v>218</v>
      </c>
      <c r="J14" s="22" t="s">
        <v>219</v>
      </c>
      <c r="K14" s="22"/>
    </row>
    <row r="15" spans="2:12" ht="52" x14ac:dyDescent="0.3">
      <c r="B15" s="39">
        <v>1</v>
      </c>
      <c r="C15" s="32" t="s">
        <v>811</v>
      </c>
      <c r="D15" s="24" t="s">
        <v>41</v>
      </c>
      <c r="E15" s="73" t="s">
        <v>1038</v>
      </c>
      <c r="F15" s="52" t="s">
        <v>220</v>
      </c>
      <c r="G15" s="52" t="s">
        <v>221</v>
      </c>
      <c r="H15" s="22" t="s">
        <v>222</v>
      </c>
      <c r="I15" s="22" t="s">
        <v>1040</v>
      </c>
      <c r="J15" s="22" t="s">
        <v>1041</v>
      </c>
      <c r="K15" s="22"/>
    </row>
    <row r="16" spans="2:12" ht="39" x14ac:dyDescent="0.3">
      <c r="B16" s="39">
        <v>1</v>
      </c>
      <c r="C16" s="32" t="s">
        <v>811</v>
      </c>
      <c r="D16" s="24" t="s">
        <v>145</v>
      </c>
      <c r="E16" s="73" t="s">
        <v>1039</v>
      </c>
      <c r="F16" s="22" t="s">
        <v>223</v>
      </c>
      <c r="G16" s="22" t="s">
        <v>224</v>
      </c>
      <c r="H16" s="22" t="s">
        <v>225</v>
      </c>
      <c r="I16" s="22" t="s">
        <v>226</v>
      </c>
      <c r="J16" s="22" t="s">
        <v>227</v>
      </c>
      <c r="K16" s="22"/>
    </row>
    <row r="17" spans="2:11" ht="39" x14ac:dyDescent="0.3">
      <c r="B17" s="39">
        <v>1</v>
      </c>
      <c r="C17" s="32" t="s">
        <v>811</v>
      </c>
      <c r="D17" s="24" t="s">
        <v>145</v>
      </c>
      <c r="E17" s="73" t="s">
        <v>1042</v>
      </c>
      <c r="F17" s="22" t="s">
        <v>228</v>
      </c>
      <c r="G17" s="52" t="s">
        <v>229</v>
      </c>
      <c r="H17" s="22" t="s">
        <v>230</v>
      </c>
      <c r="I17" s="22" t="s">
        <v>231</v>
      </c>
      <c r="J17" s="22" t="s">
        <v>232</v>
      </c>
      <c r="K17" s="22"/>
    </row>
    <row r="18" spans="2:11" ht="52" x14ac:dyDescent="0.3">
      <c r="B18" s="39">
        <v>1</v>
      </c>
      <c r="C18" s="32" t="s">
        <v>812</v>
      </c>
      <c r="D18" s="24" t="s">
        <v>147</v>
      </c>
      <c r="E18" s="73" t="s">
        <v>1043</v>
      </c>
      <c r="F18" s="52" t="s">
        <v>233</v>
      </c>
      <c r="G18" s="22" t="s">
        <v>234</v>
      </c>
      <c r="H18" s="22" t="s">
        <v>235</v>
      </c>
      <c r="I18" s="22" t="s">
        <v>236</v>
      </c>
      <c r="J18" s="22" t="s">
        <v>237</v>
      </c>
      <c r="K18" s="22"/>
    </row>
    <row r="19" spans="2:11" ht="39" x14ac:dyDescent="0.3">
      <c r="B19" s="39">
        <v>1</v>
      </c>
      <c r="C19" s="32" t="s">
        <v>812</v>
      </c>
      <c r="D19" s="24" t="s">
        <v>147</v>
      </c>
      <c r="E19" s="73" t="s">
        <v>1044</v>
      </c>
      <c r="F19" s="22" t="s">
        <v>238</v>
      </c>
      <c r="G19" s="22" t="s">
        <v>208</v>
      </c>
      <c r="H19" s="22" t="s">
        <v>239</v>
      </c>
      <c r="I19" s="22" t="s">
        <v>240</v>
      </c>
      <c r="J19" s="22" t="s">
        <v>241</v>
      </c>
      <c r="K19" s="22"/>
    </row>
    <row r="20" spans="2:11" ht="39" x14ac:dyDescent="0.3">
      <c r="B20" s="39">
        <v>1</v>
      </c>
      <c r="C20" s="32" t="s">
        <v>813</v>
      </c>
      <c r="D20" s="24" t="s">
        <v>41</v>
      </c>
      <c r="E20" s="73" t="s">
        <v>1045</v>
      </c>
      <c r="F20" s="52" t="s">
        <v>242</v>
      </c>
      <c r="G20" s="52" t="s">
        <v>243</v>
      </c>
      <c r="H20" s="52" t="s">
        <v>244</v>
      </c>
      <c r="I20" s="22" t="s">
        <v>245</v>
      </c>
      <c r="J20" s="22" t="s">
        <v>246</v>
      </c>
      <c r="K20" s="22"/>
    </row>
    <row r="21" spans="2:11" ht="39" x14ac:dyDescent="0.3">
      <c r="B21" s="39">
        <v>1</v>
      </c>
      <c r="C21" s="32" t="s">
        <v>813</v>
      </c>
      <c r="D21" s="24" t="s">
        <v>41</v>
      </c>
      <c r="E21" s="73" t="s">
        <v>1046</v>
      </c>
      <c r="F21" s="52" t="s">
        <v>247</v>
      </c>
      <c r="G21" s="52" t="s">
        <v>248</v>
      </c>
      <c r="H21" s="52" t="s">
        <v>249</v>
      </c>
      <c r="I21" s="60" t="s">
        <v>250</v>
      </c>
      <c r="J21" s="22" t="s">
        <v>251</v>
      </c>
      <c r="K21" s="22"/>
    </row>
    <row r="22" spans="2:11" ht="39" x14ac:dyDescent="0.3">
      <c r="B22" s="39">
        <v>1</v>
      </c>
      <c r="C22" s="32" t="s">
        <v>813</v>
      </c>
      <c r="D22" s="24" t="s">
        <v>145</v>
      </c>
      <c r="E22" s="73" t="s">
        <v>1047</v>
      </c>
      <c r="F22" s="52" t="s">
        <v>252</v>
      </c>
      <c r="G22" s="22" t="s">
        <v>253</v>
      </c>
      <c r="H22" s="22" t="s">
        <v>254</v>
      </c>
      <c r="I22" s="22" t="s">
        <v>255</v>
      </c>
      <c r="J22" s="22" t="s">
        <v>256</v>
      </c>
      <c r="K22" s="22"/>
    </row>
    <row r="23" spans="2:11" ht="52" x14ac:dyDescent="0.3">
      <c r="B23" s="39">
        <v>1</v>
      </c>
      <c r="C23" s="32" t="s">
        <v>813</v>
      </c>
      <c r="D23" s="24" t="s">
        <v>147</v>
      </c>
      <c r="E23" s="73" t="s">
        <v>1048</v>
      </c>
      <c r="F23" s="52" t="s">
        <v>257</v>
      </c>
      <c r="G23" s="52" t="s">
        <v>258</v>
      </c>
      <c r="H23" s="52" t="s">
        <v>259</v>
      </c>
      <c r="I23" s="52" t="s">
        <v>260</v>
      </c>
      <c r="J23" s="52" t="s">
        <v>261</v>
      </c>
      <c r="K23" s="22"/>
    </row>
    <row r="24" spans="2:11" ht="39" x14ac:dyDescent="0.3">
      <c r="B24" s="39">
        <v>1</v>
      </c>
      <c r="C24" s="32" t="s">
        <v>812</v>
      </c>
      <c r="D24" s="24" t="s">
        <v>41</v>
      </c>
      <c r="E24" s="73" t="s">
        <v>1049</v>
      </c>
      <c r="F24" s="52" t="s">
        <v>262</v>
      </c>
      <c r="G24" s="52" t="s">
        <v>263</v>
      </c>
      <c r="H24" s="52" t="s">
        <v>264</v>
      </c>
      <c r="I24" s="52" t="s">
        <v>265</v>
      </c>
      <c r="J24" s="52" t="s">
        <v>266</v>
      </c>
      <c r="K24" s="22"/>
    </row>
    <row r="25" spans="2:11" ht="39" x14ac:dyDescent="0.3">
      <c r="B25" s="39">
        <v>1</v>
      </c>
      <c r="C25" s="32" t="s">
        <v>812</v>
      </c>
      <c r="D25" s="24" t="s">
        <v>41</v>
      </c>
      <c r="E25" s="73" t="s">
        <v>1050</v>
      </c>
      <c r="F25" s="52" t="s">
        <v>267</v>
      </c>
      <c r="G25" s="52" t="s">
        <v>268</v>
      </c>
      <c r="H25" s="52" t="s">
        <v>269</v>
      </c>
      <c r="I25" s="52" t="s">
        <v>270</v>
      </c>
      <c r="J25" s="52" t="s">
        <v>271</v>
      </c>
      <c r="K25" s="22"/>
    </row>
    <row r="26" spans="2:11" ht="39" x14ac:dyDescent="0.3">
      <c r="B26" s="39">
        <v>1</v>
      </c>
      <c r="C26" s="32" t="s">
        <v>812</v>
      </c>
      <c r="D26" s="24" t="s">
        <v>145</v>
      </c>
      <c r="E26" s="73" t="s">
        <v>1051</v>
      </c>
      <c r="F26" s="22" t="s">
        <v>272</v>
      </c>
      <c r="G26" s="22" t="s">
        <v>273</v>
      </c>
      <c r="H26" s="22" t="s">
        <v>274</v>
      </c>
      <c r="I26" s="22" t="s">
        <v>275</v>
      </c>
      <c r="J26" s="22" t="s">
        <v>276</v>
      </c>
      <c r="K26" s="22"/>
    </row>
    <row r="27" spans="2:11" ht="52" x14ac:dyDescent="0.3">
      <c r="B27" s="39">
        <v>1</v>
      </c>
      <c r="C27" s="32" t="s">
        <v>812</v>
      </c>
      <c r="D27" s="24" t="s">
        <v>145</v>
      </c>
      <c r="E27" s="73" t="s">
        <v>1052</v>
      </c>
      <c r="F27" s="22" t="s">
        <v>277</v>
      </c>
      <c r="G27" s="22" t="s">
        <v>278</v>
      </c>
      <c r="H27" s="22" t="s">
        <v>279</v>
      </c>
      <c r="I27" s="22" t="s">
        <v>280</v>
      </c>
      <c r="J27" s="22" t="s">
        <v>281</v>
      </c>
      <c r="K27" s="22"/>
    </row>
    <row r="28" spans="2:11" ht="39" x14ac:dyDescent="0.3">
      <c r="B28" s="39">
        <v>1</v>
      </c>
      <c r="C28" s="32" t="s">
        <v>812</v>
      </c>
      <c r="D28" s="24" t="s">
        <v>147</v>
      </c>
      <c r="E28" s="73" t="s">
        <v>1053</v>
      </c>
      <c r="F28" s="52" t="s">
        <v>282</v>
      </c>
      <c r="G28" s="22" t="s">
        <v>283</v>
      </c>
      <c r="H28" s="22" t="s">
        <v>284</v>
      </c>
      <c r="I28" s="22" t="s">
        <v>285</v>
      </c>
      <c r="J28" s="22" t="s">
        <v>286</v>
      </c>
      <c r="K28" s="22"/>
    </row>
    <row r="29" spans="2:11" ht="52" x14ac:dyDescent="0.3">
      <c r="B29" s="39">
        <v>1</v>
      </c>
      <c r="C29" s="32" t="s">
        <v>812</v>
      </c>
      <c r="D29" s="24" t="s">
        <v>147</v>
      </c>
      <c r="E29" s="73" t="s">
        <v>1054</v>
      </c>
      <c r="F29" s="22" t="s">
        <v>287</v>
      </c>
      <c r="G29" s="22" t="s">
        <v>288</v>
      </c>
      <c r="H29" s="22" t="s">
        <v>289</v>
      </c>
      <c r="I29" s="22" t="s">
        <v>290</v>
      </c>
      <c r="J29" s="22" t="s">
        <v>291</v>
      </c>
      <c r="K29" s="22"/>
    </row>
    <row r="30" spans="2:11" ht="39" x14ac:dyDescent="0.3">
      <c r="B30" s="39">
        <v>2</v>
      </c>
      <c r="C30" s="32" t="s">
        <v>814</v>
      </c>
      <c r="D30" s="24" t="s">
        <v>41</v>
      </c>
      <c r="E30" s="73" t="s">
        <v>1055</v>
      </c>
      <c r="F30" s="22" t="s">
        <v>292</v>
      </c>
      <c r="G30" s="22" t="s">
        <v>293</v>
      </c>
      <c r="H30" s="22" t="s">
        <v>294</v>
      </c>
      <c r="I30" s="22" t="s">
        <v>295</v>
      </c>
      <c r="J30" s="22" t="s">
        <v>296</v>
      </c>
      <c r="K30" s="22"/>
    </row>
    <row r="31" spans="2:11" ht="39" x14ac:dyDescent="0.3">
      <c r="B31" s="39">
        <v>2</v>
      </c>
      <c r="C31" s="32" t="s">
        <v>814</v>
      </c>
      <c r="D31" s="24" t="s">
        <v>41</v>
      </c>
      <c r="E31" s="73" t="s">
        <v>1056</v>
      </c>
      <c r="F31" s="22" t="s">
        <v>297</v>
      </c>
      <c r="G31" s="22" t="s">
        <v>298</v>
      </c>
      <c r="H31" s="22" t="s">
        <v>299</v>
      </c>
      <c r="I31" s="22" t="s">
        <v>300</v>
      </c>
      <c r="J31" s="22" t="s">
        <v>301</v>
      </c>
      <c r="K31" s="22"/>
    </row>
    <row r="32" spans="2:11" ht="39" x14ac:dyDescent="0.3">
      <c r="B32" s="39">
        <v>2</v>
      </c>
      <c r="C32" s="32" t="s">
        <v>814</v>
      </c>
      <c r="D32" s="24" t="s">
        <v>147</v>
      </c>
      <c r="E32" s="73" t="s">
        <v>1057</v>
      </c>
      <c r="F32" s="22" t="s">
        <v>302</v>
      </c>
      <c r="G32" s="22" t="s">
        <v>303</v>
      </c>
      <c r="H32" s="22" t="s">
        <v>304</v>
      </c>
      <c r="I32" s="22" t="s">
        <v>305</v>
      </c>
      <c r="J32" s="22" t="s">
        <v>306</v>
      </c>
      <c r="K32" s="22"/>
    </row>
    <row r="33" spans="2:11" ht="39" x14ac:dyDescent="0.3">
      <c r="B33" s="39">
        <v>2</v>
      </c>
      <c r="C33" s="32" t="s">
        <v>815</v>
      </c>
      <c r="D33" s="24" t="s">
        <v>147</v>
      </c>
      <c r="E33" s="73" t="s">
        <v>1058</v>
      </c>
      <c r="F33" s="22" t="s">
        <v>1279</v>
      </c>
      <c r="G33" s="22" t="s">
        <v>307</v>
      </c>
      <c r="H33" s="22" t="s">
        <v>308</v>
      </c>
      <c r="I33" s="22" t="s">
        <v>309</v>
      </c>
      <c r="J33" s="22" t="s">
        <v>310</v>
      </c>
      <c r="K33" s="22"/>
    </row>
    <row r="34" spans="2:11" ht="39" x14ac:dyDescent="0.3">
      <c r="B34" s="39">
        <v>2</v>
      </c>
      <c r="C34" s="32" t="s">
        <v>815</v>
      </c>
      <c r="D34" s="24" t="s">
        <v>41</v>
      </c>
      <c r="E34" s="73" t="s">
        <v>1059</v>
      </c>
      <c r="F34" s="22" t="s">
        <v>311</v>
      </c>
      <c r="G34" s="22" t="s">
        <v>312</v>
      </c>
      <c r="H34" s="22" t="s">
        <v>313</v>
      </c>
      <c r="I34" s="22" t="s">
        <v>314</v>
      </c>
      <c r="J34" s="22" t="s">
        <v>315</v>
      </c>
      <c r="K34" s="22"/>
    </row>
    <row r="35" spans="2:11" ht="39" x14ac:dyDescent="0.3">
      <c r="B35" s="39">
        <v>2</v>
      </c>
      <c r="C35" s="32" t="s">
        <v>815</v>
      </c>
      <c r="D35" s="24" t="s">
        <v>145</v>
      </c>
      <c r="E35" s="73" t="s">
        <v>1060</v>
      </c>
      <c r="F35" s="22" t="s">
        <v>316</v>
      </c>
      <c r="G35" s="22" t="s">
        <v>317</v>
      </c>
      <c r="H35" s="22" t="s">
        <v>318</v>
      </c>
      <c r="I35" s="22" t="s">
        <v>319</v>
      </c>
      <c r="J35" s="22" t="s">
        <v>320</v>
      </c>
      <c r="K35" s="22"/>
    </row>
    <row r="36" spans="2:11" ht="39" x14ac:dyDescent="0.3">
      <c r="B36" s="39">
        <v>2</v>
      </c>
      <c r="C36" s="32" t="s">
        <v>815</v>
      </c>
      <c r="D36" s="24" t="s">
        <v>145</v>
      </c>
      <c r="E36" s="73" t="s">
        <v>1061</v>
      </c>
      <c r="F36" s="22" t="s">
        <v>321</v>
      </c>
      <c r="G36" s="22" t="s">
        <v>322</v>
      </c>
      <c r="H36" s="22" t="s">
        <v>323</v>
      </c>
      <c r="I36" s="22" t="s">
        <v>324</v>
      </c>
      <c r="J36" s="22" t="s">
        <v>325</v>
      </c>
      <c r="K36" s="22"/>
    </row>
    <row r="37" spans="2:11" ht="39" x14ac:dyDescent="0.3">
      <c r="B37" s="39">
        <v>2</v>
      </c>
      <c r="C37" s="32" t="s">
        <v>816</v>
      </c>
      <c r="D37" s="24" t="s">
        <v>41</v>
      </c>
      <c r="E37" s="73" t="s">
        <v>1062</v>
      </c>
      <c r="F37" s="22" t="s">
        <v>326</v>
      </c>
      <c r="G37" s="22" t="s">
        <v>327</v>
      </c>
      <c r="H37" s="22" t="s">
        <v>328</v>
      </c>
      <c r="I37" s="22" t="s">
        <v>329</v>
      </c>
      <c r="J37" s="22" t="s">
        <v>330</v>
      </c>
      <c r="K37" s="22"/>
    </row>
    <row r="38" spans="2:11" ht="39" x14ac:dyDescent="0.3">
      <c r="B38" s="39">
        <v>2</v>
      </c>
      <c r="C38" s="32" t="s">
        <v>816</v>
      </c>
      <c r="D38" s="24" t="s">
        <v>41</v>
      </c>
      <c r="E38" s="73" t="s">
        <v>1063</v>
      </c>
      <c r="F38" s="22" t="s">
        <v>1278</v>
      </c>
      <c r="G38" s="22" t="s">
        <v>331</v>
      </c>
      <c r="H38" s="22" t="s">
        <v>332</v>
      </c>
      <c r="I38" s="22" t="s">
        <v>333</v>
      </c>
      <c r="J38" s="22" t="s">
        <v>334</v>
      </c>
      <c r="K38" s="22"/>
    </row>
    <row r="39" spans="2:11" ht="39" x14ac:dyDescent="0.3">
      <c r="B39" s="39">
        <v>2</v>
      </c>
      <c r="C39" s="32" t="s">
        <v>816</v>
      </c>
      <c r="D39" s="24" t="s">
        <v>147</v>
      </c>
      <c r="E39" s="73" t="s">
        <v>1064</v>
      </c>
      <c r="F39" s="22" t="s">
        <v>335</v>
      </c>
      <c r="G39" s="22" t="s">
        <v>336</v>
      </c>
      <c r="H39" s="22" t="s">
        <v>337</v>
      </c>
      <c r="I39" s="22" t="s">
        <v>338</v>
      </c>
      <c r="J39" s="22" t="s">
        <v>339</v>
      </c>
      <c r="K39" s="22"/>
    </row>
    <row r="40" spans="2:11" ht="39" x14ac:dyDescent="0.3">
      <c r="B40" s="39">
        <v>2</v>
      </c>
      <c r="C40" s="32" t="s">
        <v>816</v>
      </c>
      <c r="D40" s="24" t="s">
        <v>147</v>
      </c>
      <c r="E40" s="73" t="s">
        <v>1065</v>
      </c>
      <c r="F40" s="22" t="s">
        <v>340</v>
      </c>
      <c r="G40" s="22" t="s">
        <v>338</v>
      </c>
      <c r="H40" s="22" t="s">
        <v>339</v>
      </c>
      <c r="I40" s="22" t="s">
        <v>337</v>
      </c>
      <c r="J40" s="22" t="s">
        <v>341</v>
      </c>
      <c r="K40" s="22"/>
    </row>
    <row r="41" spans="2:11" ht="39" x14ac:dyDescent="0.3">
      <c r="B41" s="39">
        <v>2</v>
      </c>
      <c r="C41" s="32" t="s">
        <v>816</v>
      </c>
      <c r="D41" s="24" t="s">
        <v>145</v>
      </c>
      <c r="E41" s="73" t="s">
        <v>1066</v>
      </c>
      <c r="F41" s="22" t="s">
        <v>342</v>
      </c>
      <c r="G41" s="22" t="s">
        <v>343</v>
      </c>
      <c r="H41" s="22" t="s">
        <v>344</v>
      </c>
      <c r="I41" s="22" t="s">
        <v>345</v>
      </c>
      <c r="J41" s="22" t="s">
        <v>346</v>
      </c>
      <c r="K41" s="22"/>
    </row>
    <row r="42" spans="2:11" ht="39" x14ac:dyDescent="0.3">
      <c r="B42" s="39">
        <v>2</v>
      </c>
      <c r="C42" s="32" t="s">
        <v>816</v>
      </c>
      <c r="D42" s="24" t="s">
        <v>41</v>
      </c>
      <c r="E42" s="73" t="s">
        <v>1067</v>
      </c>
      <c r="F42" s="22" t="s">
        <v>347</v>
      </c>
      <c r="G42" s="22" t="s">
        <v>192</v>
      </c>
      <c r="H42" s="22" t="s">
        <v>348</v>
      </c>
      <c r="I42" s="22" t="s">
        <v>193</v>
      </c>
      <c r="J42" s="22" t="s">
        <v>349</v>
      </c>
      <c r="K42" s="22"/>
    </row>
    <row r="43" spans="2:11" ht="39" x14ac:dyDescent="0.3">
      <c r="B43" s="39">
        <v>2</v>
      </c>
      <c r="C43" s="32" t="s">
        <v>817</v>
      </c>
      <c r="D43" s="24" t="s">
        <v>41</v>
      </c>
      <c r="E43" s="73" t="s">
        <v>1068</v>
      </c>
      <c r="F43" s="22" t="s">
        <v>350</v>
      </c>
      <c r="G43" s="22" t="s">
        <v>351</v>
      </c>
      <c r="H43" s="22" t="s">
        <v>352</v>
      </c>
      <c r="I43" s="22" t="s">
        <v>353</v>
      </c>
      <c r="J43" s="22" t="s">
        <v>354</v>
      </c>
      <c r="K43" s="22"/>
    </row>
    <row r="44" spans="2:11" ht="39" x14ac:dyDescent="0.3">
      <c r="B44" s="39">
        <v>2</v>
      </c>
      <c r="C44" s="32" t="s">
        <v>817</v>
      </c>
      <c r="D44" s="24" t="s">
        <v>41</v>
      </c>
      <c r="E44" s="73" t="s">
        <v>1069</v>
      </c>
      <c r="F44" s="22" t="s">
        <v>355</v>
      </c>
      <c r="G44" s="21" t="s">
        <v>356</v>
      </c>
      <c r="H44" s="22" t="s">
        <v>357</v>
      </c>
      <c r="I44" s="22" t="s">
        <v>358</v>
      </c>
      <c r="J44" s="22" t="s">
        <v>359</v>
      </c>
      <c r="K44" s="22"/>
    </row>
    <row r="45" spans="2:11" ht="39" x14ac:dyDescent="0.3">
      <c r="B45" s="39">
        <v>2</v>
      </c>
      <c r="C45" s="32" t="s">
        <v>817</v>
      </c>
      <c r="D45" s="24" t="s">
        <v>145</v>
      </c>
      <c r="E45" s="73" t="s">
        <v>1070</v>
      </c>
      <c r="F45" s="22" t="s">
        <v>1277</v>
      </c>
      <c r="G45" s="22" t="s">
        <v>360</v>
      </c>
      <c r="H45" s="22" t="s">
        <v>361</v>
      </c>
      <c r="I45" s="22" t="s">
        <v>362</v>
      </c>
      <c r="J45" s="22" t="s">
        <v>363</v>
      </c>
      <c r="K45" s="22"/>
    </row>
    <row r="46" spans="2:11" ht="39" x14ac:dyDescent="0.3">
      <c r="B46" s="39">
        <v>3</v>
      </c>
      <c r="C46" s="32" t="s">
        <v>818</v>
      </c>
      <c r="D46" s="24" t="s">
        <v>41</v>
      </c>
      <c r="E46" s="73" t="s">
        <v>1071</v>
      </c>
      <c r="F46" s="53" t="s">
        <v>364</v>
      </c>
      <c r="G46" s="22" t="s">
        <v>365</v>
      </c>
      <c r="H46" s="52" t="s">
        <v>366</v>
      </c>
      <c r="I46" s="52" t="s">
        <v>367</v>
      </c>
      <c r="J46" s="22" t="s">
        <v>368</v>
      </c>
      <c r="K46" s="22"/>
    </row>
    <row r="47" spans="2:11" ht="39" x14ac:dyDescent="0.3">
      <c r="B47" s="39">
        <v>3</v>
      </c>
      <c r="C47" s="32" t="s">
        <v>818</v>
      </c>
      <c r="D47" s="24" t="s">
        <v>147</v>
      </c>
      <c r="E47" s="73" t="s">
        <v>1072</v>
      </c>
      <c r="F47" s="21" t="s">
        <v>1276</v>
      </c>
      <c r="G47" s="21" t="s">
        <v>369</v>
      </c>
      <c r="H47" s="21" t="s">
        <v>370</v>
      </c>
      <c r="I47" s="21" t="s">
        <v>371</v>
      </c>
      <c r="J47" s="21" t="s">
        <v>372</v>
      </c>
      <c r="K47" s="22"/>
    </row>
    <row r="48" spans="2:11" ht="39" x14ac:dyDescent="0.3">
      <c r="B48" s="39">
        <v>3</v>
      </c>
      <c r="C48" s="32" t="s">
        <v>818</v>
      </c>
      <c r="D48" s="24" t="s">
        <v>41</v>
      </c>
      <c r="E48" s="73" t="s">
        <v>1073</v>
      </c>
      <c r="F48" s="21" t="s">
        <v>373</v>
      </c>
      <c r="G48" s="21" t="s">
        <v>374</v>
      </c>
      <c r="H48" s="21" t="s">
        <v>375</v>
      </c>
      <c r="I48" s="21" t="s">
        <v>376</v>
      </c>
      <c r="J48" s="21" t="s">
        <v>377</v>
      </c>
      <c r="K48" s="22"/>
    </row>
    <row r="49" spans="2:11" ht="39" x14ac:dyDescent="0.3">
      <c r="B49" s="39">
        <v>3</v>
      </c>
      <c r="C49" s="32" t="s">
        <v>818</v>
      </c>
      <c r="D49" s="24" t="s">
        <v>41</v>
      </c>
      <c r="E49" s="73" t="s">
        <v>1074</v>
      </c>
      <c r="F49" s="21" t="s">
        <v>378</v>
      </c>
      <c r="G49" s="22" t="s">
        <v>379</v>
      </c>
      <c r="H49" s="22" t="s">
        <v>380</v>
      </c>
      <c r="I49" s="22" t="s">
        <v>381</v>
      </c>
      <c r="J49" s="22" t="s">
        <v>382</v>
      </c>
      <c r="K49" s="22"/>
    </row>
    <row r="50" spans="2:11" ht="39" x14ac:dyDescent="0.3">
      <c r="B50" s="39">
        <v>3</v>
      </c>
      <c r="C50" s="32" t="s">
        <v>818</v>
      </c>
      <c r="D50" s="24" t="s">
        <v>147</v>
      </c>
      <c r="E50" s="73" t="s">
        <v>1075</v>
      </c>
      <c r="F50" s="21" t="s">
        <v>383</v>
      </c>
      <c r="G50" s="22" t="s">
        <v>384</v>
      </c>
      <c r="H50" s="22" t="s">
        <v>385</v>
      </c>
      <c r="I50" s="22" t="s">
        <v>386</v>
      </c>
      <c r="J50" s="22" t="s">
        <v>387</v>
      </c>
      <c r="K50" s="22"/>
    </row>
    <row r="51" spans="2:11" ht="39" x14ac:dyDescent="0.3">
      <c r="B51" s="39">
        <v>3</v>
      </c>
      <c r="C51" s="32" t="s">
        <v>818</v>
      </c>
      <c r="D51" s="24" t="s">
        <v>41</v>
      </c>
      <c r="E51" s="73" t="s">
        <v>1076</v>
      </c>
      <c r="F51" s="22" t="s">
        <v>388</v>
      </c>
      <c r="G51" s="22" t="s">
        <v>389</v>
      </c>
      <c r="H51" s="22" t="s">
        <v>390</v>
      </c>
      <c r="I51" s="22" t="s">
        <v>391</v>
      </c>
      <c r="J51" s="22" t="s">
        <v>392</v>
      </c>
      <c r="K51" s="22"/>
    </row>
    <row r="52" spans="2:11" ht="39" x14ac:dyDescent="0.3">
      <c r="B52" s="39">
        <v>3</v>
      </c>
      <c r="C52" s="32" t="s">
        <v>818</v>
      </c>
      <c r="D52" s="24" t="s">
        <v>147</v>
      </c>
      <c r="E52" s="73" t="s">
        <v>1077</v>
      </c>
      <c r="F52" s="52" t="s">
        <v>393</v>
      </c>
      <c r="G52" s="22" t="s">
        <v>394</v>
      </c>
      <c r="H52" s="22" t="s">
        <v>395</v>
      </c>
      <c r="I52" s="22" t="s">
        <v>396</v>
      </c>
      <c r="J52" s="22" t="s">
        <v>397</v>
      </c>
      <c r="K52" s="22"/>
    </row>
    <row r="53" spans="2:11" ht="39" x14ac:dyDescent="0.3">
      <c r="B53" s="39">
        <v>3</v>
      </c>
      <c r="C53" s="32" t="s">
        <v>818</v>
      </c>
      <c r="D53" s="24" t="s">
        <v>145</v>
      </c>
      <c r="E53" s="73" t="s">
        <v>1078</v>
      </c>
      <c r="F53" s="52" t="s">
        <v>398</v>
      </c>
      <c r="G53" s="52" t="s">
        <v>399</v>
      </c>
      <c r="H53" s="52" t="s">
        <v>400</v>
      </c>
      <c r="I53" s="52" t="s">
        <v>401</v>
      </c>
      <c r="J53" s="52" t="s">
        <v>402</v>
      </c>
      <c r="K53" s="22"/>
    </row>
    <row r="54" spans="2:11" ht="65" x14ac:dyDescent="0.3">
      <c r="B54" s="39">
        <v>3</v>
      </c>
      <c r="C54" s="32" t="s">
        <v>818</v>
      </c>
      <c r="D54" s="24" t="s">
        <v>147</v>
      </c>
      <c r="E54" s="73" t="s">
        <v>1079</v>
      </c>
      <c r="F54" s="22" t="s">
        <v>403</v>
      </c>
      <c r="G54" s="22" t="s">
        <v>404</v>
      </c>
      <c r="H54" s="22" t="s">
        <v>405</v>
      </c>
      <c r="I54" s="22" t="s">
        <v>406</v>
      </c>
      <c r="J54" s="52" t="s">
        <v>407</v>
      </c>
      <c r="K54" s="22"/>
    </row>
    <row r="55" spans="2:11" ht="39" x14ac:dyDescent="0.3">
      <c r="B55" s="39">
        <v>3</v>
      </c>
      <c r="C55" s="32" t="s">
        <v>818</v>
      </c>
      <c r="D55" s="24" t="s">
        <v>145</v>
      </c>
      <c r="E55" s="73" t="s">
        <v>1080</v>
      </c>
      <c r="F55" s="52" t="s">
        <v>408</v>
      </c>
      <c r="G55" s="22" t="s">
        <v>409</v>
      </c>
      <c r="H55" s="22" t="s">
        <v>410</v>
      </c>
      <c r="I55" s="22" t="s">
        <v>411</v>
      </c>
      <c r="J55" s="22" t="s">
        <v>412</v>
      </c>
      <c r="K55" s="22"/>
    </row>
    <row r="56" spans="2:11" ht="39" x14ac:dyDescent="0.3">
      <c r="B56" s="39">
        <v>3</v>
      </c>
      <c r="C56" s="32" t="s">
        <v>818</v>
      </c>
      <c r="D56" s="24" t="s">
        <v>145</v>
      </c>
      <c r="E56" s="73" t="s">
        <v>1081</v>
      </c>
      <c r="F56" s="52" t="s">
        <v>413</v>
      </c>
      <c r="G56" s="22" t="s">
        <v>397</v>
      </c>
      <c r="H56" s="22" t="s">
        <v>414</v>
      </c>
      <c r="I56" s="22" t="s">
        <v>415</v>
      </c>
      <c r="J56" s="22" t="s">
        <v>416</v>
      </c>
      <c r="K56" s="22"/>
    </row>
    <row r="57" spans="2:11" ht="39" x14ac:dyDescent="0.3">
      <c r="B57" s="39">
        <v>3</v>
      </c>
      <c r="C57" s="32" t="s">
        <v>818</v>
      </c>
      <c r="D57" s="67" t="s">
        <v>41</v>
      </c>
      <c r="E57" s="73" t="s">
        <v>1082</v>
      </c>
      <c r="F57" s="59" t="s">
        <v>417</v>
      </c>
      <c r="G57" s="61" t="s">
        <v>418</v>
      </c>
      <c r="H57" s="61" t="s">
        <v>390</v>
      </c>
      <c r="I57" s="58" t="s">
        <v>419</v>
      </c>
      <c r="J57" s="58" t="s">
        <v>420</v>
      </c>
      <c r="K57" s="22"/>
    </row>
    <row r="58" spans="2:11" ht="39" x14ac:dyDescent="0.3">
      <c r="B58" s="39">
        <v>3</v>
      </c>
      <c r="C58" s="32" t="s">
        <v>819</v>
      </c>
      <c r="D58" s="24" t="s">
        <v>41</v>
      </c>
      <c r="E58" s="73" t="s">
        <v>1083</v>
      </c>
      <c r="F58" s="22" t="s">
        <v>1084</v>
      </c>
      <c r="G58" s="22" t="s">
        <v>421</v>
      </c>
      <c r="H58" s="22" t="s">
        <v>422</v>
      </c>
      <c r="I58" s="22" t="s">
        <v>423</v>
      </c>
      <c r="J58" s="22" t="s">
        <v>424</v>
      </c>
      <c r="K58" s="22"/>
    </row>
    <row r="59" spans="2:11" ht="39" x14ac:dyDescent="0.3">
      <c r="B59" s="39">
        <v>3</v>
      </c>
      <c r="C59" s="32" t="s">
        <v>819</v>
      </c>
      <c r="D59" s="24" t="s">
        <v>41</v>
      </c>
      <c r="E59" s="73" t="s">
        <v>1085</v>
      </c>
      <c r="F59" s="52" t="s">
        <v>425</v>
      </c>
      <c r="G59" s="22" t="s">
        <v>426</v>
      </c>
      <c r="H59" s="52" t="s">
        <v>427</v>
      </c>
      <c r="I59" s="52" t="s">
        <v>428</v>
      </c>
      <c r="J59" s="52" t="s">
        <v>429</v>
      </c>
      <c r="K59" s="22"/>
    </row>
    <row r="60" spans="2:11" ht="39" x14ac:dyDescent="0.3">
      <c r="B60" s="39">
        <v>3</v>
      </c>
      <c r="C60" s="32" t="s">
        <v>819</v>
      </c>
      <c r="D60" s="24" t="s">
        <v>41</v>
      </c>
      <c r="E60" s="73" t="s">
        <v>1086</v>
      </c>
      <c r="F60" s="52" t="s">
        <v>430</v>
      </c>
      <c r="G60" s="52" t="s">
        <v>431</v>
      </c>
      <c r="H60" s="52" t="s">
        <v>432</v>
      </c>
      <c r="I60" s="52" t="s">
        <v>433</v>
      </c>
      <c r="J60" s="52" t="s">
        <v>434</v>
      </c>
      <c r="K60" s="22"/>
    </row>
    <row r="61" spans="2:11" ht="39" x14ac:dyDescent="0.3">
      <c r="B61" s="39">
        <v>3</v>
      </c>
      <c r="C61" s="32" t="s">
        <v>820</v>
      </c>
      <c r="D61" s="24" t="s">
        <v>41</v>
      </c>
      <c r="E61" s="73" t="s">
        <v>1087</v>
      </c>
      <c r="F61" s="22" t="s">
        <v>435</v>
      </c>
      <c r="G61" s="22" t="s">
        <v>436</v>
      </c>
      <c r="H61" s="22" t="s">
        <v>437</v>
      </c>
      <c r="I61" s="22" t="s">
        <v>438</v>
      </c>
      <c r="J61" s="22" t="s">
        <v>439</v>
      </c>
      <c r="K61" s="22"/>
    </row>
    <row r="62" spans="2:11" ht="39" x14ac:dyDescent="0.3">
      <c r="B62" s="39">
        <v>3</v>
      </c>
      <c r="C62" s="32" t="s">
        <v>820</v>
      </c>
      <c r="D62" s="24" t="s">
        <v>41</v>
      </c>
      <c r="E62" s="73" t="s">
        <v>1088</v>
      </c>
      <c r="F62" s="22" t="s">
        <v>1275</v>
      </c>
      <c r="G62" s="22" t="s">
        <v>440</v>
      </c>
      <c r="H62" s="62" t="s">
        <v>441</v>
      </c>
      <c r="I62" s="22" t="s">
        <v>442</v>
      </c>
      <c r="J62" s="22" t="s">
        <v>443</v>
      </c>
      <c r="K62" s="22"/>
    </row>
    <row r="63" spans="2:11" ht="39" x14ac:dyDescent="0.3">
      <c r="B63" s="39">
        <v>3</v>
      </c>
      <c r="C63" s="32" t="s">
        <v>820</v>
      </c>
      <c r="D63" s="24" t="s">
        <v>41</v>
      </c>
      <c r="E63" s="73" t="s">
        <v>1089</v>
      </c>
      <c r="F63" s="59" t="s">
        <v>444</v>
      </c>
      <c r="G63" s="59" t="s">
        <v>445</v>
      </c>
      <c r="H63" s="62" t="s">
        <v>446</v>
      </c>
      <c r="I63" s="59" t="s">
        <v>447</v>
      </c>
      <c r="J63" s="59" t="s">
        <v>448</v>
      </c>
      <c r="K63" s="22"/>
    </row>
    <row r="64" spans="2:11" ht="39" x14ac:dyDescent="0.3">
      <c r="B64" s="39">
        <v>3</v>
      </c>
      <c r="C64" s="32" t="s">
        <v>820</v>
      </c>
      <c r="D64" s="67" t="s">
        <v>145</v>
      </c>
      <c r="E64" s="73" t="s">
        <v>1090</v>
      </c>
      <c r="F64" s="59" t="s">
        <v>449</v>
      </c>
      <c r="G64" s="59" t="s">
        <v>447</v>
      </c>
      <c r="H64" s="59" t="s">
        <v>438</v>
      </c>
      <c r="I64" s="59" t="s">
        <v>450</v>
      </c>
      <c r="J64" s="59" t="s">
        <v>451</v>
      </c>
      <c r="K64" s="22"/>
    </row>
    <row r="65" spans="2:11" ht="39" x14ac:dyDescent="0.3">
      <c r="B65" s="39">
        <v>3</v>
      </c>
      <c r="C65" s="32" t="s">
        <v>820</v>
      </c>
      <c r="D65" s="24" t="s">
        <v>147</v>
      </c>
      <c r="E65" s="73" t="s">
        <v>1091</v>
      </c>
      <c r="F65" s="52" t="s">
        <v>452</v>
      </c>
      <c r="G65" s="52" t="s">
        <v>431</v>
      </c>
      <c r="H65" s="52" t="s">
        <v>453</v>
      </c>
      <c r="I65" s="52" t="s">
        <v>454</v>
      </c>
      <c r="J65" s="52" t="s">
        <v>433</v>
      </c>
      <c r="K65" s="22"/>
    </row>
    <row r="66" spans="2:11" ht="39" x14ac:dyDescent="0.3">
      <c r="B66" s="39">
        <v>3</v>
      </c>
      <c r="C66" s="32" t="s">
        <v>820</v>
      </c>
      <c r="D66" s="24" t="s">
        <v>145</v>
      </c>
      <c r="E66" s="73" t="s">
        <v>1092</v>
      </c>
      <c r="F66" s="22" t="s">
        <v>455</v>
      </c>
      <c r="G66" s="22" t="s">
        <v>456</v>
      </c>
      <c r="H66" s="22" t="s">
        <v>457</v>
      </c>
      <c r="I66" s="22" t="s">
        <v>458</v>
      </c>
      <c r="J66" s="52" t="s">
        <v>459</v>
      </c>
      <c r="K66" s="22"/>
    </row>
    <row r="67" spans="2:11" ht="39" x14ac:dyDescent="0.3">
      <c r="B67" s="39">
        <v>3</v>
      </c>
      <c r="C67" s="32" t="s">
        <v>820</v>
      </c>
      <c r="D67" s="24" t="s">
        <v>147</v>
      </c>
      <c r="E67" s="73" t="s">
        <v>1093</v>
      </c>
      <c r="F67" s="52" t="s">
        <v>460</v>
      </c>
      <c r="G67" s="22" t="s">
        <v>193</v>
      </c>
      <c r="H67" s="22" t="s">
        <v>461</v>
      </c>
      <c r="I67" s="22" t="s">
        <v>462</v>
      </c>
      <c r="J67" s="22" t="s">
        <v>463</v>
      </c>
      <c r="K67" s="22"/>
    </row>
    <row r="68" spans="2:11" ht="39" x14ac:dyDescent="0.3">
      <c r="B68" s="39">
        <v>3</v>
      </c>
      <c r="C68" s="32" t="s">
        <v>820</v>
      </c>
      <c r="D68" s="24" t="s">
        <v>41</v>
      </c>
      <c r="E68" s="73" t="s">
        <v>1094</v>
      </c>
      <c r="F68" s="52" t="s">
        <v>1274</v>
      </c>
      <c r="G68" s="22">
        <v>20</v>
      </c>
      <c r="H68" s="22">
        <v>10</v>
      </c>
      <c r="I68" s="52">
        <v>30</v>
      </c>
      <c r="J68" s="52">
        <v>15</v>
      </c>
      <c r="K68" s="22"/>
    </row>
    <row r="69" spans="2:11" ht="39" x14ac:dyDescent="0.3">
      <c r="B69" s="39">
        <v>3</v>
      </c>
      <c r="C69" s="32" t="s">
        <v>820</v>
      </c>
      <c r="D69" s="24" t="s">
        <v>147</v>
      </c>
      <c r="E69" s="73" t="s">
        <v>1095</v>
      </c>
      <c r="F69" s="52" t="s">
        <v>464</v>
      </c>
      <c r="G69" s="52" t="s">
        <v>465</v>
      </c>
      <c r="H69" s="52" t="s">
        <v>466</v>
      </c>
      <c r="I69" s="52" t="s">
        <v>467</v>
      </c>
      <c r="J69" s="52" t="s">
        <v>468</v>
      </c>
      <c r="K69" s="22"/>
    </row>
    <row r="70" spans="2:11" ht="39" x14ac:dyDescent="0.3">
      <c r="B70" s="39">
        <v>3</v>
      </c>
      <c r="C70" s="32" t="s">
        <v>821</v>
      </c>
      <c r="D70" s="24" t="s">
        <v>145</v>
      </c>
      <c r="E70" s="73" t="s">
        <v>1096</v>
      </c>
      <c r="F70" s="22" t="s">
        <v>469</v>
      </c>
      <c r="G70" s="22" t="s">
        <v>470</v>
      </c>
      <c r="H70" s="22" t="s">
        <v>471</v>
      </c>
      <c r="I70" s="22" t="s">
        <v>472</v>
      </c>
      <c r="J70" s="52" t="s">
        <v>473</v>
      </c>
      <c r="K70" s="22"/>
    </row>
    <row r="71" spans="2:11" ht="39" x14ac:dyDescent="0.3">
      <c r="B71" s="39">
        <v>3</v>
      </c>
      <c r="C71" s="32" t="s">
        <v>821</v>
      </c>
      <c r="D71" s="24" t="s">
        <v>147</v>
      </c>
      <c r="E71" s="73" t="s">
        <v>1097</v>
      </c>
      <c r="F71" s="52" t="s">
        <v>1273</v>
      </c>
      <c r="G71" s="22" t="s">
        <v>474</v>
      </c>
      <c r="H71" s="22" t="s">
        <v>475</v>
      </c>
      <c r="I71" s="22" t="s">
        <v>476</v>
      </c>
      <c r="J71" s="22" t="s">
        <v>477</v>
      </c>
      <c r="K71" s="22"/>
    </row>
    <row r="72" spans="2:11" ht="39" x14ac:dyDescent="0.3">
      <c r="B72" s="39">
        <v>3</v>
      </c>
      <c r="C72" s="32" t="s">
        <v>821</v>
      </c>
      <c r="D72" s="24" t="s">
        <v>41</v>
      </c>
      <c r="E72" s="73" t="s">
        <v>1098</v>
      </c>
      <c r="F72" s="52" t="s">
        <v>1272</v>
      </c>
      <c r="G72" s="22" t="s">
        <v>478</v>
      </c>
      <c r="H72" s="22" t="s">
        <v>479</v>
      </c>
      <c r="I72" s="22" t="s">
        <v>480</v>
      </c>
      <c r="J72" s="22" t="s">
        <v>481</v>
      </c>
      <c r="K72" s="22"/>
    </row>
    <row r="73" spans="2:11" ht="39" x14ac:dyDescent="0.3">
      <c r="B73" s="39">
        <v>3</v>
      </c>
      <c r="C73" s="32" t="s">
        <v>821</v>
      </c>
      <c r="D73" s="24" t="s">
        <v>145</v>
      </c>
      <c r="E73" s="73" t="s">
        <v>1099</v>
      </c>
      <c r="F73" s="52" t="s">
        <v>483</v>
      </c>
      <c r="G73" s="52" t="s">
        <v>484</v>
      </c>
      <c r="H73" s="52" t="s">
        <v>477</v>
      </c>
      <c r="I73" s="52" t="s">
        <v>482</v>
      </c>
      <c r="J73" s="52" t="s">
        <v>474</v>
      </c>
      <c r="K73" s="22"/>
    </row>
    <row r="74" spans="2:11" ht="39" x14ac:dyDescent="0.3">
      <c r="B74" s="39">
        <v>3</v>
      </c>
      <c r="C74" s="32" t="s">
        <v>821</v>
      </c>
      <c r="D74" s="24" t="s">
        <v>145</v>
      </c>
      <c r="E74" s="73" t="s">
        <v>1100</v>
      </c>
      <c r="F74" s="52" t="s">
        <v>485</v>
      </c>
      <c r="G74" s="52" t="s">
        <v>486</v>
      </c>
      <c r="H74" s="52" t="s">
        <v>487</v>
      </c>
      <c r="I74" s="52" t="s">
        <v>488</v>
      </c>
      <c r="J74" s="52" t="s">
        <v>489</v>
      </c>
      <c r="K74" s="22"/>
    </row>
    <row r="75" spans="2:11" ht="39" x14ac:dyDescent="0.3">
      <c r="B75" s="39">
        <v>3</v>
      </c>
      <c r="C75" s="32" t="s">
        <v>818</v>
      </c>
      <c r="D75" s="24" t="s">
        <v>145</v>
      </c>
      <c r="E75" s="73" t="s">
        <v>1101</v>
      </c>
      <c r="F75" s="53" t="s">
        <v>1271</v>
      </c>
      <c r="G75" s="21" t="s">
        <v>490</v>
      </c>
      <c r="H75" s="21" t="s">
        <v>491</v>
      </c>
      <c r="I75" s="21" t="s">
        <v>492</v>
      </c>
      <c r="J75" s="21" t="s">
        <v>493</v>
      </c>
      <c r="K75" s="22"/>
    </row>
    <row r="76" spans="2:11" ht="39" x14ac:dyDescent="0.3">
      <c r="B76" s="39">
        <v>4</v>
      </c>
      <c r="C76" s="32" t="s">
        <v>822</v>
      </c>
      <c r="D76" s="24" t="s">
        <v>41</v>
      </c>
      <c r="E76" s="73" t="s">
        <v>1102</v>
      </c>
      <c r="F76" s="22" t="s">
        <v>1270</v>
      </c>
      <c r="G76" s="22" t="s">
        <v>494</v>
      </c>
      <c r="H76" s="22" t="s">
        <v>495</v>
      </c>
      <c r="I76" s="22" t="s">
        <v>496</v>
      </c>
      <c r="J76" s="22" t="s">
        <v>497</v>
      </c>
      <c r="K76" s="22"/>
    </row>
    <row r="77" spans="2:11" ht="39" x14ac:dyDescent="0.3">
      <c r="B77" s="39">
        <v>4</v>
      </c>
      <c r="C77" s="32" t="s">
        <v>823</v>
      </c>
      <c r="D77" s="24" t="s">
        <v>41</v>
      </c>
      <c r="E77" s="73" t="s">
        <v>1103</v>
      </c>
      <c r="F77" s="21" t="s">
        <v>498</v>
      </c>
      <c r="G77" s="21" t="s">
        <v>499</v>
      </c>
      <c r="H77" s="21" t="s">
        <v>500</v>
      </c>
      <c r="I77" s="21" t="s">
        <v>501</v>
      </c>
      <c r="J77" s="21" t="s">
        <v>502</v>
      </c>
      <c r="K77" s="22"/>
    </row>
    <row r="78" spans="2:11" ht="39" x14ac:dyDescent="0.3">
      <c r="B78" s="39">
        <v>4</v>
      </c>
      <c r="C78" s="32" t="s">
        <v>823</v>
      </c>
      <c r="D78" s="24" t="s">
        <v>41</v>
      </c>
      <c r="E78" s="73" t="s">
        <v>1104</v>
      </c>
      <c r="F78" s="22" t="s">
        <v>503</v>
      </c>
      <c r="G78" s="22" t="s">
        <v>504</v>
      </c>
      <c r="H78" s="22" t="s">
        <v>505</v>
      </c>
      <c r="I78" s="22" t="s">
        <v>506</v>
      </c>
      <c r="J78" s="22" t="s">
        <v>507</v>
      </c>
      <c r="K78" s="22"/>
    </row>
    <row r="79" spans="2:11" ht="91" x14ac:dyDescent="0.3">
      <c r="B79" s="39">
        <v>4</v>
      </c>
      <c r="C79" s="32" t="s">
        <v>823</v>
      </c>
      <c r="D79" s="24" t="s">
        <v>147</v>
      </c>
      <c r="E79" s="73" t="s">
        <v>1105</v>
      </c>
      <c r="F79" s="22" t="s">
        <v>1270</v>
      </c>
      <c r="G79" s="22" t="s">
        <v>508</v>
      </c>
      <c r="H79" s="22" t="s">
        <v>509</v>
      </c>
      <c r="I79" s="22" t="s">
        <v>510</v>
      </c>
      <c r="J79" s="22" t="s">
        <v>511</v>
      </c>
      <c r="K79" s="22"/>
    </row>
    <row r="80" spans="2:11" ht="39" x14ac:dyDescent="0.3">
      <c r="B80" s="39">
        <v>4</v>
      </c>
      <c r="C80" s="32" t="s">
        <v>823</v>
      </c>
      <c r="D80" s="24" t="s">
        <v>41</v>
      </c>
      <c r="E80" s="73" t="s">
        <v>1106</v>
      </c>
      <c r="F80" s="22" t="s">
        <v>512</v>
      </c>
      <c r="G80" s="22" t="s">
        <v>513</v>
      </c>
      <c r="H80" s="22" t="s">
        <v>514</v>
      </c>
      <c r="I80" s="22" t="s">
        <v>515</v>
      </c>
      <c r="J80" s="22" t="s">
        <v>516</v>
      </c>
      <c r="K80" s="22"/>
    </row>
    <row r="81" spans="2:11" ht="52" x14ac:dyDescent="0.3">
      <c r="B81" s="39">
        <v>4</v>
      </c>
      <c r="C81" s="32" t="s">
        <v>823</v>
      </c>
      <c r="D81" s="24" t="s">
        <v>145</v>
      </c>
      <c r="E81" s="73" t="s">
        <v>1107</v>
      </c>
      <c r="F81" s="22" t="s">
        <v>517</v>
      </c>
      <c r="G81" s="22" t="s">
        <v>518</v>
      </c>
      <c r="H81" s="22" t="s">
        <v>519</v>
      </c>
      <c r="I81" s="22" t="s">
        <v>520</v>
      </c>
      <c r="J81" s="22" t="s">
        <v>521</v>
      </c>
      <c r="K81" s="22"/>
    </row>
    <row r="82" spans="2:11" ht="52" x14ac:dyDescent="0.3">
      <c r="B82" s="39">
        <v>4</v>
      </c>
      <c r="C82" s="32" t="s">
        <v>823</v>
      </c>
      <c r="D82" s="24" t="s">
        <v>147</v>
      </c>
      <c r="E82" s="73" t="s">
        <v>1108</v>
      </c>
      <c r="F82" s="22" t="s">
        <v>1269</v>
      </c>
      <c r="G82" s="22" t="s">
        <v>522</v>
      </c>
      <c r="H82" s="22" t="s">
        <v>523</v>
      </c>
      <c r="I82" s="22" t="s">
        <v>524</v>
      </c>
      <c r="J82" s="22" t="s">
        <v>525</v>
      </c>
      <c r="K82" s="22"/>
    </row>
    <row r="83" spans="2:11" ht="39" x14ac:dyDescent="0.3">
      <c r="B83" s="39">
        <v>4</v>
      </c>
      <c r="C83" s="32" t="s">
        <v>823</v>
      </c>
      <c r="D83" s="24" t="s">
        <v>147</v>
      </c>
      <c r="E83" s="73" t="s">
        <v>1109</v>
      </c>
      <c r="F83" s="22" t="s">
        <v>1267</v>
      </c>
      <c r="G83" s="22" t="s">
        <v>526</v>
      </c>
      <c r="H83" s="22" t="s">
        <v>527</v>
      </c>
      <c r="I83" s="22" t="s">
        <v>528</v>
      </c>
      <c r="J83" s="22" t="s">
        <v>529</v>
      </c>
      <c r="K83" s="22"/>
    </row>
    <row r="84" spans="2:11" ht="39" x14ac:dyDescent="0.3">
      <c r="B84" s="39">
        <v>4</v>
      </c>
      <c r="C84" s="32" t="s">
        <v>823</v>
      </c>
      <c r="D84" s="24" t="s">
        <v>41</v>
      </c>
      <c r="E84" s="73" t="s">
        <v>1110</v>
      </c>
      <c r="F84" s="22" t="s">
        <v>1268</v>
      </c>
      <c r="G84" s="22" t="s">
        <v>530</v>
      </c>
      <c r="H84" s="22" t="s">
        <v>531</v>
      </c>
      <c r="I84" s="22" t="s">
        <v>532</v>
      </c>
      <c r="J84" s="22" t="s">
        <v>533</v>
      </c>
      <c r="K84" s="22"/>
    </row>
    <row r="85" spans="2:11" ht="39" x14ac:dyDescent="0.3">
      <c r="B85" s="39">
        <v>4</v>
      </c>
      <c r="C85" s="32" t="s">
        <v>823</v>
      </c>
      <c r="D85" s="24" t="s">
        <v>41</v>
      </c>
      <c r="E85" s="73" t="s">
        <v>1111</v>
      </c>
      <c r="F85" s="22" t="s">
        <v>534</v>
      </c>
      <c r="G85" s="22" t="s">
        <v>535</v>
      </c>
      <c r="H85" s="22" t="s">
        <v>536</v>
      </c>
      <c r="I85" s="22" t="s">
        <v>537</v>
      </c>
      <c r="J85" s="22" t="s">
        <v>538</v>
      </c>
      <c r="K85" s="22"/>
    </row>
    <row r="86" spans="2:11" ht="39" x14ac:dyDescent="0.3">
      <c r="B86" s="39">
        <v>4</v>
      </c>
      <c r="C86" s="32" t="s">
        <v>823</v>
      </c>
      <c r="D86" s="24" t="s">
        <v>145</v>
      </c>
      <c r="E86" s="73" t="s">
        <v>1112</v>
      </c>
      <c r="F86" s="22" t="s">
        <v>539</v>
      </c>
      <c r="G86" s="22" t="s">
        <v>540</v>
      </c>
      <c r="H86" s="22" t="s">
        <v>541</v>
      </c>
      <c r="I86" s="22" t="s">
        <v>542</v>
      </c>
      <c r="J86" s="22" t="s">
        <v>543</v>
      </c>
      <c r="K86" s="22"/>
    </row>
    <row r="87" spans="2:11" ht="39" x14ac:dyDescent="0.3">
      <c r="B87" s="39">
        <v>4</v>
      </c>
      <c r="C87" s="32" t="s">
        <v>823</v>
      </c>
      <c r="D87" s="24" t="s">
        <v>41</v>
      </c>
      <c r="E87" s="73" t="s">
        <v>1113</v>
      </c>
      <c r="F87" s="22" t="s">
        <v>544</v>
      </c>
      <c r="G87" s="22" t="s">
        <v>545</v>
      </c>
      <c r="H87" s="22" t="s">
        <v>546</v>
      </c>
      <c r="I87" s="22" t="s">
        <v>547</v>
      </c>
      <c r="J87" s="22" t="s">
        <v>548</v>
      </c>
      <c r="K87" s="22"/>
    </row>
    <row r="88" spans="2:11" ht="39" x14ac:dyDescent="0.3">
      <c r="B88" s="39">
        <v>4</v>
      </c>
      <c r="C88" s="32" t="s">
        <v>823</v>
      </c>
      <c r="D88" s="24" t="s">
        <v>145</v>
      </c>
      <c r="E88" s="73" t="s">
        <v>1114</v>
      </c>
      <c r="F88" s="22" t="s">
        <v>549</v>
      </c>
      <c r="G88" s="63">
        <v>0.3</v>
      </c>
      <c r="H88" s="63">
        <v>0.2</v>
      </c>
      <c r="I88" s="63">
        <v>0.1</v>
      </c>
      <c r="J88" s="63">
        <v>0.05</v>
      </c>
      <c r="K88" s="22"/>
    </row>
    <row r="89" spans="2:11" ht="39" x14ac:dyDescent="0.3">
      <c r="B89" s="39">
        <v>4</v>
      </c>
      <c r="C89" s="32" t="s">
        <v>823</v>
      </c>
      <c r="D89" s="24" t="s">
        <v>41</v>
      </c>
      <c r="E89" s="73" t="s">
        <v>1115</v>
      </c>
      <c r="F89" s="22" t="s">
        <v>550</v>
      </c>
      <c r="G89" s="22" t="s">
        <v>551</v>
      </c>
      <c r="H89" s="22" t="s">
        <v>552</v>
      </c>
      <c r="I89" s="22" t="s">
        <v>553</v>
      </c>
      <c r="J89" s="22" t="s">
        <v>554</v>
      </c>
      <c r="K89" s="22"/>
    </row>
    <row r="90" spans="2:11" ht="52" x14ac:dyDescent="0.3">
      <c r="B90" s="39">
        <v>4</v>
      </c>
      <c r="C90" s="32" t="s">
        <v>824</v>
      </c>
      <c r="D90" s="24" t="s">
        <v>145</v>
      </c>
      <c r="E90" s="73" t="s">
        <v>1116</v>
      </c>
      <c r="F90" s="22" t="s">
        <v>555</v>
      </c>
      <c r="G90" s="22" t="s">
        <v>556</v>
      </c>
      <c r="H90" s="22" t="s">
        <v>557</v>
      </c>
      <c r="I90" s="22" t="s">
        <v>558</v>
      </c>
      <c r="J90" s="22" t="s">
        <v>559</v>
      </c>
      <c r="K90" s="22"/>
    </row>
    <row r="91" spans="2:11" ht="65" x14ac:dyDescent="0.3">
      <c r="B91" s="39">
        <v>4</v>
      </c>
      <c r="C91" s="32" t="s">
        <v>823</v>
      </c>
      <c r="D91" s="24" t="s">
        <v>41</v>
      </c>
      <c r="E91" s="73" t="s">
        <v>1117</v>
      </c>
      <c r="F91" s="22" t="s">
        <v>560</v>
      </c>
      <c r="G91" s="22" t="s">
        <v>561</v>
      </c>
      <c r="H91" s="22" t="s">
        <v>562</v>
      </c>
      <c r="I91" s="22" t="s">
        <v>563</v>
      </c>
      <c r="J91" s="22" t="s">
        <v>564</v>
      </c>
      <c r="K91" s="22"/>
    </row>
    <row r="92" spans="2:11" ht="39" x14ac:dyDescent="0.3">
      <c r="B92" s="39">
        <v>4</v>
      </c>
      <c r="C92" s="32" t="s">
        <v>825</v>
      </c>
      <c r="D92" s="24" t="s">
        <v>41</v>
      </c>
      <c r="E92" s="73" t="s">
        <v>1118</v>
      </c>
      <c r="F92" s="22" t="s">
        <v>565</v>
      </c>
      <c r="G92" s="22" t="s">
        <v>566</v>
      </c>
      <c r="H92" s="22" t="s">
        <v>567</v>
      </c>
      <c r="I92" s="22" t="s">
        <v>568</v>
      </c>
      <c r="J92" s="22" t="s">
        <v>569</v>
      </c>
      <c r="K92" s="22"/>
    </row>
    <row r="93" spans="2:11" ht="65" x14ac:dyDescent="0.3">
      <c r="B93" s="39">
        <v>4</v>
      </c>
      <c r="C93" s="32" t="s">
        <v>825</v>
      </c>
      <c r="D93" s="24" t="s">
        <v>145</v>
      </c>
      <c r="E93" s="73" t="s">
        <v>1119</v>
      </c>
      <c r="F93" s="22" t="s">
        <v>570</v>
      </c>
      <c r="G93" s="22" t="s">
        <v>571</v>
      </c>
      <c r="H93" s="22" t="s">
        <v>572</v>
      </c>
      <c r="I93" s="22" t="s">
        <v>573</v>
      </c>
      <c r="J93" s="22" t="s">
        <v>574</v>
      </c>
      <c r="K93" s="22"/>
    </row>
    <row r="94" spans="2:11" ht="65" x14ac:dyDescent="0.3">
      <c r="B94" s="39">
        <v>4</v>
      </c>
      <c r="C94" s="32" t="s">
        <v>825</v>
      </c>
      <c r="D94" s="24" t="s">
        <v>41</v>
      </c>
      <c r="E94" s="73" t="s">
        <v>1120</v>
      </c>
      <c r="F94" s="22" t="s">
        <v>575</v>
      </c>
      <c r="G94" s="22" t="s">
        <v>576</v>
      </c>
      <c r="H94" s="22" t="s">
        <v>577</v>
      </c>
      <c r="I94" s="22" t="s">
        <v>578</v>
      </c>
      <c r="J94" s="22" t="s">
        <v>579</v>
      </c>
      <c r="K94" s="22"/>
    </row>
    <row r="95" spans="2:11" ht="39" x14ac:dyDescent="0.3">
      <c r="B95" s="39">
        <v>4</v>
      </c>
      <c r="C95" s="32" t="s">
        <v>826</v>
      </c>
      <c r="D95" s="24" t="s">
        <v>41</v>
      </c>
      <c r="E95" s="73" t="s">
        <v>1121</v>
      </c>
      <c r="F95" s="22" t="s">
        <v>580</v>
      </c>
      <c r="G95" s="22" t="s">
        <v>581</v>
      </c>
      <c r="H95" s="22" t="s">
        <v>582</v>
      </c>
      <c r="I95" s="22" t="s">
        <v>583</v>
      </c>
      <c r="J95" s="22" t="s">
        <v>584</v>
      </c>
      <c r="K95" s="22"/>
    </row>
    <row r="96" spans="2:11" ht="39" x14ac:dyDescent="0.3">
      <c r="B96" s="39">
        <v>4</v>
      </c>
      <c r="C96" s="32" t="s">
        <v>826</v>
      </c>
      <c r="D96" s="24" t="s">
        <v>147</v>
      </c>
      <c r="E96" s="73" t="s">
        <v>1122</v>
      </c>
      <c r="F96" s="22" t="s">
        <v>1266</v>
      </c>
      <c r="G96" s="22" t="s">
        <v>585</v>
      </c>
      <c r="H96" s="22" t="s">
        <v>586</v>
      </c>
      <c r="I96" s="22" t="s">
        <v>587</v>
      </c>
      <c r="J96" s="22" t="s">
        <v>588</v>
      </c>
      <c r="K96" s="22"/>
    </row>
    <row r="97" spans="2:11" ht="39" x14ac:dyDescent="0.3">
      <c r="B97" s="39">
        <v>5</v>
      </c>
      <c r="C97" s="32" t="s">
        <v>827</v>
      </c>
      <c r="D97" s="24" t="s">
        <v>41</v>
      </c>
      <c r="E97" s="73" t="s">
        <v>1123</v>
      </c>
      <c r="F97" s="22" t="s">
        <v>589</v>
      </c>
      <c r="G97" s="22" t="s">
        <v>590</v>
      </c>
      <c r="H97" s="22" t="s">
        <v>591</v>
      </c>
      <c r="I97" s="22" t="s">
        <v>592</v>
      </c>
      <c r="J97" s="22" t="s">
        <v>593</v>
      </c>
      <c r="K97" s="22"/>
    </row>
    <row r="98" spans="2:11" ht="39" x14ac:dyDescent="0.3">
      <c r="B98" s="24">
        <v>5</v>
      </c>
      <c r="C98" s="32" t="s">
        <v>827</v>
      </c>
      <c r="D98" s="24" t="s">
        <v>41</v>
      </c>
      <c r="E98" s="73" t="s">
        <v>1124</v>
      </c>
      <c r="F98" s="22" t="s">
        <v>594</v>
      </c>
      <c r="G98" s="22" t="s">
        <v>465</v>
      </c>
      <c r="H98" s="22" t="s">
        <v>466</v>
      </c>
      <c r="I98" s="22" t="s">
        <v>595</v>
      </c>
      <c r="J98" s="22" t="s">
        <v>596</v>
      </c>
      <c r="K98" s="22"/>
    </row>
    <row r="99" spans="2:11" ht="39" x14ac:dyDescent="0.3">
      <c r="B99" s="24">
        <v>5</v>
      </c>
      <c r="C99" s="32" t="s">
        <v>827</v>
      </c>
      <c r="D99" s="24" t="s">
        <v>41</v>
      </c>
      <c r="E99" s="73" t="s">
        <v>1125</v>
      </c>
      <c r="F99" s="22" t="s">
        <v>597</v>
      </c>
      <c r="G99" s="22" t="s">
        <v>466</v>
      </c>
      <c r="H99" s="22" t="s">
        <v>595</v>
      </c>
      <c r="I99" s="22" t="s">
        <v>465</v>
      </c>
      <c r="J99" s="22" t="s">
        <v>596</v>
      </c>
      <c r="K99" s="22"/>
    </row>
    <row r="100" spans="2:11" ht="39" x14ac:dyDescent="0.3">
      <c r="B100" s="24">
        <v>5</v>
      </c>
      <c r="C100" s="32" t="s">
        <v>827</v>
      </c>
      <c r="D100" s="24" t="s">
        <v>41</v>
      </c>
      <c r="E100" s="73" t="s">
        <v>1126</v>
      </c>
      <c r="F100" s="22" t="s">
        <v>598</v>
      </c>
      <c r="G100" s="22" t="s">
        <v>595</v>
      </c>
      <c r="H100" s="22" t="s">
        <v>465</v>
      </c>
      <c r="I100" s="22" t="s">
        <v>596</v>
      </c>
      <c r="J100" s="22" t="s">
        <v>466</v>
      </c>
      <c r="K100" s="22"/>
    </row>
    <row r="101" spans="2:11" ht="39" x14ac:dyDescent="0.3">
      <c r="B101" s="24">
        <v>5</v>
      </c>
      <c r="C101" s="32" t="s">
        <v>827</v>
      </c>
      <c r="D101" s="24" t="s">
        <v>147</v>
      </c>
      <c r="E101" s="73" t="s">
        <v>1127</v>
      </c>
      <c r="F101" s="22" t="s">
        <v>599</v>
      </c>
      <c r="G101" s="22" t="s">
        <v>600</v>
      </c>
      <c r="H101" s="22" t="s">
        <v>601</v>
      </c>
      <c r="I101" s="22" t="s">
        <v>602</v>
      </c>
      <c r="J101" s="22" t="s">
        <v>418</v>
      </c>
      <c r="K101" s="22"/>
    </row>
    <row r="102" spans="2:11" ht="39" x14ac:dyDescent="0.3">
      <c r="B102" s="24">
        <v>5</v>
      </c>
      <c r="C102" s="32" t="s">
        <v>827</v>
      </c>
      <c r="D102" s="24" t="s">
        <v>147</v>
      </c>
      <c r="E102" s="73" t="s">
        <v>1128</v>
      </c>
      <c r="F102" s="22" t="s">
        <v>603</v>
      </c>
      <c r="G102" s="22" t="s">
        <v>604</v>
      </c>
      <c r="H102" s="22" t="s">
        <v>605</v>
      </c>
      <c r="I102" s="22" t="s">
        <v>606</v>
      </c>
      <c r="J102" s="22" t="s">
        <v>607</v>
      </c>
      <c r="K102" s="22"/>
    </row>
    <row r="103" spans="2:11" ht="39" x14ac:dyDescent="0.3">
      <c r="B103" s="24">
        <v>5</v>
      </c>
      <c r="C103" s="32" t="s">
        <v>828</v>
      </c>
      <c r="D103" s="24" t="s">
        <v>145</v>
      </c>
      <c r="E103" s="73" t="s">
        <v>1129</v>
      </c>
      <c r="F103" s="22" t="s">
        <v>609</v>
      </c>
      <c r="G103" s="22" t="s">
        <v>610</v>
      </c>
      <c r="H103" s="22" t="s">
        <v>611</v>
      </c>
      <c r="I103" s="22" t="s">
        <v>612</v>
      </c>
      <c r="J103" s="22" t="s">
        <v>613</v>
      </c>
      <c r="K103" s="22"/>
    </row>
    <row r="104" spans="2:11" ht="39" x14ac:dyDescent="0.3">
      <c r="B104" s="24">
        <v>5</v>
      </c>
      <c r="C104" s="32" t="s">
        <v>828</v>
      </c>
      <c r="D104" s="24" t="s">
        <v>147</v>
      </c>
      <c r="E104" s="73" t="s">
        <v>1130</v>
      </c>
      <c r="F104" s="22" t="s">
        <v>614</v>
      </c>
      <c r="G104" s="22" t="s">
        <v>615</v>
      </c>
      <c r="H104" s="22" t="s">
        <v>616</v>
      </c>
      <c r="I104" s="22" t="s">
        <v>617</v>
      </c>
      <c r="J104" s="22" t="s">
        <v>618</v>
      </c>
      <c r="K104" s="22"/>
    </row>
    <row r="105" spans="2:11" ht="39" x14ac:dyDescent="0.3">
      <c r="B105" s="24">
        <v>5</v>
      </c>
      <c r="C105" s="32" t="s">
        <v>828</v>
      </c>
      <c r="D105" s="24" t="s">
        <v>145</v>
      </c>
      <c r="E105" s="73" t="s">
        <v>1131</v>
      </c>
      <c r="F105" s="22" t="s">
        <v>619</v>
      </c>
      <c r="G105" s="22" t="s">
        <v>620</v>
      </c>
      <c r="H105" s="22" t="s">
        <v>621</v>
      </c>
      <c r="I105" s="22" t="s">
        <v>622</v>
      </c>
      <c r="J105" s="22" t="s">
        <v>623</v>
      </c>
      <c r="K105" s="22"/>
    </row>
    <row r="106" spans="2:11" ht="39" x14ac:dyDescent="0.3">
      <c r="B106" s="24">
        <v>5</v>
      </c>
      <c r="C106" s="32" t="s">
        <v>829</v>
      </c>
      <c r="D106" s="24" t="s">
        <v>41</v>
      </c>
      <c r="E106" s="73" t="s">
        <v>1132</v>
      </c>
      <c r="F106" s="22" t="s">
        <v>624</v>
      </c>
      <c r="G106" s="22" t="s">
        <v>625</v>
      </c>
      <c r="H106" s="22" t="s">
        <v>626</v>
      </c>
      <c r="I106" s="22" t="s">
        <v>627</v>
      </c>
      <c r="J106" s="22" t="s">
        <v>628</v>
      </c>
      <c r="K106" s="22"/>
    </row>
    <row r="107" spans="2:11" ht="39" x14ac:dyDescent="0.3">
      <c r="B107" s="24">
        <v>5</v>
      </c>
      <c r="C107" s="32" t="s">
        <v>829</v>
      </c>
      <c r="D107" s="24" t="s">
        <v>41</v>
      </c>
      <c r="E107" s="73" t="s">
        <v>1133</v>
      </c>
      <c r="F107" s="22" t="s">
        <v>629</v>
      </c>
      <c r="G107" s="22" t="s">
        <v>627</v>
      </c>
      <c r="H107" s="22" t="s">
        <v>630</v>
      </c>
      <c r="I107" s="22" t="s">
        <v>608</v>
      </c>
      <c r="J107" s="22" t="s">
        <v>631</v>
      </c>
      <c r="K107" s="22"/>
    </row>
    <row r="108" spans="2:11" ht="39" x14ac:dyDescent="0.3">
      <c r="B108" s="24">
        <v>5</v>
      </c>
      <c r="C108" s="32" t="s">
        <v>830</v>
      </c>
      <c r="D108" s="24" t="s">
        <v>41</v>
      </c>
      <c r="E108" s="73" t="s">
        <v>1134</v>
      </c>
      <c r="F108" s="22" t="s">
        <v>632</v>
      </c>
      <c r="G108" s="22" t="s">
        <v>633</v>
      </c>
      <c r="H108" s="22" t="s">
        <v>634</v>
      </c>
      <c r="I108" s="22" t="s">
        <v>635</v>
      </c>
      <c r="J108" s="22" t="s">
        <v>636</v>
      </c>
      <c r="K108" s="22"/>
    </row>
    <row r="109" spans="2:11" ht="52" x14ac:dyDescent="0.3">
      <c r="B109" s="24">
        <v>5</v>
      </c>
      <c r="C109" s="32" t="s">
        <v>830</v>
      </c>
      <c r="D109" s="24" t="s">
        <v>145</v>
      </c>
      <c r="E109" s="73" t="s">
        <v>1135</v>
      </c>
      <c r="F109" s="22" t="s">
        <v>637</v>
      </c>
      <c r="G109" s="22" t="s">
        <v>638</v>
      </c>
      <c r="H109" s="22" t="s">
        <v>639</v>
      </c>
      <c r="I109" s="22" t="s">
        <v>640</v>
      </c>
      <c r="J109" s="22" t="s">
        <v>641</v>
      </c>
      <c r="K109" s="22"/>
    </row>
    <row r="110" spans="2:11" ht="39" x14ac:dyDescent="0.3">
      <c r="B110" s="24">
        <v>5</v>
      </c>
      <c r="C110" s="32" t="s">
        <v>830</v>
      </c>
      <c r="D110" s="24" t="s">
        <v>41</v>
      </c>
      <c r="E110" s="73" t="s">
        <v>1136</v>
      </c>
      <c r="F110" s="22" t="s">
        <v>642</v>
      </c>
      <c r="G110" s="22">
        <v>78</v>
      </c>
      <c r="H110" s="22">
        <v>19</v>
      </c>
      <c r="I110" s="22">
        <v>150</v>
      </c>
      <c r="J110" s="22">
        <v>13</v>
      </c>
      <c r="K110" s="22"/>
    </row>
    <row r="111" spans="2:11" ht="39" x14ac:dyDescent="0.3">
      <c r="B111" s="24">
        <v>5</v>
      </c>
      <c r="C111" s="32" t="s">
        <v>829</v>
      </c>
      <c r="D111" s="24" t="s">
        <v>41</v>
      </c>
      <c r="E111" s="73" t="s">
        <v>1137</v>
      </c>
      <c r="F111" s="22" t="s">
        <v>643</v>
      </c>
      <c r="G111" s="22" t="s">
        <v>644</v>
      </c>
      <c r="H111" s="22" t="s">
        <v>645</v>
      </c>
      <c r="I111" s="22" t="s">
        <v>646</v>
      </c>
      <c r="J111" s="22" t="s">
        <v>647</v>
      </c>
      <c r="K111" s="22"/>
    </row>
    <row r="112" spans="2:11" ht="39" x14ac:dyDescent="0.3">
      <c r="B112" s="24">
        <v>5</v>
      </c>
      <c r="C112" s="32" t="s">
        <v>829</v>
      </c>
      <c r="D112" s="24" t="s">
        <v>41</v>
      </c>
      <c r="E112" s="73" t="s">
        <v>1138</v>
      </c>
      <c r="F112" s="22" t="s">
        <v>648</v>
      </c>
      <c r="G112" s="22" t="s">
        <v>649</v>
      </c>
      <c r="H112" s="22" t="s">
        <v>650</v>
      </c>
      <c r="I112" s="22" t="s">
        <v>651</v>
      </c>
      <c r="J112" s="22" t="s">
        <v>652</v>
      </c>
      <c r="K112" s="22"/>
    </row>
    <row r="113" spans="2:11" ht="52" x14ac:dyDescent="0.3">
      <c r="B113" s="24">
        <v>5</v>
      </c>
      <c r="C113" s="32" t="s">
        <v>828</v>
      </c>
      <c r="D113" s="24" t="s">
        <v>145</v>
      </c>
      <c r="E113" s="73" t="s">
        <v>1139</v>
      </c>
      <c r="F113" s="22" t="s">
        <v>653</v>
      </c>
      <c r="G113" s="22" t="s">
        <v>654</v>
      </c>
      <c r="H113" s="22" t="s">
        <v>655</v>
      </c>
      <c r="I113" s="22" t="s">
        <v>656</v>
      </c>
      <c r="J113" s="22" t="s">
        <v>657</v>
      </c>
      <c r="K113" s="22"/>
    </row>
    <row r="114" spans="2:11" ht="39" x14ac:dyDescent="0.3">
      <c r="B114" s="24">
        <v>5</v>
      </c>
      <c r="C114" s="32" t="s">
        <v>828</v>
      </c>
      <c r="D114" s="24" t="s">
        <v>147</v>
      </c>
      <c r="E114" s="73" t="s">
        <v>1140</v>
      </c>
      <c r="F114" s="22" t="s">
        <v>658</v>
      </c>
      <c r="G114" s="22" t="s">
        <v>659</v>
      </c>
      <c r="H114" s="22" t="s">
        <v>660</v>
      </c>
      <c r="I114" s="22" t="s">
        <v>661</v>
      </c>
      <c r="J114" s="22" t="s">
        <v>662</v>
      </c>
      <c r="K114" s="22"/>
    </row>
    <row r="115" spans="2:11" ht="39" x14ac:dyDescent="0.3">
      <c r="B115" s="39">
        <v>6</v>
      </c>
      <c r="C115" s="32" t="s">
        <v>831</v>
      </c>
      <c r="D115" s="24" t="s">
        <v>41</v>
      </c>
      <c r="E115" s="73" t="s">
        <v>1141</v>
      </c>
      <c r="F115" s="22" t="s">
        <v>663</v>
      </c>
      <c r="G115" s="22" t="s">
        <v>664</v>
      </c>
      <c r="H115" s="22" t="s">
        <v>665</v>
      </c>
      <c r="I115" s="22" t="s">
        <v>666</v>
      </c>
      <c r="J115" s="22" t="s">
        <v>667</v>
      </c>
      <c r="K115" s="22"/>
    </row>
    <row r="116" spans="2:11" ht="65" x14ac:dyDescent="0.3">
      <c r="B116" s="39">
        <v>6</v>
      </c>
      <c r="C116" s="32" t="s">
        <v>831</v>
      </c>
      <c r="D116" s="24" t="s">
        <v>41</v>
      </c>
      <c r="E116" s="73" t="s">
        <v>1142</v>
      </c>
      <c r="F116" s="22" t="s">
        <v>668</v>
      </c>
      <c r="G116" s="22" t="s">
        <v>669</v>
      </c>
      <c r="H116" s="22" t="s">
        <v>670</v>
      </c>
      <c r="I116" s="22" t="s">
        <v>671</v>
      </c>
      <c r="J116" s="22" t="s">
        <v>672</v>
      </c>
      <c r="K116" s="22"/>
    </row>
    <row r="117" spans="2:11" ht="78" x14ac:dyDescent="0.3">
      <c r="B117" s="39">
        <v>6</v>
      </c>
      <c r="C117" s="32" t="s">
        <v>831</v>
      </c>
      <c r="D117" s="24" t="s">
        <v>41</v>
      </c>
      <c r="E117" s="73" t="s">
        <v>1143</v>
      </c>
      <c r="F117" s="22" t="s">
        <v>673</v>
      </c>
      <c r="G117" s="22" t="s">
        <v>674</v>
      </c>
      <c r="H117" s="22" t="s">
        <v>669</v>
      </c>
      <c r="I117" s="22" t="s">
        <v>675</v>
      </c>
      <c r="J117" s="22" t="s">
        <v>676</v>
      </c>
      <c r="K117" s="22"/>
    </row>
    <row r="118" spans="2:11" ht="52" x14ac:dyDescent="0.3">
      <c r="B118" s="39">
        <v>6</v>
      </c>
      <c r="C118" s="32" t="s">
        <v>831</v>
      </c>
      <c r="D118" s="24" t="s">
        <v>41</v>
      </c>
      <c r="E118" s="73" t="s">
        <v>1144</v>
      </c>
      <c r="F118" s="22" t="s">
        <v>677</v>
      </c>
      <c r="G118" s="22" t="s">
        <v>678</v>
      </c>
      <c r="H118" s="22" t="s">
        <v>679</v>
      </c>
      <c r="I118" s="22" t="s">
        <v>680</v>
      </c>
      <c r="J118" s="22" t="s">
        <v>681</v>
      </c>
      <c r="K118" s="22"/>
    </row>
    <row r="119" spans="2:11" ht="39" x14ac:dyDescent="0.3">
      <c r="B119" s="39">
        <v>6</v>
      </c>
      <c r="C119" s="32" t="s">
        <v>831</v>
      </c>
      <c r="D119" s="24" t="s">
        <v>145</v>
      </c>
      <c r="E119" s="73" t="s">
        <v>1145</v>
      </c>
      <c r="F119" s="21" t="s">
        <v>682</v>
      </c>
      <c r="G119" s="21" t="s">
        <v>683</v>
      </c>
      <c r="H119" s="21" t="s">
        <v>684</v>
      </c>
      <c r="I119" s="21" t="s">
        <v>685</v>
      </c>
      <c r="J119" s="21" t="s">
        <v>686</v>
      </c>
      <c r="K119" s="22"/>
    </row>
    <row r="120" spans="2:11" ht="39" x14ac:dyDescent="0.3">
      <c r="B120" s="39">
        <v>6</v>
      </c>
      <c r="C120" s="32" t="s">
        <v>831</v>
      </c>
      <c r="D120" s="24" t="s">
        <v>147</v>
      </c>
      <c r="E120" s="73" t="s">
        <v>1146</v>
      </c>
      <c r="F120" s="22" t="s">
        <v>687</v>
      </c>
      <c r="G120" s="22" t="s">
        <v>688</v>
      </c>
      <c r="H120" s="22" t="s">
        <v>689</v>
      </c>
      <c r="I120" s="22" t="s">
        <v>690</v>
      </c>
      <c r="J120" s="22" t="s">
        <v>691</v>
      </c>
      <c r="K120" s="22"/>
    </row>
    <row r="121" spans="2:11" ht="39" x14ac:dyDescent="0.3">
      <c r="B121" s="39">
        <v>6</v>
      </c>
      <c r="C121" s="32" t="s">
        <v>831</v>
      </c>
      <c r="D121" s="24" t="s">
        <v>147</v>
      </c>
      <c r="E121" s="73" t="s">
        <v>1147</v>
      </c>
      <c r="F121" s="52" t="s">
        <v>1265</v>
      </c>
      <c r="G121" s="22" t="s">
        <v>692</v>
      </c>
      <c r="H121" s="22" t="s">
        <v>693</v>
      </c>
      <c r="I121" s="22" t="s">
        <v>694</v>
      </c>
      <c r="J121" s="22" t="s">
        <v>695</v>
      </c>
      <c r="K121" s="22"/>
    </row>
    <row r="122" spans="2:11" ht="39" x14ac:dyDescent="0.3">
      <c r="B122" s="39">
        <v>6</v>
      </c>
      <c r="C122" s="32" t="s">
        <v>832</v>
      </c>
      <c r="D122" s="24" t="s">
        <v>41</v>
      </c>
      <c r="E122" s="73" t="s">
        <v>1148</v>
      </c>
      <c r="F122" s="52" t="s">
        <v>696</v>
      </c>
      <c r="G122" s="52" t="s">
        <v>697</v>
      </c>
      <c r="H122" s="52" t="s">
        <v>698</v>
      </c>
      <c r="I122" s="52" t="s">
        <v>699</v>
      </c>
      <c r="J122" s="52" t="s">
        <v>700</v>
      </c>
      <c r="K122" s="22"/>
    </row>
    <row r="123" spans="2:11" ht="52" x14ac:dyDescent="0.3">
      <c r="B123" s="39">
        <v>6</v>
      </c>
      <c r="C123" s="32" t="s">
        <v>832</v>
      </c>
      <c r="D123" s="24" t="s">
        <v>41</v>
      </c>
      <c r="E123" s="73" t="s">
        <v>1149</v>
      </c>
      <c r="F123" s="22" t="s">
        <v>701</v>
      </c>
      <c r="G123" s="22" t="s">
        <v>702</v>
      </c>
      <c r="H123" s="22" t="s">
        <v>703</v>
      </c>
      <c r="I123" s="22" t="s">
        <v>704</v>
      </c>
      <c r="J123" s="22" t="s">
        <v>705</v>
      </c>
      <c r="K123" s="22"/>
    </row>
    <row r="124" spans="2:11" ht="39" x14ac:dyDescent="0.3">
      <c r="B124" s="39">
        <v>6</v>
      </c>
      <c r="C124" s="32" t="s">
        <v>832</v>
      </c>
      <c r="D124" s="24" t="s">
        <v>41</v>
      </c>
      <c r="E124" s="73" t="s">
        <v>1150</v>
      </c>
      <c r="F124" s="52" t="s">
        <v>706</v>
      </c>
      <c r="G124" s="22" t="s">
        <v>707</v>
      </c>
      <c r="H124" s="22" t="s">
        <v>708</v>
      </c>
      <c r="I124" s="22" t="s">
        <v>709</v>
      </c>
      <c r="J124" s="22" t="s">
        <v>710</v>
      </c>
      <c r="K124" s="22"/>
    </row>
    <row r="125" spans="2:11" ht="65" x14ac:dyDescent="0.3">
      <c r="B125" s="39">
        <v>6</v>
      </c>
      <c r="C125" s="32" t="s">
        <v>832</v>
      </c>
      <c r="D125" s="24" t="s">
        <v>145</v>
      </c>
      <c r="E125" s="73" t="s">
        <v>1151</v>
      </c>
      <c r="F125" s="22" t="s">
        <v>711</v>
      </c>
      <c r="G125" s="22" t="s">
        <v>712</v>
      </c>
      <c r="H125" s="22" t="s">
        <v>713</v>
      </c>
      <c r="I125" s="22" t="s">
        <v>714</v>
      </c>
      <c r="J125" s="22" t="s">
        <v>715</v>
      </c>
      <c r="K125" s="22"/>
    </row>
    <row r="126" spans="2:11" ht="39" x14ac:dyDescent="0.3">
      <c r="B126" s="39">
        <v>6</v>
      </c>
      <c r="C126" s="32" t="s">
        <v>832</v>
      </c>
      <c r="D126" s="24" t="s">
        <v>145</v>
      </c>
      <c r="E126" s="73" t="s">
        <v>1152</v>
      </c>
      <c r="F126" s="22" t="s">
        <v>716</v>
      </c>
      <c r="G126" s="22" t="s">
        <v>717</v>
      </c>
      <c r="H126" s="22" t="s">
        <v>718</v>
      </c>
      <c r="I126" s="22" t="s">
        <v>719</v>
      </c>
      <c r="J126" s="22" t="s">
        <v>720</v>
      </c>
      <c r="K126" s="22"/>
    </row>
    <row r="127" spans="2:11" ht="39" x14ac:dyDescent="0.3">
      <c r="B127" s="39">
        <v>6</v>
      </c>
      <c r="C127" s="32" t="s">
        <v>832</v>
      </c>
      <c r="D127" s="24" t="s">
        <v>147</v>
      </c>
      <c r="E127" s="73" t="s">
        <v>1153</v>
      </c>
      <c r="F127" s="22" t="s">
        <v>721</v>
      </c>
      <c r="G127" s="22" t="s">
        <v>722</v>
      </c>
      <c r="H127" s="22" t="s">
        <v>723</v>
      </c>
      <c r="I127" s="22" t="s">
        <v>724</v>
      </c>
      <c r="J127" s="22" t="s">
        <v>725</v>
      </c>
      <c r="K127" s="22"/>
    </row>
    <row r="128" spans="2:11" ht="52" x14ac:dyDescent="0.3">
      <c r="B128" s="39">
        <v>6</v>
      </c>
      <c r="C128" s="32" t="s">
        <v>832</v>
      </c>
      <c r="D128" s="24" t="s">
        <v>147</v>
      </c>
      <c r="E128" s="73" t="s">
        <v>1154</v>
      </c>
      <c r="F128" s="22" t="s">
        <v>726</v>
      </c>
      <c r="G128" s="22" t="s">
        <v>727</v>
      </c>
      <c r="H128" s="22" t="s">
        <v>728</v>
      </c>
      <c r="I128" s="22" t="s">
        <v>729</v>
      </c>
      <c r="J128" s="22" t="s">
        <v>730</v>
      </c>
      <c r="K128" s="22"/>
    </row>
    <row r="129" spans="2:11" ht="78" x14ac:dyDescent="0.3">
      <c r="B129" s="39">
        <v>6</v>
      </c>
      <c r="C129" s="32" t="s">
        <v>833</v>
      </c>
      <c r="D129" s="24" t="s">
        <v>41</v>
      </c>
      <c r="E129" s="73" t="s">
        <v>1155</v>
      </c>
      <c r="F129" s="52" t="s">
        <v>731</v>
      </c>
      <c r="G129" s="22" t="s">
        <v>732</v>
      </c>
      <c r="H129" s="22" t="s">
        <v>733</v>
      </c>
      <c r="I129" s="22" t="s">
        <v>734</v>
      </c>
      <c r="J129" s="22" t="s">
        <v>735</v>
      </c>
      <c r="K129" s="22"/>
    </row>
    <row r="130" spans="2:11" ht="78" x14ac:dyDescent="0.3">
      <c r="B130" s="39">
        <v>6</v>
      </c>
      <c r="C130" s="32" t="s">
        <v>833</v>
      </c>
      <c r="D130" s="24" t="s">
        <v>41</v>
      </c>
      <c r="E130" s="73" t="s">
        <v>1156</v>
      </c>
      <c r="F130" s="22" t="s">
        <v>736</v>
      </c>
      <c r="G130" s="22" t="s">
        <v>737</v>
      </c>
      <c r="H130" s="22" t="s">
        <v>738</v>
      </c>
      <c r="I130" s="22" t="s">
        <v>739</v>
      </c>
      <c r="J130" s="22" t="s">
        <v>740</v>
      </c>
      <c r="K130" s="22"/>
    </row>
    <row r="131" spans="2:11" ht="65" x14ac:dyDescent="0.3">
      <c r="B131" s="39">
        <v>6</v>
      </c>
      <c r="C131" s="32" t="s">
        <v>833</v>
      </c>
      <c r="D131" s="24" t="s">
        <v>41</v>
      </c>
      <c r="E131" s="73" t="s">
        <v>1157</v>
      </c>
      <c r="F131" s="22" t="s">
        <v>741</v>
      </c>
      <c r="G131" s="22" t="s">
        <v>742</v>
      </c>
      <c r="H131" s="22" t="s">
        <v>743</v>
      </c>
      <c r="I131" s="22" t="s">
        <v>744</v>
      </c>
      <c r="J131" s="22" t="s">
        <v>745</v>
      </c>
      <c r="K131" s="22"/>
    </row>
    <row r="132" spans="2:11" ht="78" x14ac:dyDescent="0.3">
      <c r="B132" s="39">
        <v>6</v>
      </c>
      <c r="C132" s="32" t="s">
        <v>833</v>
      </c>
      <c r="D132" s="24" t="s">
        <v>145</v>
      </c>
      <c r="E132" s="73" t="s">
        <v>1158</v>
      </c>
      <c r="F132" s="22" t="s">
        <v>746</v>
      </c>
      <c r="G132" s="22" t="s">
        <v>747</v>
      </c>
      <c r="H132" s="22" t="s">
        <v>748</v>
      </c>
      <c r="I132" s="22" t="s">
        <v>749</v>
      </c>
      <c r="J132" s="22" t="s">
        <v>750</v>
      </c>
      <c r="K132" s="22"/>
    </row>
    <row r="133" spans="2:11" ht="39" x14ac:dyDescent="0.3">
      <c r="B133" s="39">
        <v>6</v>
      </c>
      <c r="C133" s="32" t="s">
        <v>833</v>
      </c>
      <c r="D133" s="24" t="s">
        <v>145</v>
      </c>
      <c r="E133" s="73" t="s">
        <v>1159</v>
      </c>
      <c r="F133" s="22" t="s">
        <v>751</v>
      </c>
      <c r="G133" s="22" t="s">
        <v>752</v>
      </c>
      <c r="H133" s="22" t="s">
        <v>753</v>
      </c>
      <c r="I133" s="22" t="s">
        <v>754</v>
      </c>
      <c r="J133" s="22" t="s">
        <v>755</v>
      </c>
      <c r="K133" s="22"/>
    </row>
    <row r="134" spans="2:11" ht="104" x14ac:dyDescent="0.3">
      <c r="B134" s="39">
        <v>6</v>
      </c>
      <c r="C134" s="32" t="s">
        <v>833</v>
      </c>
      <c r="D134" s="24" t="s">
        <v>147</v>
      </c>
      <c r="E134" s="73" t="s">
        <v>1160</v>
      </c>
      <c r="F134" s="22" t="s">
        <v>756</v>
      </c>
      <c r="G134" s="22" t="s">
        <v>757</v>
      </c>
      <c r="H134" s="52" t="s">
        <v>758</v>
      </c>
      <c r="I134" s="22" t="s">
        <v>759</v>
      </c>
      <c r="J134" s="22" t="s">
        <v>760</v>
      </c>
      <c r="K134" s="22"/>
    </row>
    <row r="135" spans="2:11" ht="52" x14ac:dyDescent="0.3">
      <c r="B135" s="39">
        <v>6</v>
      </c>
      <c r="C135" s="32" t="s">
        <v>833</v>
      </c>
      <c r="D135" s="24" t="s">
        <v>147</v>
      </c>
      <c r="E135" s="73" t="s">
        <v>1161</v>
      </c>
      <c r="F135" s="22" t="s">
        <v>761</v>
      </c>
      <c r="G135" s="22" t="s">
        <v>762</v>
      </c>
      <c r="H135" s="22" t="s">
        <v>763</v>
      </c>
      <c r="I135" s="22" t="s">
        <v>764</v>
      </c>
      <c r="J135" s="22" t="s">
        <v>765</v>
      </c>
      <c r="K135" s="22"/>
    </row>
    <row r="136" spans="2:11" ht="91" x14ac:dyDescent="0.3">
      <c r="B136" s="39">
        <v>6</v>
      </c>
      <c r="C136" s="32" t="s">
        <v>834</v>
      </c>
      <c r="D136" s="24" t="s">
        <v>41</v>
      </c>
      <c r="E136" s="73" t="s">
        <v>1162</v>
      </c>
      <c r="F136" s="22" t="s">
        <v>766</v>
      </c>
      <c r="G136" s="22" t="s">
        <v>767</v>
      </c>
      <c r="H136" s="22" t="s">
        <v>768</v>
      </c>
      <c r="I136" s="22" t="s">
        <v>769</v>
      </c>
      <c r="J136" s="22" t="s">
        <v>770</v>
      </c>
      <c r="K136" s="22"/>
    </row>
    <row r="137" spans="2:11" ht="78" x14ac:dyDescent="0.3">
      <c r="B137" s="39">
        <v>6</v>
      </c>
      <c r="C137" s="32" t="s">
        <v>834</v>
      </c>
      <c r="D137" s="24" t="s">
        <v>41</v>
      </c>
      <c r="E137" s="73" t="s">
        <v>1163</v>
      </c>
      <c r="F137" s="22" t="s">
        <v>771</v>
      </c>
      <c r="G137" s="22" t="s">
        <v>772</v>
      </c>
      <c r="H137" s="22" t="s">
        <v>773</v>
      </c>
      <c r="I137" s="22" t="s">
        <v>774</v>
      </c>
      <c r="J137" s="22" t="s">
        <v>775</v>
      </c>
      <c r="K137" s="22"/>
    </row>
    <row r="138" spans="2:11" ht="52" x14ac:dyDescent="0.3">
      <c r="B138" s="39">
        <v>6</v>
      </c>
      <c r="C138" s="32" t="s">
        <v>834</v>
      </c>
      <c r="D138" s="24" t="s">
        <v>41</v>
      </c>
      <c r="E138" s="73" t="s">
        <v>1164</v>
      </c>
      <c r="F138" s="22" t="s">
        <v>776</v>
      </c>
      <c r="G138" s="22" t="s">
        <v>777</v>
      </c>
      <c r="H138" s="22" t="s">
        <v>778</v>
      </c>
      <c r="I138" s="22" t="s">
        <v>779</v>
      </c>
      <c r="J138" s="22" t="s">
        <v>780</v>
      </c>
      <c r="K138" s="22"/>
    </row>
    <row r="139" spans="2:11" ht="52" x14ac:dyDescent="0.3">
      <c r="B139" s="39">
        <v>6</v>
      </c>
      <c r="C139" s="32" t="s">
        <v>834</v>
      </c>
      <c r="D139" s="24" t="s">
        <v>41</v>
      </c>
      <c r="E139" s="73" t="s">
        <v>1165</v>
      </c>
      <c r="F139" s="22" t="s">
        <v>781</v>
      </c>
      <c r="G139" s="22" t="s">
        <v>782</v>
      </c>
      <c r="H139" s="22" t="s">
        <v>783</v>
      </c>
      <c r="I139" s="64" t="s">
        <v>784</v>
      </c>
      <c r="J139" s="22" t="s">
        <v>785</v>
      </c>
      <c r="K139" s="22"/>
    </row>
    <row r="140" spans="2:11" ht="104" x14ac:dyDescent="0.3">
      <c r="B140" s="39">
        <v>6</v>
      </c>
      <c r="C140" s="32" t="s">
        <v>834</v>
      </c>
      <c r="D140" s="24" t="s">
        <v>145</v>
      </c>
      <c r="E140" s="73" t="s">
        <v>1166</v>
      </c>
      <c r="F140" s="22" t="s">
        <v>786</v>
      </c>
      <c r="G140" s="22" t="s">
        <v>787</v>
      </c>
      <c r="H140" s="22" t="s">
        <v>788</v>
      </c>
      <c r="I140" s="22" t="s">
        <v>789</v>
      </c>
      <c r="J140" s="22" t="s">
        <v>790</v>
      </c>
      <c r="K140" s="22"/>
    </row>
    <row r="141" spans="2:11" ht="52" x14ac:dyDescent="0.3">
      <c r="B141" s="39">
        <v>6</v>
      </c>
      <c r="C141" s="32" t="s">
        <v>834</v>
      </c>
      <c r="D141" s="24" t="s">
        <v>145</v>
      </c>
      <c r="E141" s="73" t="s">
        <v>1167</v>
      </c>
      <c r="F141" s="22" t="s">
        <v>791</v>
      </c>
      <c r="G141" s="22" t="s">
        <v>792</v>
      </c>
      <c r="H141" s="22" t="s">
        <v>793</v>
      </c>
      <c r="I141" s="22" t="s">
        <v>794</v>
      </c>
      <c r="J141" s="22" t="s">
        <v>795</v>
      </c>
      <c r="K141" s="22"/>
    </row>
    <row r="142" spans="2:11" ht="39" x14ac:dyDescent="0.3">
      <c r="B142" s="39">
        <v>6</v>
      </c>
      <c r="C142" s="32" t="s">
        <v>834</v>
      </c>
      <c r="D142" s="24" t="s">
        <v>147</v>
      </c>
      <c r="E142" s="73" t="s">
        <v>1168</v>
      </c>
      <c r="F142" s="22" t="s">
        <v>796</v>
      </c>
      <c r="G142" s="22" t="s">
        <v>797</v>
      </c>
      <c r="H142" s="22" t="s">
        <v>798</v>
      </c>
      <c r="I142" s="22" t="s">
        <v>799</v>
      </c>
      <c r="J142" s="22" t="s">
        <v>800</v>
      </c>
      <c r="K142" s="22"/>
    </row>
    <row r="143" spans="2:11" ht="65" x14ac:dyDescent="0.3">
      <c r="B143" s="39">
        <v>6</v>
      </c>
      <c r="C143" s="32" t="s">
        <v>834</v>
      </c>
      <c r="D143" s="24" t="s">
        <v>147</v>
      </c>
      <c r="E143" s="73" t="s">
        <v>1169</v>
      </c>
      <c r="F143" s="52" t="s">
        <v>791</v>
      </c>
      <c r="G143" s="22" t="s">
        <v>801</v>
      </c>
      <c r="H143" s="22" t="s">
        <v>802</v>
      </c>
      <c r="I143" s="22" t="s">
        <v>803</v>
      </c>
      <c r="J143" s="22" t="s">
        <v>804</v>
      </c>
      <c r="K143" s="22"/>
    </row>
    <row r="144" spans="2:11" ht="39" x14ac:dyDescent="0.3">
      <c r="B144" s="39">
        <v>6</v>
      </c>
      <c r="C144" s="32" t="s">
        <v>831</v>
      </c>
      <c r="D144" s="24" t="s">
        <v>145</v>
      </c>
      <c r="E144" s="73" t="s">
        <v>1170</v>
      </c>
      <c r="F144" s="22" t="s">
        <v>805</v>
      </c>
      <c r="G144" s="22" t="s">
        <v>806</v>
      </c>
      <c r="H144" s="22" t="s">
        <v>807</v>
      </c>
      <c r="I144" s="22" t="s">
        <v>808</v>
      </c>
      <c r="J144" s="22" t="s">
        <v>809</v>
      </c>
      <c r="K144" s="22"/>
    </row>
    <row r="145" spans="2:11" x14ac:dyDescent="0.3">
      <c r="B145" s="39"/>
      <c r="C145" s="32"/>
      <c r="D145" s="24"/>
      <c r="E145" s="73" t="s">
        <v>42</v>
      </c>
      <c r="F145" s="22"/>
      <c r="G145" s="22"/>
      <c r="H145" s="22"/>
      <c r="I145" s="22"/>
      <c r="J145" s="22"/>
      <c r="K145" s="22"/>
    </row>
    <row r="146" spans="2:11" x14ac:dyDescent="0.3">
      <c r="B146" s="39"/>
      <c r="C146" s="32"/>
      <c r="D146" s="24"/>
      <c r="E146" s="73" t="s">
        <v>43</v>
      </c>
      <c r="F146" s="22"/>
      <c r="G146" s="22"/>
      <c r="H146" s="22"/>
      <c r="I146" s="22"/>
      <c r="J146" s="22"/>
      <c r="K146" s="22"/>
    </row>
    <row r="147" spans="2:11" x14ac:dyDescent="0.3">
      <c r="B147" s="39"/>
      <c r="C147" s="32"/>
      <c r="D147" s="24"/>
      <c r="E147" s="73" t="s">
        <v>44</v>
      </c>
      <c r="F147" s="22"/>
      <c r="G147" s="22"/>
      <c r="H147" s="22"/>
      <c r="I147" s="22"/>
      <c r="J147" s="22"/>
      <c r="K147" s="22"/>
    </row>
    <row r="148" spans="2:11" x14ac:dyDescent="0.3">
      <c r="B148" s="39"/>
      <c r="C148" s="32"/>
      <c r="D148" s="24"/>
      <c r="E148" s="73" t="s">
        <v>45</v>
      </c>
      <c r="F148" s="22"/>
      <c r="G148" s="22"/>
      <c r="H148" s="22"/>
      <c r="I148" s="22"/>
      <c r="J148" s="22"/>
      <c r="K148" s="22"/>
    </row>
    <row r="149" spans="2:11" x14ac:dyDescent="0.3">
      <c r="B149" s="39"/>
      <c r="C149" s="32"/>
      <c r="D149" s="24"/>
      <c r="E149" s="73" t="s">
        <v>46</v>
      </c>
      <c r="F149" s="22"/>
      <c r="G149" s="22"/>
      <c r="H149" s="22"/>
      <c r="I149" s="22"/>
      <c r="J149" s="22"/>
      <c r="K149" s="22"/>
    </row>
    <row r="150" spans="2:11" x14ac:dyDescent="0.3">
      <c r="B150" s="39"/>
      <c r="C150" s="32"/>
      <c r="D150" s="24"/>
      <c r="E150" s="73" t="s">
        <v>47</v>
      </c>
      <c r="F150" s="22"/>
      <c r="G150" s="22"/>
      <c r="H150" s="22"/>
      <c r="I150" s="22"/>
      <c r="J150" s="22"/>
      <c r="K150" s="22"/>
    </row>
    <row r="151" spans="2:11" x14ac:dyDescent="0.3">
      <c r="B151" s="39"/>
      <c r="C151" s="32"/>
      <c r="D151" s="24"/>
      <c r="E151" s="73" t="s">
        <v>48</v>
      </c>
      <c r="F151" s="22"/>
      <c r="G151" s="22"/>
      <c r="H151" s="22"/>
      <c r="I151" s="22"/>
      <c r="J151" s="22"/>
      <c r="K151" s="22"/>
    </row>
    <row r="152" spans="2:11" x14ac:dyDescent="0.3">
      <c r="B152" s="39"/>
      <c r="C152" s="32"/>
      <c r="D152" s="24"/>
      <c r="E152" s="73" t="s">
        <v>49</v>
      </c>
      <c r="F152" s="22"/>
      <c r="G152" s="22"/>
      <c r="H152" s="22"/>
      <c r="I152" s="22"/>
      <c r="J152" s="22"/>
      <c r="K152" s="22"/>
    </row>
    <row r="153" spans="2:11" x14ac:dyDescent="0.3">
      <c r="B153" s="39"/>
      <c r="C153" s="32"/>
      <c r="D153" s="24"/>
      <c r="E153" s="73" t="s">
        <v>50</v>
      </c>
      <c r="F153" s="22"/>
      <c r="G153" s="22"/>
      <c r="H153" s="22"/>
      <c r="I153" s="22"/>
      <c r="J153" s="22"/>
      <c r="K153" s="22"/>
    </row>
    <row r="154" spans="2:11" x14ac:dyDescent="0.3">
      <c r="B154" s="39"/>
      <c r="C154" s="32"/>
      <c r="D154" s="24"/>
      <c r="E154" s="73" t="s">
        <v>51</v>
      </c>
      <c r="F154" s="22"/>
      <c r="G154" s="22"/>
      <c r="H154" s="22"/>
      <c r="I154" s="22"/>
      <c r="J154" s="22"/>
      <c r="K154" s="22"/>
    </row>
    <row r="155" spans="2:11" x14ac:dyDescent="0.3">
      <c r="B155" s="39"/>
      <c r="C155" s="32"/>
      <c r="D155" s="24"/>
      <c r="E155" s="73" t="s">
        <v>52</v>
      </c>
      <c r="F155" s="22"/>
      <c r="G155" s="22"/>
      <c r="H155" s="22"/>
      <c r="I155" s="22"/>
      <c r="J155" s="22"/>
      <c r="K155" s="22"/>
    </row>
    <row r="156" spans="2:11" x14ac:dyDescent="0.3">
      <c r="B156" s="39"/>
      <c r="C156" s="32"/>
      <c r="D156" s="24"/>
      <c r="E156" s="73" t="s">
        <v>53</v>
      </c>
      <c r="F156" s="22"/>
      <c r="G156" s="22"/>
      <c r="H156" s="22"/>
      <c r="I156" s="22"/>
      <c r="J156" s="22"/>
      <c r="K156" s="22"/>
    </row>
    <row r="157" spans="2:11" x14ac:dyDescent="0.3">
      <c r="B157" s="39"/>
      <c r="C157" s="32"/>
      <c r="D157" s="24"/>
      <c r="E157" s="73" t="s">
        <v>54</v>
      </c>
      <c r="F157" s="22"/>
      <c r="G157" s="22"/>
      <c r="H157" s="22"/>
      <c r="I157" s="22"/>
      <c r="J157" s="22"/>
      <c r="K157" s="22"/>
    </row>
    <row r="158" spans="2:11" x14ac:dyDescent="0.3">
      <c r="B158" s="39"/>
      <c r="C158" s="32"/>
      <c r="D158" s="24"/>
      <c r="E158" s="73" t="s">
        <v>55</v>
      </c>
      <c r="F158" s="22"/>
      <c r="G158" s="22"/>
      <c r="H158" s="22"/>
      <c r="I158" s="22"/>
      <c r="J158" s="22"/>
      <c r="K158" s="22"/>
    </row>
    <row r="159" spans="2:11" x14ac:dyDescent="0.3">
      <c r="B159" s="39"/>
      <c r="C159" s="32"/>
      <c r="D159" s="24"/>
      <c r="E159" s="73" t="s">
        <v>56</v>
      </c>
      <c r="F159" s="22"/>
      <c r="G159" s="22"/>
      <c r="H159" s="22"/>
      <c r="I159" s="22"/>
      <c r="J159" s="22"/>
      <c r="K159" s="22"/>
    </row>
    <row r="160" spans="2:11" x14ac:dyDescent="0.3">
      <c r="B160" s="39"/>
      <c r="C160" s="32"/>
      <c r="D160" s="24"/>
      <c r="E160" s="73" t="s">
        <v>57</v>
      </c>
      <c r="F160" s="22"/>
      <c r="G160" s="22"/>
      <c r="H160" s="22"/>
      <c r="I160" s="22"/>
      <c r="J160" s="22"/>
      <c r="K160" s="22"/>
    </row>
    <row r="161" spans="2:11" x14ac:dyDescent="0.3">
      <c r="B161" s="39"/>
      <c r="C161" s="32"/>
      <c r="D161" s="24"/>
      <c r="E161" s="73" t="s">
        <v>58</v>
      </c>
      <c r="F161" s="22"/>
      <c r="G161" s="22"/>
      <c r="H161" s="22"/>
      <c r="I161" s="22"/>
      <c r="J161" s="22"/>
      <c r="K161" s="22"/>
    </row>
    <row r="162" spans="2:11" x14ac:dyDescent="0.3">
      <c r="B162" s="39"/>
      <c r="C162" s="32"/>
      <c r="D162" s="24"/>
      <c r="E162" s="73" t="s">
        <v>59</v>
      </c>
      <c r="F162" s="22"/>
      <c r="G162" s="22"/>
      <c r="H162" s="22"/>
      <c r="I162" s="22"/>
      <c r="J162" s="22"/>
      <c r="K162" s="22"/>
    </row>
    <row r="163" spans="2:11" x14ac:dyDescent="0.3">
      <c r="B163" s="39"/>
      <c r="C163" s="32"/>
      <c r="D163" s="24"/>
      <c r="E163" s="73" t="s">
        <v>60</v>
      </c>
      <c r="F163" s="22"/>
      <c r="G163" s="22"/>
      <c r="H163" s="22"/>
      <c r="I163" s="22"/>
      <c r="J163" s="22"/>
      <c r="K163" s="22"/>
    </row>
    <row r="164" spans="2:11" x14ac:dyDescent="0.3">
      <c r="B164" s="39"/>
      <c r="C164" s="32"/>
      <c r="D164" s="24"/>
      <c r="E164" s="73" t="s">
        <v>61</v>
      </c>
      <c r="F164" s="22"/>
      <c r="G164" s="22"/>
      <c r="H164" s="22"/>
      <c r="I164" s="22"/>
      <c r="J164" s="22"/>
      <c r="K164" s="22"/>
    </row>
    <row r="165" spans="2:11" x14ac:dyDescent="0.3">
      <c r="B165" s="39"/>
      <c r="C165" s="32"/>
      <c r="D165" s="24"/>
      <c r="E165" s="73" t="s">
        <v>62</v>
      </c>
      <c r="F165" s="22"/>
      <c r="G165" s="22"/>
      <c r="H165" s="22"/>
      <c r="I165" s="22"/>
      <c r="J165" s="22"/>
      <c r="K165" s="22"/>
    </row>
    <row r="166" spans="2:11" x14ac:dyDescent="0.3">
      <c r="B166" s="39"/>
      <c r="C166" s="32"/>
      <c r="D166" s="24"/>
      <c r="E166" s="73" t="s">
        <v>63</v>
      </c>
      <c r="F166" s="22"/>
      <c r="G166" s="22"/>
      <c r="H166" s="22"/>
      <c r="I166" s="22"/>
      <c r="J166" s="22"/>
      <c r="K166" s="22"/>
    </row>
    <row r="167" spans="2:11" x14ac:dyDescent="0.3">
      <c r="B167" s="39"/>
      <c r="C167" s="32"/>
      <c r="D167" s="24"/>
      <c r="E167" s="73" t="s">
        <v>64</v>
      </c>
      <c r="F167" s="22"/>
      <c r="G167" s="22"/>
      <c r="H167" s="22"/>
      <c r="I167" s="22"/>
      <c r="J167" s="22"/>
      <c r="K167" s="22"/>
    </row>
    <row r="168" spans="2:11" x14ac:dyDescent="0.3">
      <c r="B168" s="39"/>
      <c r="C168" s="32"/>
      <c r="D168" s="24"/>
      <c r="E168" s="73" t="s">
        <v>65</v>
      </c>
      <c r="F168" s="22"/>
      <c r="G168" s="22"/>
      <c r="H168" s="22"/>
      <c r="I168" s="22"/>
      <c r="J168" s="22"/>
      <c r="K168" s="22"/>
    </row>
    <row r="169" spans="2:11" x14ac:dyDescent="0.3">
      <c r="B169" s="39"/>
      <c r="C169" s="32"/>
      <c r="D169" s="24"/>
      <c r="E169" s="73" t="s">
        <v>66</v>
      </c>
      <c r="F169" s="22"/>
      <c r="G169" s="22"/>
      <c r="H169" s="22"/>
      <c r="I169" s="22"/>
      <c r="J169" s="22"/>
      <c r="K169" s="22"/>
    </row>
    <row r="170" spans="2:11" x14ac:dyDescent="0.3">
      <c r="B170" s="39"/>
      <c r="C170" s="32"/>
      <c r="D170" s="24"/>
      <c r="E170" s="73" t="s">
        <v>67</v>
      </c>
      <c r="F170" s="22"/>
      <c r="G170" s="22"/>
      <c r="H170" s="22"/>
      <c r="I170" s="22"/>
      <c r="J170" s="22"/>
      <c r="K170" s="22"/>
    </row>
    <row r="171" spans="2:11" x14ac:dyDescent="0.3">
      <c r="B171" s="39"/>
      <c r="C171" s="32"/>
      <c r="D171" s="24"/>
      <c r="E171" s="73" t="s">
        <v>68</v>
      </c>
      <c r="F171" s="22"/>
      <c r="G171" s="22"/>
      <c r="H171" s="22"/>
      <c r="I171" s="22"/>
      <c r="J171" s="22"/>
      <c r="K171" s="22"/>
    </row>
    <row r="172" spans="2:11" x14ac:dyDescent="0.3">
      <c r="B172" s="39"/>
      <c r="C172" s="32"/>
      <c r="D172" s="24"/>
      <c r="E172" s="73" t="s">
        <v>69</v>
      </c>
      <c r="F172" s="22"/>
      <c r="G172" s="22"/>
      <c r="H172" s="22"/>
      <c r="I172" s="22"/>
      <c r="J172" s="22"/>
      <c r="K172" s="22"/>
    </row>
    <row r="173" spans="2:11" x14ac:dyDescent="0.3">
      <c r="B173" s="39"/>
      <c r="C173" s="32"/>
      <c r="D173" s="24"/>
      <c r="E173" s="73" t="s">
        <v>70</v>
      </c>
      <c r="F173" s="22"/>
      <c r="G173" s="22"/>
      <c r="H173" s="22"/>
      <c r="I173" s="22"/>
      <c r="J173" s="22"/>
      <c r="K173" s="22"/>
    </row>
    <row r="174" spans="2:11" x14ac:dyDescent="0.3">
      <c r="B174" s="39"/>
      <c r="C174" s="32"/>
      <c r="D174" s="24"/>
      <c r="E174" s="73" t="s">
        <v>71</v>
      </c>
      <c r="F174" s="22"/>
      <c r="G174" s="22"/>
      <c r="H174" s="22"/>
      <c r="I174" s="22"/>
      <c r="J174" s="22"/>
      <c r="K174" s="22"/>
    </row>
    <row r="175" spans="2:11" x14ac:dyDescent="0.3">
      <c r="B175" s="39"/>
      <c r="C175" s="32"/>
      <c r="D175" s="24"/>
      <c r="E175" s="73" t="s">
        <v>72</v>
      </c>
      <c r="F175" s="22"/>
      <c r="G175" s="22"/>
      <c r="H175" s="22"/>
      <c r="I175" s="22"/>
      <c r="J175" s="22"/>
      <c r="K175" s="22"/>
    </row>
    <row r="176" spans="2:11" x14ac:dyDescent="0.3">
      <c r="B176" s="39"/>
      <c r="C176" s="32"/>
      <c r="D176" s="24"/>
      <c r="E176" s="73" t="s">
        <v>73</v>
      </c>
      <c r="F176" s="22"/>
      <c r="G176" s="22"/>
      <c r="H176" s="22"/>
      <c r="I176" s="22"/>
      <c r="J176" s="22"/>
      <c r="K176" s="22"/>
    </row>
    <row r="177" spans="2:11" x14ac:dyDescent="0.3">
      <c r="B177" s="39"/>
      <c r="C177" s="32"/>
      <c r="D177" s="24"/>
      <c r="E177" s="73" t="s">
        <v>74</v>
      </c>
      <c r="F177" s="22"/>
      <c r="G177" s="22"/>
      <c r="H177" s="22"/>
      <c r="I177" s="22"/>
      <c r="J177" s="22"/>
      <c r="K177" s="22"/>
    </row>
    <row r="178" spans="2:11" x14ac:dyDescent="0.3">
      <c r="B178" s="39"/>
      <c r="C178" s="32"/>
      <c r="D178" s="24"/>
      <c r="E178" s="23" t="s">
        <v>75</v>
      </c>
      <c r="F178" s="22"/>
      <c r="G178" s="22"/>
      <c r="H178" s="22"/>
      <c r="I178" s="22"/>
      <c r="J178" s="22"/>
      <c r="K178" s="22"/>
    </row>
    <row r="179" spans="2:11" x14ac:dyDescent="0.3">
      <c r="B179" s="39"/>
      <c r="C179" s="32"/>
      <c r="D179" s="24"/>
      <c r="E179" s="23" t="s">
        <v>76</v>
      </c>
      <c r="F179" s="22"/>
      <c r="G179" s="22"/>
      <c r="H179" s="22"/>
      <c r="I179" s="22"/>
      <c r="J179" s="22"/>
      <c r="K179" s="22"/>
    </row>
    <row r="180" spans="2:11" x14ac:dyDescent="0.3">
      <c r="B180" s="39"/>
      <c r="C180" s="32"/>
      <c r="D180" s="24"/>
      <c r="E180" s="23" t="s">
        <v>77</v>
      </c>
      <c r="F180" s="22"/>
      <c r="G180" s="22"/>
      <c r="H180" s="22"/>
      <c r="I180" s="22"/>
      <c r="J180" s="22"/>
      <c r="K180" s="22"/>
    </row>
    <row r="181" spans="2:11" x14ac:dyDescent="0.3">
      <c r="B181" s="39"/>
      <c r="C181" s="32"/>
      <c r="D181" s="24"/>
      <c r="E181" s="23" t="s">
        <v>78</v>
      </c>
      <c r="F181" s="22"/>
      <c r="G181" s="22"/>
      <c r="H181" s="22"/>
      <c r="I181" s="22"/>
      <c r="J181" s="22"/>
      <c r="K181" s="22"/>
    </row>
    <row r="182" spans="2:11" x14ac:dyDescent="0.3">
      <c r="B182" s="39"/>
      <c r="C182" s="32"/>
      <c r="D182" s="24"/>
      <c r="E182" s="23" t="s">
        <v>79</v>
      </c>
      <c r="F182" s="22"/>
      <c r="G182" s="22"/>
      <c r="H182" s="22"/>
      <c r="I182" s="22"/>
      <c r="J182" s="22"/>
      <c r="K182" s="22"/>
    </row>
    <row r="183" spans="2:11" x14ac:dyDescent="0.3">
      <c r="B183" s="39"/>
      <c r="C183" s="32"/>
      <c r="D183" s="24"/>
      <c r="E183" s="23" t="s">
        <v>80</v>
      </c>
      <c r="F183" s="22"/>
      <c r="G183" s="22"/>
      <c r="H183" s="22"/>
      <c r="I183" s="22"/>
      <c r="J183" s="22"/>
      <c r="K183" s="22"/>
    </row>
    <row r="184" spans="2:11" x14ac:dyDescent="0.3">
      <c r="B184" s="39"/>
      <c r="C184" s="32"/>
      <c r="D184" s="24"/>
      <c r="E184" s="23" t="s">
        <v>81</v>
      </c>
      <c r="F184" s="22"/>
      <c r="G184" s="22"/>
      <c r="H184" s="22"/>
      <c r="I184" s="22"/>
      <c r="J184" s="22"/>
      <c r="K184" s="22"/>
    </row>
    <row r="185" spans="2:11" x14ac:dyDescent="0.3">
      <c r="B185" s="39"/>
      <c r="C185" s="32"/>
      <c r="D185" s="24"/>
      <c r="E185" s="23" t="s">
        <v>82</v>
      </c>
      <c r="F185" s="22"/>
      <c r="G185" s="22"/>
      <c r="H185" s="22"/>
      <c r="I185" s="22"/>
      <c r="J185" s="22"/>
      <c r="K185" s="22"/>
    </row>
    <row r="186" spans="2:11" x14ac:dyDescent="0.3">
      <c r="B186" s="39"/>
      <c r="C186" s="32"/>
      <c r="D186" s="24"/>
      <c r="E186" s="23" t="s">
        <v>83</v>
      </c>
      <c r="F186" s="22"/>
      <c r="G186" s="22"/>
      <c r="H186" s="22"/>
      <c r="I186" s="22"/>
      <c r="J186" s="22"/>
      <c r="K186" s="22"/>
    </row>
    <row r="187" spans="2:11" x14ac:dyDescent="0.3">
      <c r="B187" s="39"/>
      <c r="C187" s="32"/>
      <c r="D187" s="24"/>
      <c r="E187" s="23" t="s">
        <v>84</v>
      </c>
      <c r="F187" s="22"/>
      <c r="G187" s="22"/>
      <c r="H187" s="22"/>
      <c r="I187" s="22"/>
      <c r="J187" s="22"/>
      <c r="K187" s="22"/>
    </row>
    <row r="188" spans="2:11" x14ac:dyDescent="0.3">
      <c r="B188" s="39"/>
      <c r="C188" s="32"/>
      <c r="D188" s="24"/>
      <c r="E188" s="23" t="s">
        <v>85</v>
      </c>
      <c r="F188" s="22"/>
      <c r="G188" s="22"/>
      <c r="H188" s="22"/>
      <c r="I188" s="22"/>
      <c r="J188" s="22"/>
      <c r="K188" s="22"/>
    </row>
    <row r="189" spans="2:11" x14ac:dyDescent="0.3">
      <c r="B189" s="39"/>
      <c r="C189" s="32"/>
      <c r="D189" s="24"/>
      <c r="E189" s="23" t="s">
        <v>86</v>
      </c>
      <c r="F189" s="22"/>
      <c r="G189" s="22"/>
      <c r="H189" s="22"/>
      <c r="I189" s="22"/>
      <c r="J189" s="22"/>
      <c r="K189" s="22"/>
    </row>
    <row r="190" spans="2:11" x14ac:dyDescent="0.3">
      <c r="B190" s="39"/>
      <c r="C190" s="32"/>
      <c r="D190" s="24"/>
      <c r="E190" s="23" t="s">
        <v>87</v>
      </c>
      <c r="F190" s="22"/>
      <c r="G190" s="22"/>
      <c r="H190" s="22"/>
      <c r="I190" s="22"/>
      <c r="J190" s="22"/>
      <c r="K190" s="22"/>
    </row>
    <row r="191" spans="2:11" x14ac:dyDescent="0.3">
      <c r="B191" s="39"/>
      <c r="C191" s="32"/>
      <c r="D191" s="24"/>
      <c r="E191" s="23" t="s">
        <v>88</v>
      </c>
      <c r="F191" s="22"/>
      <c r="G191" s="22"/>
      <c r="H191" s="22"/>
      <c r="I191" s="22"/>
      <c r="J191" s="22"/>
      <c r="K191" s="22"/>
    </row>
    <row r="192" spans="2:11" x14ac:dyDescent="0.3">
      <c r="B192" s="39"/>
      <c r="C192" s="32"/>
      <c r="D192" s="24"/>
      <c r="E192" s="23" t="s">
        <v>89</v>
      </c>
      <c r="F192" s="22"/>
      <c r="G192" s="22"/>
      <c r="H192" s="22"/>
      <c r="I192" s="22"/>
      <c r="J192" s="22"/>
      <c r="K192" s="22"/>
    </row>
    <row r="193" spans="2:11" x14ac:dyDescent="0.3">
      <c r="B193" s="39"/>
      <c r="C193" s="32"/>
      <c r="D193" s="24"/>
      <c r="E193" s="23" t="s">
        <v>90</v>
      </c>
      <c r="F193" s="22"/>
      <c r="G193" s="22"/>
      <c r="H193" s="22"/>
      <c r="I193" s="22"/>
      <c r="J193" s="22"/>
      <c r="K193" s="22"/>
    </row>
    <row r="194" spans="2:11" x14ac:dyDescent="0.3">
      <c r="B194" s="39"/>
      <c r="C194" s="32"/>
      <c r="D194" s="24"/>
      <c r="E194" s="23" t="s">
        <v>91</v>
      </c>
      <c r="F194" s="22"/>
      <c r="G194" s="22"/>
      <c r="H194" s="22"/>
      <c r="I194" s="22"/>
      <c r="J194" s="22"/>
      <c r="K194" s="22"/>
    </row>
    <row r="195" spans="2:11" x14ac:dyDescent="0.3">
      <c r="B195" s="39"/>
      <c r="C195" s="32"/>
      <c r="D195" s="24"/>
      <c r="E195" s="23" t="s">
        <v>92</v>
      </c>
      <c r="F195" s="22"/>
      <c r="G195" s="22"/>
      <c r="H195" s="22"/>
      <c r="I195" s="22"/>
      <c r="J195" s="22"/>
      <c r="K195" s="22"/>
    </row>
    <row r="196" spans="2:11" x14ac:dyDescent="0.3">
      <c r="B196" s="39"/>
      <c r="C196" s="32"/>
      <c r="D196" s="24"/>
      <c r="E196" s="23" t="s">
        <v>93</v>
      </c>
      <c r="F196" s="22"/>
      <c r="G196" s="22"/>
      <c r="H196" s="22"/>
      <c r="I196" s="22"/>
      <c r="J196" s="22"/>
      <c r="K196" s="22"/>
    </row>
    <row r="197" spans="2:11" x14ac:dyDescent="0.3">
      <c r="B197" s="39"/>
      <c r="C197" s="32"/>
      <c r="D197" s="24"/>
      <c r="E197" s="23" t="s">
        <v>94</v>
      </c>
      <c r="F197" s="22"/>
      <c r="G197" s="22"/>
      <c r="H197" s="22"/>
      <c r="I197" s="22"/>
      <c r="J197" s="22"/>
      <c r="K197" s="22"/>
    </row>
    <row r="198" spans="2:11" x14ac:dyDescent="0.3">
      <c r="B198" s="39"/>
      <c r="C198" s="32"/>
      <c r="D198" s="24"/>
      <c r="F198" s="22"/>
      <c r="G198" s="22"/>
      <c r="H198" s="22"/>
      <c r="I198" s="22"/>
      <c r="J198" s="22"/>
      <c r="K198" s="22"/>
    </row>
    <row r="199" spans="2:11" x14ac:dyDescent="0.3">
      <c r="B199" s="39"/>
      <c r="C199" s="32"/>
      <c r="D199" s="24"/>
      <c r="F199" s="22"/>
      <c r="G199" s="22"/>
      <c r="H199" s="22"/>
      <c r="I199" s="22"/>
      <c r="J199" s="22"/>
      <c r="K199" s="22"/>
    </row>
    <row r="200" spans="2:11" x14ac:dyDescent="0.3">
      <c r="B200" s="24"/>
      <c r="C200" s="32"/>
      <c r="D200" s="24"/>
      <c r="F200" s="22"/>
      <c r="G200" s="22"/>
      <c r="H200" s="22"/>
      <c r="I200" s="22"/>
      <c r="J200" s="22"/>
      <c r="K200" s="22"/>
    </row>
    <row r="201" spans="2:11" x14ac:dyDescent="0.3">
      <c r="B201" s="24"/>
      <c r="C201" s="32"/>
      <c r="D201" s="24"/>
      <c r="F201" s="22"/>
      <c r="G201" s="22"/>
      <c r="H201" s="22"/>
      <c r="I201" s="22"/>
      <c r="J201" s="22"/>
      <c r="K201" s="22"/>
    </row>
    <row r="202" spans="2:11" x14ac:dyDescent="0.3">
      <c r="B202" s="24"/>
      <c r="C202" s="32"/>
      <c r="D202" s="24"/>
      <c r="F202" s="22"/>
      <c r="G202" s="22"/>
      <c r="H202" s="22"/>
      <c r="I202" s="22"/>
      <c r="J202" s="22"/>
      <c r="K202" s="22"/>
    </row>
    <row r="203" spans="2:11" x14ac:dyDescent="0.3">
      <c r="B203" s="24"/>
      <c r="C203" s="32"/>
      <c r="D203" s="24"/>
      <c r="F203" s="22"/>
      <c r="G203" s="22"/>
      <c r="H203" s="22"/>
      <c r="I203" s="22"/>
      <c r="J203" s="22"/>
      <c r="K203" s="22"/>
    </row>
    <row r="204" spans="2:11" x14ac:dyDescent="0.3">
      <c r="B204" s="24"/>
      <c r="C204" s="32"/>
      <c r="D204" s="24"/>
      <c r="F204" s="22"/>
      <c r="G204" s="22"/>
      <c r="H204" s="22"/>
      <c r="I204" s="22"/>
      <c r="J204" s="22"/>
      <c r="K204" s="22"/>
    </row>
    <row r="205" spans="2:11" x14ac:dyDescent="0.3">
      <c r="B205" s="24"/>
      <c r="C205" s="32"/>
      <c r="D205" s="24"/>
      <c r="F205" s="22"/>
      <c r="G205" s="22"/>
      <c r="H205" s="22"/>
      <c r="I205" s="22"/>
      <c r="J205" s="22"/>
      <c r="K205" s="22"/>
    </row>
    <row r="206" spans="2:11" x14ac:dyDescent="0.3">
      <c r="B206" s="24"/>
      <c r="C206" s="32"/>
      <c r="D206" s="24"/>
      <c r="F206" s="22"/>
      <c r="G206" s="22"/>
      <c r="H206" s="22"/>
      <c r="I206" s="22"/>
      <c r="J206" s="22"/>
      <c r="K206" s="22"/>
    </row>
    <row r="207" spans="2:11" x14ac:dyDescent="0.3">
      <c r="B207" s="24"/>
      <c r="C207" s="32"/>
      <c r="D207" s="24"/>
      <c r="F207" s="22"/>
      <c r="G207" s="22"/>
      <c r="H207" s="22"/>
      <c r="I207" s="22"/>
      <c r="J207" s="22"/>
      <c r="K207" s="22"/>
    </row>
    <row r="208" spans="2:11" x14ac:dyDescent="0.3">
      <c r="B208" s="24"/>
      <c r="C208" s="32"/>
      <c r="D208" s="24"/>
      <c r="F208" s="22"/>
      <c r="G208" s="22"/>
      <c r="H208" s="22"/>
      <c r="I208" s="22"/>
      <c r="J208" s="22"/>
      <c r="K208" s="22"/>
    </row>
    <row r="209" spans="2:11" x14ac:dyDescent="0.3">
      <c r="B209" s="24"/>
      <c r="C209" s="32"/>
      <c r="D209" s="24"/>
      <c r="F209" s="22"/>
      <c r="G209" s="22"/>
      <c r="H209" s="22"/>
      <c r="I209" s="22"/>
      <c r="J209" s="22"/>
      <c r="K209" s="22"/>
    </row>
    <row r="210" spans="2:11" x14ac:dyDescent="0.3">
      <c r="B210" s="24"/>
      <c r="C210" s="32"/>
      <c r="D210" s="24"/>
      <c r="F210" s="22"/>
      <c r="G210" s="22"/>
      <c r="H210" s="22"/>
      <c r="I210" s="22"/>
      <c r="J210" s="22"/>
      <c r="K210" s="22"/>
    </row>
    <row r="211" spans="2:11" x14ac:dyDescent="0.3">
      <c r="B211" s="24"/>
      <c r="C211" s="32"/>
      <c r="D211" s="24"/>
      <c r="F211" s="22"/>
      <c r="G211" s="22"/>
      <c r="H211" s="22"/>
      <c r="I211" s="22"/>
      <c r="J211" s="22"/>
      <c r="K211" s="22"/>
    </row>
    <row r="212" spans="2:11" x14ac:dyDescent="0.3">
      <c r="B212" s="24"/>
      <c r="C212" s="32"/>
      <c r="D212" s="24"/>
      <c r="F212" s="22"/>
      <c r="G212" s="22"/>
      <c r="H212" s="22"/>
      <c r="I212" s="22"/>
      <c r="J212" s="22"/>
      <c r="K212" s="22"/>
    </row>
    <row r="213" spans="2:11" x14ac:dyDescent="0.3">
      <c r="B213" s="24"/>
      <c r="C213" s="32"/>
      <c r="D213" s="24"/>
      <c r="F213" s="22"/>
      <c r="G213" s="22"/>
      <c r="H213" s="22"/>
      <c r="I213" s="22"/>
      <c r="J213" s="22"/>
      <c r="K213" s="22"/>
    </row>
    <row r="214" spans="2:11" x14ac:dyDescent="0.3">
      <c r="B214" s="24"/>
      <c r="C214" s="32"/>
      <c r="D214" s="24"/>
      <c r="F214" s="22"/>
      <c r="G214" s="22"/>
      <c r="H214" s="22"/>
      <c r="I214" s="22"/>
      <c r="J214" s="22"/>
      <c r="K214" s="22"/>
    </row>
    <row r="215" spans="2:11" x14ac:dyDescent="0.3">
      <c r="B215" s="24"/>
      <c r="C215" s="32"/>
      <c r="D215" s="24"/>
      <c r="F215" s="22"/>
      <c r="G215" s="22"/>
      <c r="H215" s="22"/>
      <c r="I215" s="22"/>
      <c r="J215" s="22"/>
      <c r="K215" s="22"/>
    </row>
    <row r="216" spans="2:11" x14ac:dyDescent="0.3">
      <c r="B216" s="24"/>
      <c r="C216" s="32"/>
      <c r="D216" s="24"/>
      <c r="F216" s="22"/>
      <c r="G216" s="22"/>
      <c r="H216" s="22"/>
      <c r="I216" s="22"/>
      <c r="J216" s="22"/>
      <c r="K216" s="22"/>
    </row>
    <row r="217" spans="2:11" x14ac:dyDescent="0.3">
      <c r="B217" s="24"/>
      <c r="C217" s="32"/>
      <c r="D217" s="24"/>
      <c r="F217" s="22"/>
      <c r="G217" s="22"/>
      <c r="H217" s="22"/>
      <c r="I217" s="22"/>
      <c r="J217" s="22"/>
      <c r="K217" s="22"/>
    </row>
    <row r="218" spans="2:11" x14ac:dyDescent="0.3">
      <c r="B218" s="24"/>
      <c r="C218" s="32"/>
      <c r="D218" s="24"/>
      <c r="F218" s="22"/>
      <c r="G218" s="22"/>
      <c r="H218" s="22"/>
      <c r="I218" s="22"/>
      <c r="J218" s="22"/>
      <c r="K218" s="22"/>
    </row>
    <row r="219" spans="2:11" x14ac:dyDescent="0.3">
      <c r="B219" s="24"/>
      <c r="C219" s="32"/>
      <c r="D219" s="24"/>
      <c r="F219" s="22"/>
      <c r="G219" s="22"/>
      <c r="H219" s="22"/>
      <c r="I219" s="22"/>
      <c r="J219" s="22"/>
      <c r="K219" s="22"/>
    </row>
    <row r="220" spans="2:11" x14ac:dyDescent="0.3">
      <c r="B220" s="24"/>
      <c r="C220" s="32"/>
      <c r="D220" s="24"/>
      <c r="F220" s="22"/>
      <c r="G220" s="22"/>
      <c r="H220" s="22"/>
      <c r="I220" s="22"/>
      <c r="J220" s="22"/>
      <c r="K220" s="22"/>
    </row>
    <row r="221" spans="2:11" x14ac:dyDescent="0.3">
      <c r="B221" s="24"/>
      <c r="C221" s="32"/>
      <c r="D221" s="24"/>
      <c r="F221" s="22"/>
      <c r="G221" s="22"/>
      <c r="H221" s="22"/>
      <c r="I221" s="22"/>
      <c r="J221" s="22"/>
      <c r="K221" s="22"/>
    </row>
    <row r="222" spans="2:11" x14ac:dyDescent="0.3">
      <c r="B222" s="24"/>
      <c r="C222" s="32"/>
      <c r="D222" s="24"/>
      <c r="F222" s="22"/>
      <c r="G222" s="22"/>
      <c r="H222" s="22"/>
      <c r="I222" s="22"/>
      <c r="J222" s="22"/>
      <c r="K222" s="22"/>
    </row>
    <row r="223" spans="2:11" x14ac:dyDescent="0.3">
      <c r="B223" s="24"/>
      <c r="C223" s="32"/>
      <c r="D223" s="24"/>
      <c r="F223" s="22"/>
      <c r="G223" s="22"/>
      <c r="H223" s="22"/>
      <c r="I223" s="22"/>
      <c r="J223" s="22"/>
      <c r="K223" s="22"/>
    </row>
    <row r="224" spans="2:11" x14ac:dyDescent="0.3">
      <c r="B224" s="24"/>
      <c r="C224" s="32"/>
      <c r="D224" s="24"/>
      <c r="F224" s="22"/>
      <c r="G224" s="22"/>
      <c r="H224" s="22"/>
      <c r="I224" s="22"/>
      <c r="J224" s="22"/>
      <c r="K224" s="22"/>
    </row>
    <row r="225" spans="2:11" x14ac:dyDescent="0.3">
      <c r="B225" s="24"/>
      <c r="C225" s="32"/>
      <c r="D225" s="24"/>
      <c r="F225" s="22"/>
      <c r="G225" s="22"/>
      <c r="H225" s="22"/>
      <c r="I225" s="22"/>
      <c r="J225" s="22"/>
      <c r="K225" s="22"/>
    </row>
    <row r="226" spans="2:11" x14ac:dyDescent="0.3">
      <c r="B226" s="24"/>
      <c r="C226" s="32"/>
      <c r="D226" s="24"/>
      <c r="F226" s="22"/>
      <c r="G226" s="22"/>
      <c r="H226" s="22"/>
      <c r="I226" s="22"/>
      <c r="J226" s="22"/>
      <c r="K226" s="22"/>
    </row>
    <row r="227" spans="2:11" x14ac:dyDescent="0.3">
      <c r="B227" s="24"/>
      <c r="C227" s="32"/>
      <c r="D227" s="24"/>
      <c r="F227" s="22"/>
      <c r="G227" s="22"/>
      <c r="H227" s="22"/>
      <c r="I227" s="22"/>
      <c r="J227" s="22"/>
      <c r="K227" s="22"/>
    </row>
    <row r="228" spans="2:11" x14ac:dyDescent="0.3">
      <c r="B228" s="24"/>
      <c r="C228" s="32"/>
      <c r="D228" s="24"/>
      <c r="F228" s="22"/>
      <c r="G228" s="22"/>
      <c r="H228" s="22"/>
      <c r="I228" s="22"/>
      <c r="J228" s="22"/>
      <c r="K228" s="22"/>
    </row>
    <row r="229" spans="2:11" x14ac:dyDescent="0.3">
      <c r="B229" s="24"/>
      <c r="C229" s="32"/>
      <c r="D229" s="24"/>
      <c r="F229" s="22"/>
      <c r="G229" s="22"/>
      <c r="H229" s="22"/>
      <c r="I229" s="22"/>
      <c r="J229" s="22"/>
      <c r="K229" s="22"/>
    </row>
    <row r="230" spans="2:11" x14ac:dyDescent="0.3">
      <c r="B230" s="24"/>
      <c r="C230" s="32"/>
      <c r="D230" s="24"/>
      <c r="F230" s="22"/>
      <c r="G230" s="22"/>
      <c r="H230" s="22"/>
      <c r="I230" s="22"/>
      <c r="J230" s="22"/>
      <c r="K230" s="22"/>
    </row>
    <row r="231" spans="2:11" x14ac:dyDescent="0.3">
      <c r="B231" s="24"/>
      <c r="C231" s="32"/>
      <c r="D231" s="24"/>
      <c r="F231" s="22"/>
      <c r="G231" s="22"/>
      <c r="H231" s="22"/>
      <c r="I231" s="22"/>
      <c r="J231" s="22"/>
      <c r="K231" s="22"/>
    </row>
    <row r="232" spans="2:11" x14ac:dyDescent="0.3">
      <c r="B232" s="24"/>
      <c r="C232" s="32"/>
      <c r="D232" s="24"/>
      <c r="F232" s="22"/>
      <c r="G232" s="22"/>
      <c r="H232" s="22"/>
      <c r="I232" s="22"/>
      <c r="J232" s="22"/>
      <c r="K232" s="22"/>
    </row>
    <row r="233" spans="2:11" x14ac:dyDescent="0.3">
      <c r="B233" s="24"/>
      <c r="C233" s="32"/>
      <c r="D233" s="24"/>
      <c r="F233" s="22"/>
      <c r="G233" s="22"/>
      <c r="H233" s="22"/>
      <c r="I233" s="22"/>
      <c r="J233" s="22"/>
      <c r="K233" s="22"/>
    </row>
    <row r="234" spans="2:11" x14ac:dyDescent="0.3">
      <c r="B234" s="24"/>
      <c r="C234" s="32"/>
      <c r="D234" s="24"/>
      <c r="F234" s="22"/>
      <c r="G234" s="22"/>
      <c r="H234" s="22"/>
      <c r="I234" s="22"/>
      <c r="J234" s="22"/>
      <c r="K234" s="22"/>
    </row>
    <row r="235" spans="2:11" x14ac:dyDescent="0.3">
      <c r="B235" s="24"/>
      <c r="C235" s="32"/>
      <c r="D235" s="24"/>
      <c r="F235" s="22"/>
      <c r="G235" s="22"/>
      <c r="H235" s="22"/>
      <c r="I235" s="22"/>
      <c r="J235" s="22"/>
      <c r="K235" s="22"/>
    </row>
    <row r="236" spans="2:11" x14ac:dyDescent="0.3">
      <c r="B236" s="24"/>
      <c r="C236" s="32"/>
      <c r="D236" s="24"/>
      <c r="F236" s="22"/>
      <c r="G236" s="22"/>
      <c r="H236" s="22"/>
      <c r="I236" s="22"/>
      <c r="J236" s="22"/>
      <c r="K236" s="22"/>
    </row>
    <row r="237" spans="2:11" x14ac:dyDescent="0.3">
      <c r="B237" s="24"/>
      <c r="C237" s="32"/>
      <c r="D237" s="24"/>
      <c r="F237" s="22"/>
      <c r="G237" s="22"/>
      <c r="H237" s="22"/>
      <c r="I237" s="22"/>
      <c r="J237" s="22"/>
      <c r="K237" s="22"/>
    </row>
    <row r="238" spans="2:11" x14ac:dyDescent="0.3">
      <c r="B238" s="24"/>
      <c r="C238" s="32"/>
      <c r="D238" s="24"/>
      <c r="F238" s="22"/>
      <c r="G238" s="22"/>
      <c r="H238" s="22"/>
      <c r="I238" s="22"/>
      <c r="J238" s="22"/>
      <c r="K238" s="22"/>
    </row>
    <row r="239" spans="2:11" x14ac:dyDescent="0.3">
      <c r="B239" s="24"/>
      <c r="C239" s="32"/>
      <c r="D239" s="24"/>
      <c r="F239" s="22"/>
      <c r="G239" s="22"/>
      <c r="H239" s="22"/>
      <c r="I239" s="22"/>
      <c r="J239" s="22"/>
      <c r="K239" s="22"/>
    </row>
    <row r="240" spans="2:11" x14ac:dyDescent="0.3">
      <c r="B240" s="24"/>
      <c r="C240" s="32"/>
      <c r="D240" s="24"/>
      <c r="F240" s="22"/>
      <c r="G240" s="22"/>
      <c r="H240" s="22"/>
      <c r="I240" s="22"/>
      <c r="J240" s="22"/>
      <c r="K240" s="22"/>
    </row>
    <row r="241" spans="2:11" x14ac:dyDescent="0.3">
      <c r="B241" s="24"/>
      <c r="C241" s="32"/>
      <c r="D241" s="24"/>
      <c r="F241" s="22"/>
      <c r="G241" s="22"/>
      <c r="H241" s="22"/>
      <c r="I241" s="22"/>
      <c r="J241" s="22"/>
      <c r="K241" s="22"/>
    </row>
    <row r="242" spans="2:11" x14ac:dyDescent="0.3">
      <c r="B242" s="24"/>
      <c r="C242" s="32"/>
      <c r="D242" s="24"/>
      <c r="F242" s="22"/>
      <c r="G242" s="22"/>
      <c r="H242" s="22"/>
      <c r="I242" s="22"/>
      <c r="J242" s="22"/>
      <c r="K242" s="22"/>
    </row>
    <row r="243" spans="2:11" x14ac:dyDescent="0.3">
      <c r="B243" s="24"/>
      <c r="C243" s="32"/>
      <c r="D243" s="24"/>
      <c r="F243" s="22"/>
      <c r="G243" s="22"/>
      <c r="H243" s="22"/>
      <c r="I243" s="22"/>
      <c r="J243" s="22"/>
      <c r="K243" s="22"/>
    </row>
    <row r="244" spans="2:11" x14ac:dyDescent="0.3">
      <c r="B244" s="24"/>
      <c r="C244" s="32"/>
      <c r="D244" s="24"/>
      <c r="F244" s="22"/>
      <c r="G244" s="22"/>
      <c r="H244" s="22"/>
      <c r="I244" s="22"/>
      <c r="J244" s="22"/>
      <c r="K244" s="22"/>
    </row>
    <row r="245" spans="2:11" x14ac:dyDescent="0.3">
      <c r="B245" s="24"/>
      <c r="C245" s="32"/>
      <c r="D245" s="24"/>
      <c r="F245" s="22"/>
      <c r="G245" s="22"/>
      <c r="H245" s="22"/>
      <c r="I245" s="22"/>
      <c r="J245" s="22"/>
      <c r="K245" s="22"/>
    </row>
    <row r="246" spans="2:11" x14ac:dyDescent="0.3">
      <c r="B246" s="24"/>
      <c r="C246" s="32"/>
      <c r="D246" s="24"/>
      <c r="F246" s="22"/>
      <c r="G246" s="22"/>
      <c r="H246" s="22"/>
      <c r="I246" s="22"/>
      <c r="J246" s="22"/>
      <c r="K246" s="22"/>
    </row>
    <row r="247" spans="2:11" x14ac:dyDescent="0.3">
      <c r="B247" s="24"/>
      <c r="C247" s="32"/>
      <c r="D247" s="24"/>
      <c r="F247" s="22"/>
      <c r="G247" s="22"/>
      <c r="H247" s="22"/>
      <c r="I247" s="22"/>
      <c r="J247" s="22"/>
      <c r="K247" s="22"/>
    </row>
    <row r="248" spans="2:11" x14ac:dyDescent="0.3">
      <c r="B248" s="24"/>
      <c r="C248" s="32"/>
      <c r="D248" s="24"/>
      <c r="F248" s="22"/>
      <c r="G248" s="22"/>
      <c r="H248" s="22"/>
      <c r="I248" s="22"/>
      <c r="J248" s="22"/>
      <c r="K248" s="22"/>
    </row>
    <row r="249" spans="2:11" x14ac:dyDescent="0.3">
      <c r="B249" s="24"/>
      <c r="C249" s="32"/>
      <c r="D249" s="24"/>
      <c r="F249" s="22"/>
      <c r="G249" s="22"/>
      <c r="H249" s="22"/>
      <c r="I249" s="22"/>
      <c r="J249" s="22"/>
      <c r="K249" s="22"/>
    </row>
    <row r="250" spans="2:11" x14ac:dyDescent="0.3">
      <c r="B250" s="24"/>
      <c r="C250" s="32"/>
      <c r="D250" s="24"/>
      <c r="F250" s="22"/>
      <c r="G250" s="22"/>
      <c r="H250" s="22"/>
      <c r="I250" s="22"/>
      <c r="J250" s="22"/>
      <c r="K250" s="22"/>
    </row>
    <row r="251" spans="2:11" x14ac:dyDescent="0.3">
      <c r="B251" s="24"/>
      <c r="C251" s="32"/>
      <c r="D251" s="24"/>
      <c r="F251" s="22"/>
      <c r="G251" s="22"/>
      <c r="H251" s="22"/>
      <c r="I251" s="22"/>
      <c r="J251" s="22"/>
      <c r="K251" s="22"/>
    </row>
    <row r="252" spans="2:11" x14ac:dyDescent="0.3">
      <c r="B252" s="24"/>
      <c r="C252" s="32"/>
      <c r="D252" s="24"/>
      <c r="F252" s="22"/>
      <c r="G252" s="22"/>
      <c r="H252" s="22"/>
      <c r="I252" s="22"/>
      <c r="J252" s="22"/>
      <c r="K252" s="22"/>
    </row>
    <row r="253" spans="2:11" x14ac:dyDescent="0.3">
      <c r="B253" s="24"/>
      <c r="C253" s="32"/>
      <c r="D253" s="24"/>
      <c r="F253" s="22"/>
      <c r="G253" s="22"/>
      <c r="H253" s="22"/>
      <c r="I253" s="22"/>
      <c r="J253" s="22"/>
      <c r="K253" s="22"/>
    </row>
    <row r="254" spans="2:11" x14ac:dyDescent="0.3">
      <c r="B254" s="24"/>
      <c r="C254" s="32"/>
      <c r="D254" s="24"/>
      <c r="F254" s="22"/>
      <c r="G254" s="22"/>
      <c r="H254" s="22"/>
      <c r="I254" s="22"/>
      <c r="J254" s="22"/>
      <c r="K254" s="22"/>
    </row>
    <row r="255" spans="2:11" x14ac:dyDescent="0.3">
      <c r="B255" s="24"/>
      <c r="C255" s="32"/>
      <c r="D255" s="24"/>
      <c r="F255" s="22"/>
      <c r="G255" s="22"/>
      <c r="H255" s="22"/>
      <c r="I255" s="22"/>
      <c r="J255" s="22"/>
      <c r="K255" s="22"/>
    </row>
    <row r="256" spans="2:11" x14ac:dyDescent="0.3">
      <c r="B256" s="24"/>
      <c r="C256" s="32"/>
      <c r="D256" s="24"/>
      <c r="F256" s="22"/>
      <c r="G256" s="22"/>
      <c r="H256" s="22"/>
      <c r="I256" s="22"/>
      <c r="J256" s="22"/>
      <c r="K256" s="22"/>
    </row>
    <row r="257" spans="2:11" x14ac:dyDescent="0.3">
      <c r="B257" s="24"/>
      <c r="C257" s="32"/>
      <c r="D257" s="24"/>
      <c r="F257" s="22"/>
      <c r="G257" s="22"/>
      <c r="H257" s="22"/>
      <c r="I257" s="22"/>
      <c r="J257" s="22"/>
      <c r="K257" s="22"/>
    </row>
  </sheetData>
  <sheetProtection formatCells="0" formatColumns="0" formatRows="0" sort="0"/>
  <dataValidations count="1">
    <dataValidation showInputMessage="1" showErrorMessage="1" sqref="K2:K233" xr:uid="{00000000-0002-0000-0100-000000000000}"/>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showInputMessage="1" showErrorMessage="1" xr:uid="{00000000-0002-0000-0100-000002000000}">
          <x14:formula1>
            <xm:f>Tabelle2!$C$2:$C$3</xm:f>
          </x14:formula1>
          <xm:sqref>K234:K257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163"/>
  <sheetViews>
    <sheetView showGridLines="0" tabSelected="1" zoomScaleNormal="100" workbookViewId="0">
      <pane ySplit="1" topLeftCell="A2" activePane="bottomLeft" state="frozen"/>
      <selection pane="bottomLeft" activeCell="G3" sqref="G3"/>
    </sheetView>
  </sheetViews>
  <sheetFormatPr defaultColWidth="11.453125" defaultRowHeight="14.5" x14ac:dyDescent="0.35"/>
  <cols>
    <col min="1" max="1" width="5.90625" customWidth="1"/>
    <col min="2" max="2" width="7.453125" style="34" customWidth="1"/>
    <col min="3" max="3" width="11" style="34" bestFit="1" customWidth="1"/>
    <col min="4" max="4" width="15.54296875" style="20" bestFit="1" customWidth="1"/>
    <col min="5" max="6" width="8.453125" style="20" bestFit="1" customWidth="1"/>
    <col min="7" max="7" width="8.90625" style="20" bestFit="1" customWidth="1"/>
    <col min="8" max="8" width="81.453125" style="18" customWidth="1"/>
    <col min="9" max="9" width="80.08984375" style="18" customWidth="1"/>
    <col min="10" max="10" width="26.08984375" style="19" customWidth="1"/>
    <col min="11" max="11" width="31.453125" customWidth="1"/>
  </cols>
  <sheetData>
    <row r="1" spans="2:11" s="37" customFormat="1" ht="93" customHeight="1" x14ac:dyDescent="0.35">
      <c r="B1" s="36" t="s">
        <v>31</v>
      </c>
      <c r="C1" s="36" t="s">
        <v>32</v>
      </c>
      <c r="D1" s="35" t="s">
        <v>95</v>
      </c>
      <c r="E1" s="56" t="s">
        <v>96</v>
      </c>
      <c r="F1" s="56" t="s">
        <v>97</v>
      </c>
      <c r="G1" s="56" t="s">
        <v>98</v>
      </c>
      <c r="H1" s="48" t="s">
        <v>99</v>
      </c>
      <c r="I1" s="48" t="s">
        <v>100</v>
      </c>
      <c r="J1" s="57" t="s">
        <v>101</v>
      </c>
      <c r="K1" s="49" t="s">
        <v>102</v>
      </c>
    </row>
    <row r="2" spans="2:11" s="55" customFormat="1" ht="78" x14ac:dyDescent="0.35">
      <c r="B2" s="75">
        <v>1</v>
      </c>
      <c r="C2" s="76" t="s">
        <v>40</v>
      </c>
      <c r="D2" s="50" t="s">
        <v>145</v>
      </c>
      <c r="E2" s="50">
        <f>IF(D2="leicht",6,IF(D2="mittel",6,IF(D2="schwer",18,xxx)))</f>
        <v>6</v>
      </c>
      <c r="F2" s="50">
        <f>IF(E2=6,30,IF(E2=18,40,xxx))</f>
        <v>30</v>
      </c>
      <c r="G2" s="51" t="s">
        <v>1172</v>
      </c>
      <c r="H2" s="52" t="s">
        <v>1171</v>
      </c>
      <c r="I2" s="52" t="s">
        <v>836</v>
      </c>
      <c r="J2" s="52"/>
      <c r="K2" s="53"/>
    </row>
    <row r="3" spans="2:11" s="55" customFormat="1" ht="156" x14ac:dyDescent="0.35">
      <c r="B3" s="75">
        <v>1</v>
      </c>
      <c r="C3" s="76" t="s">
        <v>40</v>
      </c>
      <c r="D3" s="50" t="s">
        <v>147</v>
      </c>
      <c r="E3" s="50">
        <f>IF(D3="leicht",6,IF(D3="mittel",6,IF(D3="schwer",18,xxx)))</f>
        <v>18</v>
      </c>
      <c r="F3" s="50">
        <f>IF(E3=6,30,IF(E3=18,40,xxx))</f>
        <v>40</v>
      </c>
      <c r="G3" s="51" t="s">
        <v>1173</v>
      </c>
      <c r="H3" s="52" t="s">
        <v>837</v>
      </c>
      <c r="I3" s="52" t="s">
        <v>838</v>
      </c>
      <c r="J3" s="52"/>
      <c r="K3" s="53"/>
    </row>
    <row r="4" spans="2:11" s="55" customFormat="1" ht="143" x14ac:dyDescent="0.35">
      <c r="B4" s="75">
        <v>1</v>
      </c>
      <c r="C4" s="76" t="s">
        <v>40</v>
      </c>
      <c r="D4" s="50" t="s">
        <v>147</v>
      </c>
      <c r="E4" s="50">
        <f>IF(D4="leicht",6,IF(D4="mittel",6,IF(D4="schwer",18,xxx)))</f>
        <v>18</v>
      </c>
      <c r="F4" s="50">
        <f>IF(E4=6,30,IF(E4=18,40,xxx))</f>
        <v>40</v>
      </c>
      <c r="G4" s="51" t="s">
        <v>1174</v>
      </c>
      <c r="H4" s="52" t="s">
        <v>839</v>
      </c>
      <c r="I4" s="52" t="s">
        <v>840</v>
      </c>
      <c r="J4" s="52"/>
      <c r="K4" s="53"/>
    </row>
    <row r="5" spans="2:11" ht="91" x14ac:dyDescent="0.35">
      <c r="B5" s="75">
        <v>1</v>
      </c>
      <c r="C5" s="76" t="s">
        <v>40</v>
      </c>
      <c r="D5" s="50" t="s">
        <v>145</v>
      </c>
      <c r="E5" s="50">
        <f>IF(D5="leicht",6,IF(D5="mittel",6,IF(D5="schwer",18,xxx)))</f>
        <v>6</v>
      </c>
      <c r="F5" s="50">
        <f>IF(E5=6,30,IF(E5=18,40,xxx))</f>
        <v>30</v>
      </c>
      <c r="G5" s="51" t="s">
        <v>1175</v>
      </c>
      <c r="H5" s="52" t="s">
        <v>841</v>
      </c>
      <c r="I5" s="52" t="s">
        <v>842</v>
      </c>
      <c r="J5" s="22"/>
      <c r="K5" s="21"/>
    </row>
    <row r="6" spans="2:11" ht="65" x14ac:dyDescent="0.35">
      <c r="B6" s="75">
        <v>1</v>
      </c>
      <c r="C6" s="76" t="s">
        <v>810</v>
      </c>
      <c r="D6" s="50" t="s">
        <v>145</v>
      </c>
      <c r="E6" s="50">
        <f>IF(D6="leicht",6,IF(D6="mittel",6,IF(D6="schwer",18,xxx)))</f>
        <v>6</v>
      </c>
      <c r="F6" s="50">
        <f>IF(E6=6,30,IF(E6=18,40,xxx))</f>
        <v>30</v>
      </c>
      <c r="G6" s="51" t="s">
        <v>1176</v>
      </c>
      <c r="H6" s="52" t="s">
        <v>843</v>
      </c>
      <c r="I6" s="52" t="s">
        <v>844</v>
      </c>
      <c r="J6" s="22"/>
      <c r="K6" s="21"/>
    </row>
    <row r="7" spans="2:11" ht="78" x14ac:dyDescent="0.35">
      <c r="B7" s="75">
        <v>1</v>
      </c>
      <c r="C7" s="76" t="s">
        <v>810</v>
      </c>
      <c r="D7" s="50" t="s">
        <v>41</v>
      </c>
      <c r="E7" s="50">
        <f>IF(D7="leicht",6,IF(D7="mittel",6,IF(D7="schwer",18,xxx)))</f>
        <v>6</v>
      </c>
      <c r="F7" s="50">
        <f>IF(E7=6,30,IF(E7=18,40,xxx))</f>
        <v>30</v>
      </c>
      <c r="G7" s="51" t="s">
        <v>1177</v>
      </c>
      <c r="H7" s="52" t="s">
        <v>845</v>
      </c>
      <c r="I7" s="52" t="s">
        <v>846</v>
      </c>
      <c r="J7" s="22"/>
      <c r="K7" s="21"/>
    </row>
    <row r="8" spans="2:11" ht="143" x14ac:dyDescent="0.35">
      <c r="B8" s="75">
        <v>1</v>
      </c>
      <c r="C8" s="76" t="s">
        <v>810</v>
      </c>
      <c r="D8" s="50" t="s">
        <v>147</v>
      </c>
      <c r="E8" s="50">
        <f>IF(D8="leicht",6,IF(D8="mittel",6,IF(D8="schwer",18,xxx)))</f>
        <v>18</v>
      </c>
      <c r="F8" s="50">
        <f>IF(E8=6,30,IF(E8=18,40,xxx))</f>
        <v>40</v>
      </c>
      <c r="G8" s="51" t="s">
        <v>1178</v>
      </c>
      <c r="H8" s="52" t="s">
        <v>847</v>
      </c>
      <c r="I8" s="52" t="s">
        <v>848</v>
      </c>
      <c r="J8" s="22"/>
      <c r="K8" s="21"/>
    </row>
    <row r="9" spans="2:11" ht="91" x14ac:dyDescent="0.35">
      <c r="B9" s="75">
        <v>1</v>
      </c>
      <c r="C9" s="76" t="s">
        <v>810</v>
      </c>
      <c r="D9" s="50" t="s">
        <v>41</v>
      </c>
      <c r="E9" s="50">
        <f>IF(D9="leicht",6,IF(D9="mittel",6,IF(D9="schwer",18,xxx)))</f>
        <v>6</v>
      </c>
      <c r="F9" s="50">
        <f>IF(E9=6,30,IF(E9=18,40,xxx))</f>
        <v>30</v>
      </c>
      <c r="G9" s="51" t="s">
        <v>1179</v>
      </c>
      <c r="H9" s="52" t="s">
        <v>849</v>
      </c>
      <c r="I9" s="52" t="s">
        <v>850</v>
      </c>
      <c r="J9" s="22"/>
      <c r="K9" s="21"/>
    </row>
    <row r="10" spans="2:11" ht="65" x14ac:dyDescent="0.35">
      <c r="B10" s="75">
        <v>1</v>
      </c>
      <c r="C10" s="76" t="s">
        <v>811</v>
      </c>
      <c r="D10" s="50" t="s">
        <v>41</v>
      </c>
      <c r="E10" s="50">
        <f>IF(D10="leicht",6,IF(D10="mittel",6,IF(D10="schwer",18,xxx)))</f>
        <v>6</v>
      </c>
      <c r="F10" s="50">
        <f>IF(E10=6,30,IF(E10=18,40,xxx))</f>
        <v>30</v>
      </c>
      <c r="G10" s="51" t="s">
        <v>1180</v>
      </c>
      <c r="H10" s="52" t="s">
        <v>851</v>
      </c>
      <c r="I10" s="52" t="s">
        <v>852</v>
      </c>
      <c r="J10" s="22"/>
      <c r="K10" s="21"/>
    </row>
    <row r="11" spans="2:11" ht="104" x14ac:dyDescent="0.35">
      <c r="B11" s="75">
        <v>1</v>
      </c>
      <c r="C11" s="76" t="s">
        <v>811</v>
      </c>
      <c r="D11" s="50" t="s">
        <v>147</v>
      </c>
      <c r="E11" s="50">
        <f>IF(D11="leicht",6,IF(D11="mittel",6,IF(D11="schwer",18,xxx)))</f>
        <v>18</v>
      </c>
      <c r="F11" s="50">
        <f>IF(E11=6,30,IF(E11=18,40,xxx))</f>
        <v>40</v>
      </c>
      <c r="G11" s="51" t="s">
        <v>1181</v>
      </c>
      <c r="H11" s="52" t="s">
        <v>853</v>
      </c>
      <c r="I11" s="52" t="s">
        <v>854</v>
      </c>
      <c r="J11" s="22"/>
      <c r="K11" s="21"/>
    </row>
    <row r="12" spans="2:11" ht="169" x14ac:dyDescent="0.35">
      <c r="B12" s="75">
        <v>1</v>
      </c>
      <c r="C12" s="76" t="s">
        <v>811</v>
      </c>
      <c r="D12" s="50" t="s">
        <v>147</v>
      </c>
      <c r="E12" s="50">
        <f>IF(D12="leicht",6,IF(D12="mittel",6,IF(D12="schwer",18,xxx)))</f>
        <v>18</v>
      </c>
      <c r="F12" s="50">
        <f>IF(E12=6,30,IF(E12=18,40,xxx))</f>
        <v>40</v>
      </c>
      <c r="G12" s="51" t="s">
        <v>1182</v>
      </c>
      <c r="H12" s="52" t="s">
        <v>855</v>
      </c>
      <c r="I12" s="52" t="s">
        <v>856</v>
      </c>
      <c r="J12" s="22"/>
      <c r="K12" s="21"/>
    </row>
    <row r="13" spans="2:11" ht="91" x14ac:dyDescent="0.35">
      <c r="B13" s="75">
        <v>1</v>
      </c>
      <c r="C13" s="76" t="s">
        <v>811</v>
      </c>
      <c r="D13" s="50" t="s">
        <v>145</v>
      </c>
      <c r="E13" s="50">
        <f>IF(D13="leicht",6,IF(D13="mittel",6,IF(D13="schwer",18,xxx)))</f>
        <v>6</v>
      </c>
      <c r="F13" s="50">
        <f>IF(E13=6,30,IF(E13=18,40,xxx))</f>
        <v>30</v>
      </c>
      <c r="G13" s="51" t="s">
        <v>1183</v>
      </c>
      <c r="H13" s="52" t="s">
        <v>857</v>
      </c>
      <c r="I13" s="52" t="s">
        <v>858</v>
      </c>
      <c r="J13" s="22"/>
      <c r="K13" s="21"/>
    </row>
    <row r="14" spans="2:11" ht="78" x14ac:dyDescent="0.35">
      <c r="B14" s="75">
        <v>1</v>
      </c>
      <c r="C14" s="76" t="s">
        <v>811</v>
      </c>
      <c r="D14" s="50" t="s">
        <v>145</v>
      </c>
      <c r="E14" s="50">
        <f>IF(D14="leicht",6,IF(D14="mittel",6,IF(D14="schwer",18,xxx)))</f>
        <v>6</v>
      </c>
      <c r="F14" s="50">
        <f>IF(E14=6,30,IF(E14=18,40,xxx))</f>
        <v>30</v>
      </c>
      <c r="G14" s="51" t="s">
        <v>1184</v>
      </c>
      <c r="H14" s="52" t="s">
        <v>859</v>
      </c>
      <c r="I14" s="52" t="s">
        <v>860</v>
      </c>
      <c r="J14" s="22"/>
      <c r="K14" s="21"/>
    </row>
    <row r="15" spans="2:11" ht="78" x14ac:dyDescent="0.35">
      <c r="B15" s="75">
        <v>1</v>
      </c>
      <c r="C15" s="76" t="s">
        <v>813</v>
      </c>
      <c r="D15" s="50" t="s">
        <v>41</v>
      </c>
      <c r="E15" s="50">
        <f>IF(D15="leicht",6,IF(D15="mittel",6,IF(D15="schwer",18,xxx)))</f>
        <v>6</v>
      </c>
      <c r="F15" s="50">
        <f>IF(E15=6,30,IF(E15=18,40,xxx))</f>
        <v>30</v>
      </c>
      <c r="G15" s="51" t="s">
        <v>1185</v>
      </c>
      <c r="H15" s="52" t="s">
        <v>861</v>
      </c>
      <c r="I15" s="52" t="s">
        <v>862</v>
      </c>
      <c r="J15" s="22"/>
      <c r="K15" s="21"/>
    </row>
    <row r="16" spans="2:11" ht="117" x14ac:dyDescent="0.35">
      <c r="B16" s="75">
        <v>1</v>
      </c>
      <c r="C16" s="76" t="s">
        <v>813</v>
      </c>
      <c r="D16" s="50" t="s">
        <v>147</v>
      </c>
      <c r="E16" s="50">
        <f>IF(D16="leicht",6,IF(D16="mittel",6,IF(D16="schwer",18,xxx)))</f>
        <v>18</v>
      </c>
      <c r="F16" s="50">
        <f>IF(E16=6,30,IF(E16=18,40,xxx))</f>
        <v>40</v>
      </c>
      <c r="G16" s="51" t="s">
        <v>1186</v>
      </c>
      <c r="H16" s="52" t="s">
        <v>863</v>
      </c>
      <c r="I16" s="52" t="s">
        <v>864</v>
      </c>
      <c r="J16" s="22"/>
      <c r="K16" s="21"/>
    </row>
    <row r="17" spans="2:11" ht="143" x14ac:dyDescent="0.35">
      <c r="B17" s="75">
        <v>1</v>
      </c>
      <c r="C17" s="76" t="s">
        <v>813</v>
      </c>
      <c r="D17" s="50" t="s">
        <v>147</v>
      </c>
      <c r="E17" s="50">
        <f>IF(D17="leicht",6,IF(D17="mittel",6,IF(D17="schwer",18,xxx)))</f>
        <v>18</v>
      </c>
      <c r="F17" s="50">
        <f>IF(E17=6,30,IF(E17=18,40,xxx))</f>
        <v>40</v>
      </c>
      <c r="G17" s="51" t="s">
        <v>1187</v>
      </c>
      <c r="H17" s="52" t="s">
        <v>865</v>
      </c>
      <c r="I17" s="52" t="s">
        <v>866</v>
      </c>
      <c r="J17" s="22"/>
      <c r="K17" s="21"/>
    </row>
    <row r="18" spans="2:11" ht="91" x14ac:dyDescent="0.35">
      <c r="B18" s="75">
        <v>1</v>
      </c>
      <c r="C18" s="76" t="s">
        <v>812</v>
      </c>
      <c r="D18" s="50" t="s">
        <v>147</v>
      </c>
      <c r="E18" s="50">
        <f>IF(D18="leicht",6,IF(D18="mittel",6,IF(D18="schwer",18,xxx)))</f>
        <v>18</v>
      </c>
      <c r="F18" s="50">
        <f>IF(E18=6,30,IF(E18=18,40,xxx))</f>
        <v>40</v>
      </c>
      <c r="G18" s="51" t="s">
        <v>1188</v>
      </c>
      <c r="H18" s="52" t="s">
        <v>867</v>
      </c>
      <c r="I18" s="52" t="s">
        <v>868</v>
      </c>
      <c r="J18" s="22"/>
      <c r="K18" s="21"/>
    </row>
    <row r="19" spans="2:11" ht="117" x14ac:dyDescent="0.35">
      <c r="B19" s="75">
        <v>1</v>
      </c>
      <c r="C19" s="76" t="s">
        <v>812</v>
      </c>
      <c r="D19" s="50" t="s">
        <v>147</v>
      </c>
      <c r="E19" s="50">
        <f>IF(D19="leicht",6,IF(D19="mittel",6,IF(D19="schwer",18,xxx)))</f>
        <v>18</v>
      </c>
      <c r="F19" s="50">
        <f>IF(E19=6,30,IF(E19=18,40,xxx))</f>
        <v>40</v>
      </c>
      <c r="G19" s="51" t="s">
        <v>1189</v>
      </c>
      <c r="H19" s="52" t="s">
        <v>869</v>
      </c>
      <c r="I19" s="52" t="s">
        <v>870</v>
      </c>
      <c r="J19" s="22"/>
      <c r="K19" s="21"/>
    </row>
    <row r="20" spans="2:11" ht="39" x14ac:dyDescent="0.35">
      <c r="B20" s="75">
        <v>2</v>
      </c>
      <c r="C20" s="76" t="s">
        <v>814</v>
      </c>
      <c r="D20" s="50" t="s">
        <v>41</v>
      </c>
      <c r="E20" s="50">
        <f>IF(D20="leicht",6,IF(D20="mittel",6,IF(D20="schwer",18,xxx)))</f>
        <v>6</v>
      </c>
      <c r="F20" s="50">
        <f>IF(E20=6,30,IF(E20=18,40,xxx))</f>
        <v>30</v>
      </c>
      <c r="G20" s="51" t="s">
        <v>1190</v>
      </c>
      <c r="H20" s="52" t="s">
        <v>871</v>
      </c>
      <c r="I20" s="52" t="s">
        <v>872</v>
      </c>
      <c r="J20" s="22"/>
      <c r="K20" s="21"/>
    </row>
    <row r="21" spans="2:11" ht="39" x14ac:dyDescent="0.35">
      <c r="B21" s="75">
        <v>2</v>
      </c>
      <c r="C21" s="76" t="s">
        <v>814</v>
      </c>
      <c r="D21" s="50" t="s">
        <v>145</v>
      </c>
      <c r="E21" s="50">
        <f>IF(D21="leicht",6,IF(D21="mittel",6,IF(D21="schwer",18,xxx)))</f>
        <v>6</v>
      </c>
      <c r="F21" s="50">
        <f>IF(E21=6,30,IF(E21=18,40,xxx))</f>
        <v>30</v>
      </c>
      <c r="G21" s="51" t="s">
        <v>1191</v>
      </c>
      <c r="H21" s="52" t="s">
        <v>873</v>
      </c>
      <c r="I21" s="52" t="s">
        <v>874</v>
      </c>
      <c r="J21" s="22"/>
      <c r="K21" s="21"/>
    </row>
    <row r="22" spans="2:11" ht="78" x14ac:dyDescent="0.35">
      <c r="B22" s="75">
        <v>2</v>
      </c>
      <c r="C22" s="76" t="s">
        <v>814</v>
      </c>
      <c r="D22" s="50" t="s">
        <v>147</v>
      </c>
      <c r="E22" s="50">
        <f>IF(D22="leicht",6,IF(D22="mittel",6,IF(D22="schwer",18,xxx)))</f>
        <v>18</v>
      </c>
      <c r="F22" s="50">
        <f>IF(E22=6,30,IF(E22=18,40,xxx))</f>
        <v>40</v>
      </c>
      <c r="G22" s="51" t="s">
        <v>1192</v>
      </c>
      <c r="H22" s="52" t="s">
        <v>875</v>
      </c>
      <c r="I22" s="52" t="s">
        <v>876</v>
      </c>
      <c r="J22" s="22"/>
      <c r="K22" s="21"/>
    </row>
    <row r="23" spans="2:11" ht="39" x14ac:dyDescent="0.35">
      <c r="B23" s="75">
        <v>2</v>
      </c>
      <c r="C23" s="76" t="s">
        <v>815</v>
      </c>
      <c r="D23" s="50" t="s">
        <v>145</v>
      </c>
      <c r="E23" s="50">
        <f>IF(D23="leicht",6,IF(D23="mittel",6,IF(D23="schwer",18,xxx)))</f>
        <v>6</v>
      </c>
      <c r="F23" s="50">
        <f>IF(E23=6,30,IF(E23=18,40,xxx))</f>
        <v>30</v>
      </c>
      <c r="G23" s="51" t="s">
        <v>1193</v>
      </c>
      <c r="H23" s="52" t="s">
        <v>877</v>
      </c>
      <c r="I23" s="52" t="s">
        <v>878</v>
      </c>
      <c r="J23" s="22"/>
      <c r="K23" s="21"/>
    </row>
    <row r="24" spans="2:11" ht="39" x14ac:dyDescent="0.35">
      <c r="B24" s="75">
        <v>2</v>
      </c>
      <c r="C24" s="76" t="s">
        <v>815</v>
      </c>
      <c r="D24" s="50" t="s">
        <v>41</v>
      </c>
      <c r="E24" s="50">
        <f>IF(D24="leicht",6,IF(D24="mittel",6,IF(D24="schwer",18,xxx)))</f>
        <v>6</v>
      </c>
      <c r="F24" s="50">
        <f>IF(E24=6,30,IF(E24=18,40,xxx))</f>
        <v>30</v>
      </c>
      <c r="G24" s="51" t="s">
        <v>1194</v>
      </c>
      <c r="H24" s="52" t="s">
        <v>879</v>
      </c>
      <c r="I24" s="52" t="s">
        <v>880</v>
      </c>
      <c r="J24" s="22"/>
      <c r="K24" s="21"/>
    </row>
    <row r="25" spans="2:11" ht="104" x14ac:dyDescent="0.35">
      <c r="B25" s="75">
        <v>2</v>
      </c>
      <c r="C25" s="76" t="s">
        <v>816</v>
      </c>
      <c r="D25" s="50" t="s">
        <v>147</v>
      </c>
      <c r="E25" s="50">
        <f>IF(D25="leicht",6,IF(D25="mittel",6,IF(D25="schwer",18,xxx)))</f>
        <v>18</v>
      </c>
      <c r="F25" s="50">
        <f>IF(E25=6,30,IF(E25=18,40,xxx))</f>
        <v>40</v>
      </c>
      <c r="G25" s="51" t="s">
        <v>1195</v>
      </c>
      <c r="H25" s="52" t="s">
        <v>881</v>
      </c>
      <c r="I25" s="52" t="s">
        <v>882</v>
      </c>
      <c r="J25" s="22"/>
      <c r="K25" s="21"/>
    </row>
    <row r="26" spans="2:11" ht="130" x14ac:dyDescent="0.35">
      <c r="B26" s="75">
        <v>2</v>
      </c>
      <c r="C26" s="76" t="s">
        <v>816</v>
      </c>
      <c r="D26" s="50" t="s">
        <v>147</v>
      </c>
      <c r="E26" s="50">
        <f>IF(D26="leicht",6,IF(D26="mittel",6,IF(D26="schwer",18,xxx)))</f>
        <v>18</v>
      </c>
      <c r="F26" s="50">
        <f>IF(E26=6,30,IF(E26=18,40,xxx))</f>
        <v>40</v>
      </c>
      <c r="G26" s="51" t="s">
        <v>1196</v>
      </c>
      <c r="H26" s="52" t="s">
        <v>883</v>
      </c>
      <c r="I26" s="52" t="s">
        <v>884</v>
      </c>
      <c r="J26" s="22"/>
      <c r="K26" s="21"/>
    </row>
    <row r="27" spans="2:11" ht="169" x14ac:dyDescent="0.35">
      <c r="B27" s="75">
        <v>2</v>
      </c>
      <c r="C27" s="76" t="s">
        <v>817</v>
      </c>
      <c r="D27" s="50" t="s">
        <v>147</v>
      </c>
      <c r="E27" s="50">
        <f>IF(D27="leicht",6,IF(D27="mittel",6,IF(D27="schwer",18,xxx)))</f>
        <v>18</v>
      </c>
      <c r="F27" s="50">
        <f>IF(E27=6,30,IF(E27=18,40,xxx))</f>
        <v>40</v>
      </c>
      <c r="G27" s="51" t="s">
        <v>1197</v>
      </c>
      <c r="H27" s="52" t="s">
        <v>885</v>
      </c>
      <c r="I27" s="52" t="s">
        <v>886</v>
      </c>
      <c r="J27" s="22"/>
      <c r="K27" s="21"/>
    </row>
    <row r="28" spans="2:11" ht="143" x14ac:dyDescent="0.35">
      <c r="B28" s="75">
        <v>2</v>
      </c>
      <c r="C28" s="76" t="s">
        <v>817</v>
      </c>
      <c r="D28" s="50" t="s">
        <v>147</v>
      </c>
      <c r="E28" s="50">
        <f>IF(D28="leicht",6,IF(D28="mittel",6,IF(D28="schwer",18,xxx)))</f>
        <v>18</v>
      </c>
      <c r="F28" s="50">
        <f>IF(E28=6,30,IF(E28=18,40,xxx))</f>
        <v>40</v>
      </c>
      <c r="G28" s="51" t="s">
        <v>1198</v>
      </c>
      <c r="H28" s="52" t="s">
        <v>887</v>
      </c>
      <c r="I28" s="52" t="s">
        <v>888</v>
      </c>
      <c r="J28" s="22"/>
      <c r="K28" s="21"/>
    </row>
    <row r="29" spans="2:11" ht="91" x14ac:dyDescent="0.35">
      <c r="B29" s="75">
        <v>3</v>
      </c>
      <c r="C29" s="76" t="s">
        <v>818</v>
      </c>
      <c r="D29" s="50" t="s">
        <v>41</v>
      </c>
      <c r="E29" s="50">
        <f>IF(D29="leicht",6,IF(D29="mittel",6,IF(D29="schwer",18,xxx)))</f>
        <v>6</v>
      </c>
      <c r="F29" s="50">
        <f>IF(E29=6,30,IF(E29=18,40,xxx))</f>
        <v>30</v>
      </c>
      <c r="G29" s="51" t="s">
        <v>1199</v>
      </c>
      <c r="H29" s="52" t="s">
        <v>889</v>
      </c>
      <c r="I29" s="52" t="s">
        <v>890</v>
      </c>
      <c r="J29" s="22"/>
      <c r="K29" s="21"/>
    </row>
    <row r="30" spans="2:11" ht="52" x14ac:dyDescent="0.35">
      <c r="B30" s="75">
        <v>3</v>
      </c>
      <c r="C30" s="76" t="s">
        <v>818</v>
      </c>
      <c r="D30" s="50" t="s">
        <v>145</v>
      </c>
      <c r="E30" s="50">
        <f>IF(D30="leicht",6,IF(D30="mittel",6,IF(D30="schwer",18,xxx)))</f>
        <v>6</v>
      </c>
      <c r="F30" s="50">
        <f>IF(E30=6,30,IF(E30=18,40,xxx))</f>
        <v>30</v>
      </c>
      <c r="G30" s="51" t="s">
        <v>1200</v>
      </c>
      <c r="H30" s="52" t="s">
        <v>891</v>
      </c>
      <c r="I30" s="52" t="s">
        <v>892</v>
      </c>
      <c r="J30" s="22"/>
      <c r="K30" s="21"/>
    </row>
    <row r="31" spans="2:11" ht="208" x14ac:dyDescent="0.35">
      <c r="B31" s="76">
        <v>3</v>
      </c>
      <c r="C31" s="76" t="s">
        <v>818</v>
      </c>
      <c r="D31" s="76" t="s">
        <v>147</v>
      </c>
      <c r="E31" s="50">
        <f>IF(D31="leicht",6,IF(D31="mittel",6,IF(D31="schwer",18,xxx)))</f>
        <v>18</v>
      </c>
      <c r="F31" s="50">
        <f>IF(E31=6,30,IF(E31=18,40,xxx))</f>
        <v>40</v>
      </c>
      <c r="G31" s="51" t="s">
        <v>1201</v>
      </c>
      <c r="H31" s="68" t="s">
        <v>893</v>
      </c>
      <c r="I31" s="68" t="s">
        <v>894</v>
      </c>
      <c r="J31" s="22"/>
      <c r="K31" s="21"/>
    </row>
    <row r="32" spans="2:11" ht="65" x14ac:dyDescent="0.35">
      <c r="B32" s="75">
        <v>3</v>
      </c>
      <c r="C32" s="76" t="s">
        <v>818</v>
      </c>
      <c r="D32" s="50" t="s">
        <v>145</v>
      </c>
      <c r="E32" s="50">
        <f>IF(D32="leicht",6,IF(D32="mittel",6,IF(D32="schwer",18,xxx)))</f>
        <v>6</v>
      </c>
      <c r="F32" s="50">
        <f>IF(E32=6,30,IF(E32=18,40,xxx))</f>
        <v>30</v>
      </c>
      <c r="G32" s="51" t="s">
        <v>1202</v>
      </c>
      <c r="H32" s="52" t="s">
        <v>895</v>
      </c>
      <c r="I32" s="52" t="s">
        <v>896</v>
      </c>
      <c r="J32" s="22"/>
      <c r="K32" s="21"/>
    </row>
    <row r="33" spans="2:11" ht="143" x14ac:dyDescent="0.35">
      <c r="B33" s="75">
        <v>3</v>
      </c>
      <c r="C33" s="76" t="s">
        <v>818</v>
      </c>
      <c r="D33" s="50" t="s">
        <v>147</v>
      </c>
      <c r="E33" s="50">
        <f>IF(D33="leicht",6,IF(D33="mittel",6,IF(D33="schwer",18,xxx)))</f>
        <v>18</v>
      </c>
      <c r="F33" s="50">
        <f>IF(E33=6,30,IF(E33=18,40,xxx))</f>
        <v>40</v>
      </c>
      <c r="G33" s="51" t="s">
        <v>1203</v>
      </c>
      <c r="H33" s="52" t="s">
        <v>897</v>
      </c>
      <c r="I33" s="52" t="s">
        <v>898</v>
      </c>
      <c r="J33" s="22"/>
      <c r="K33" s="21"/>
    </row>
    <row r="34" spans="2:11" ht="195" x14ac:dyDescent="0.35">
      <c r="B34" s="75">
        <v>3</v>
      </c>
      <c r="C34" s="76" t="s">
        <v>818</v>
      </c>
      <c r="D34" s="50" t="s">
        <v>147</v>
      </c>
      <c r="E34" s="50">
        <f>IF(D34="leicht",6,IF(D34="mittel",6,IF(D34="schwer",18,xxx)))</f>
        <v>18</v>
      </c>
      <c r="F34" s="50">
        <f>IF(E34=6,30,IF(E34=18,40,xxx))</f>
        <v>40</v>
      </c>
      <c r="G34" s="51" t="s">
        <v>1204</v>
      </c>
      <c r="H34" s="52" t="s">
        <v>899</v>
      </c>
      <c r="I34" s="52" t="s">
        <v>900</v>
      </c>
      <c r="J34" s="22"/>
      <c r="K34" s="21"/>
    </row>
    <row r="35" spans="2:11" ht="156" x14ac:dyDescent="0.35">
      <c r="B35" s="75">
        <v>3</v>
      </c>
      <c r="C35" s="76" t="s">
        <v>818</v>
      </c>
      <c r="D35" s="50" t="s">
        <v>147</v>
      </c>
      <c r="E35" s="50">
        <f>IF(D35="leicht",6,IF(D35="mittel",6,IF(D35="schwer",18,xxx)))</f>
        <v>18</v>
      </c>
      <c r="F35" s="50">
        <f>IF(E35=6,30,IF(E35=18,40,xxx))</f>
        <v>40</v>
      </c>
      <c r="G35" s="51" t="s">
        <v>1205</v>
      </c>
      <c r="H35" s="52" t="s">
        <v>901</v>
      </c>
      <c r="I35" s="52" t="s">
        <v>902</v>
      </c>
      <c r="J35" s="22"/>
      <c r="K35" s="21"/>
    </row>
    <row r="36" spans="2:11" ht="143" x14ac:dyDescent="0.35">
      <c r="B36" s="75">
        <v>3</v>
      </c>
      <c r="C36" s="76" t="s">
        <v>818</v>
      </c>
      <c r="D36" s="50" t="s">
        <v>147</v>
      </c>
      <c r="E36" s="50">
        <f>IF(D36="leicht",6,IF(D36="mittel",6,IF(D36="schwer",18,xxx)))</f>
        <v>18</v>
      </c>
      <c r="F36" s="50">
        <f>IF(E36=6,30,IF(E36=18,40,xxx))</f>
        <v>40</v>
      </c>
      <c r="G36" s="51" t="s">
        <v>1206</v>
      </c>
      <c r="H36" s="52" t="s">
        <v>903</v>
      </c>
      <c r="I36" s="52" t="s">
        <v>904</v>
      </c>
      <c r="J36" s="22"/>
      <c r="K36" s="21"/>
    </row>
    <row r="37" spans="2:11" ht="325" x14ac:dyDescent="0.35">
      <c r="B37" s="75">
        <v>3</v>
      </c>
      <c r="C37" s="76" t="s">
        <v>818</v>
      </c>
      <c r="D37" s="50" t="s">
        <v>147</v>
      </c>
      <c r="E37" s="50">
        <f>IF(D37="leicht",6,IF(D37="mittel",6,IF(D37="schwer",18,xxx)))</f>
        <v>18</v>
      </c>
      <c r="F37" s="50">
        <f>IF(E37=6,30,IF(E37=18,40,xxx))</f>
        <v>40</v>
      </c>
      <c r="G37" s="51" t="s">
        <v>1207</v>
      </c>
      <c r="H37" s="52" t="s">
        <v>905</v>
      </c>
      <c r="I37" s="52" t="s">
        <v>906</v>
      </c>
      <c r="J37" s="22"/>
      <c r="K37" s="21"/>
    </row>
    <row r="38" spans="2:11" ht="52" x14ac:dyDescent="0.35">
      <c r="B38" s="75">
        <v>3</v>
      </c>
      <c r="C38" s="76" t="s">
        <v>819</v>
      </c>
      <c r="D38" s="50" t="s">
        <v>41</v>
      </c>
      <c r="E38" s="50">
        <f>IF(D38="leicht",6,IF(D38="mittel",6,IF(D38="schwer",18,xxx)))</f>
        <v>6</v>
      </c>
      <c r="F38" s="50">
        <f>IF(E38=6,30,IF(E38=18,40,xxx))</f>
        <v>30</v>
      </c>
      <c r="G38" s="51" t="s">
        <v>1208</v>
      </c>
      <c r="H38" s="52" t="s">
        <v>907</v>
      </c>
      <c r="I38" s="52" t="s">
        <v>908</v>
      </c>
      <c r="J38" s="22"/>
      <c r="K38" s="21"/>
    </row>
    <row r="39" spans="2:11" ht="65" x14ac:dyDescent="0.35">
      <c r="B39" s="75">
        <v>3</v>
      </c>
      <c r="C39" s="76" t="s">
        <v>819</v>
      </c>
      <c r="D39" s="50" t="s">
        <v>145</v>
      </c>
      <c r="E39" s="50">
        <f>IF(D39="leicht",6,IF(D39="mittel",6,IF(D39="schwer",18,xxx)))</f>
        <v>6</v>
      </c>
      <c r="F39" s="50">
        <f>IF(E39=6,30,IF(E39=18,40,xxx))</f>
        <v>30</v>
      </c>
      <c r="G39" s="51" t="s">
        <v>1209</v>
      </c>
      <c r="H39" s="52" t="s">
        <v>909</v>
      </c>
      <c r="I39" s="52" t="s">
        <v>910</v>
      </c>
      <c r="J39" s="22"/>
      <c r="K39" s="21"/>
    </row>
    <row r="40" spans="2:11" ht="65" x14ac:dyDescent="0.35">
      <c r="B40" s="75">
        <v>3</v>
      </c>
      <c r="C40" s="76" t="s">
        <v>820</v>
      </c>
      <c r="D40" s="50" t="s">
        <v>145</v>
      </c>
      <c r="E40" s="50">
        <f>IF(D40="leicht",6,IF(D40="mittel",6,IF(D40="schwer",18,xxx)))</f>
        <v>6</v>
      </c>
      <c r="F40" s="50">
        <f>IF(E40=6,30,IF(E40=18,40,xxx))</f>
        <v>30</v>
      </c>
      <c r="G40" s="51" t="s">
        <v>1210</v>
      </c>
      <c r="H40" s="52" t="s">
        <v>911</v>
      </c>
      <c r="I40" s="52" t="s">
        <v>912</v>
      </c>
      <c r="J40" s="22"/>
      <c r="K40" s="21"/>
    </row>
    <row r="41" spans="2:11" ht="273" x14ac:dyDescent="0.35">
      <c r="B41" s="75">
        <v>3</v>
      </c>
      <c r="C41" s="76" t="s">
        <v>820</v>
      </c>
      <c r="D41" s="50" t="s">
        <v>147</v>
      </c>
      <c r="E41" s="50">
        <f>IF(D41="leicht",6,IF(D41="mittel",6,IF(D41="schwer",18,xxx)))</f>
        <v>18</v>
      </c>
      <c r="F41" s="50">
        <f>IF(E41=6,30,IF(E41=18,40,xxx))</f>
        <v>40</v>
      </c>
      <c r="G41" s="51" t="s">
        <v>1211</v>
      </c>
      <c r="H41" s="52" t="s">
        <v>913</v>
      </c>
      <c r="I41" s="52" t="s">
        <v>914</v>
      </c>
      <c r="J41" s="22"/>
      <c r="K41" s="21"/>
    </row>
    <row r="42" spans="2:11" ht="65" x14ac:dyDescent="0.35">
      <c r="B42" s="75">
        <v>3</v>
      </c>
      <c r="C42" s="76" t="s">
        <v>820</v>
      </c>
      <c r="D42" s="50" t="s">
        <v>145</v>
      </c>
      <c r="E42" s="50">
        <f>IF(D42="leicht",6,IF(D42="mittel",6,IF(D42="schwer",18,xxx)))</f>
        <v>6</v>
      </c>
      <c r="F42" s="50">
        <f>IF(E42=6,30,IF(E42=18,40,xxx))</f>
        <v>30</v>
      </c>
      <c r="G42" s="51" t="s">
        <v>1212</v>
      </c>
      <c r="H42" s="52" t="s">
        <v>915</v>
      </c>
      <c r="I42" s="52" t="s">
        <v>916</v>
      </c>
      <c r="J42" s="22"/>
      <c r="K42" s="21"/>
    </row>
    <row r="43" spans="2:11" ht="52" x14ac:dyDescent="0.35">
      <c r="B43" s="75">
        <v>3</v>
      </c>
      <c r="C43" s="76" t="s">
        <v>820</v>
      </c>
      <c r="D43" s="50" t="s">
        <v>41</v>
      </c>
      <c r="E43" s="50">
        <f>IF(D43="leicht",6,IF(D43="mittel",6,IF(D43="schwer",18,xxx)))</f>
        <v>6</v>
      </c>
      <c r="F43" s="50">
        <f>IF(E43=6,30,IF(E43=18,40,xxx))</f>
        <v>30</v>
      </c>
      <c r="G43" s="51" t="s">
        <v>1213</v>
      </c>
      <c r="H43" s="52" t="s">
        <v>917</v>
      </c>
      <c r="I43" s="52" t="s">
        <v>918</v>
      </c>
      <c r="J43" s="22"/>
      <c r="K43" s="21"/>
    </row>
    <row r="44" spans="2:11" ht="39" x14ac:dyDescent="0.35">
      <c r="B44" s="75">
        <v>3</v>
      </c>
      <c r="C44" s="76" t="s">
        <v>820</v>
      </c>
      <c r="D44" s="50" t="s">
        <v>41</v>
      </c>
      <c r="E44" s="50">
        <f>IF(D44="leicht",6,IF(D44="mittel",6,IF(D44="schwer",18,xxx)))</f>
        <v>6</v>
      </c>
      <c r="F44" s="50">
        <f>IF(E44=6,30,IF(E44=18,40,xxx))</f>
        <v>30</v>
      </c>
      <c r="G44" s="51" t="s">
        <v>1214</v>
      </c>
      <c r="H44" s="52" t="s">
        <v>919</v>
      </c>
      <c r="I44" s="52" t="s">
        <v>920</v>
      </c>
      <c r="J44" s="22"/>
      <c r="K44" s="21"/>
    </row>
    <row r="45" spans="2:11" ht="65" x14ac:dyDescent="0.35">
      <c r="B45" s="75">
        <v>3</v>
      </c>
      <c r="C45" s="76" t="s">
        <v>821</v>
      </c>
      <c r="D45" s="50" t="s">
        <v>41</v>
      </c>
      <c r="E45" s="50">
        <f>IF(D45="leicht",6,IF(D45="mittel",6,IF(D45="schwer",18,xxx)))</f>
        <v>6</v>
      </c>
      <c r="F45" s="50">
        <f>IF(E45=6,30,IF(E45=18,40,xxx))</f>
        <v>30</v>
      </c>
      <c r="G45" s="51" t="s">
        <v>1215</v>
      </c>
      <c r="H45" s="52" t="s">
        <v>921</v>
      </c>
      <c r="I45" s="52" t="s">
        <v>922</v>
      </c>
      <c r="J45" s="22"/>
      <c r="K45" s="21"/>
    </row>
    <row r="46" spans="2:11" ht="312" x14ac:dyDescent="0.35">
      <c r="B46" s="75">
        <v>3</v>
      </c>
      <c r="C46" s="76" t="s">
        <v>821</v>
      </c>
      <c r="D46" s="50" t="s">
        <v>147</v>
      </c>
      <c r="E46" s="50">
        <f>IF(D46="leicht",6,IF(D46="mittel",6,IF(D46="schwer",18,xxx)))</f>
        <v>18</v>
      </c>
      <c r="F46" s="50">
        <f>IF(E46=6,30,IF(E46=18,40,xxx))</f>
        <v>40</v>
      </c>
      <c r="G46" s="51" t="s">
        <v>1216</v>
      </c>
      <c r="H46" s="52" t="s">
        <v>923</v>
      </c>
      <c r="I46" s="52" t="s">
        <v>924</v>
      </c>
      <c r="J46" s="22"/>
      <c r="K46" s="21"/>
    </row>
    <row r="47" spans="2:11" ht="39" x14ac:dyDescent="0.35">
      <c r="B47" s="75">
        <v>3</v>
      </c>
      <c r="C47" s="76" t="s">
        <v>818</v>
      </c>
      <c r="D47" s="50" t="s">
        <v>147</v>
      </c>
      <c r="E47" s="50">
        <f>IF(D47="leicht",6,IF(D47="mittel",6,IF(D47="schwer",18,xxx)))</f>
        <v>18</v>
      </c>
      <c r="F47" s="50">
        <f>IF(E47=6,30,IF(E47=18,40,xxx))</f>
        <v>40</v>
      </c>
      <c r="G47" s="51" t="s">
        <v>1217</v>
      </c>
      <c r="H47" s="52" t="s">
        <v>925</v>
      </c>
      <c r="I47" s="52" t="s">
        <v>926</v>
      </c>
      <c r="J47" s="22"/>
      <c r="K47" s="21"/>
    </row>
    <row r="48" spans="2:11" ht="143" x14ac:dyDescent="0.35">
      <c r="B48" s="75">
        <v>4</v>
      </c>
      <c r="C48" s="76" t="s">
        <v>822</v>
      </c>
      <c r="D48" s="50" t="s">
        <v>147</v>
      </c>
      <c r="E48" s="50">
        <f>IF(D48="leicht",6,IF(D48="mittel",6,IF(D48="schwer",18,xxx)))</f>
        <v>18</v>
      </c>
      <c r="F48" s="50">
        <f>IF(E48=6,30,IF(E48=18,40,xxx))</f>
        <v>40</v>
      </c>
      <c r="G48" s="51" t="s">
        <v>1218</v>
      </c>
      <c r="H48" s="54" t="s">
        <v>927</v>
      </c>
      <c r="I48" s="69" t="s">
        <v>928</v>
      </c>
      <c r="J48" s="22"/>
      <c r="K48" s="21"/>
    </row>
    <row r="49" spans="2:11" ht="39" x14ac:dyDescent="0.35">
      <c r="B49" s="75">
        <v>4</v>
      </c>
      <c r="C49" s="76" t="s">
        <v>823</v>
      </c>
      <c r="D49" s="50" t="s">
        <v>41</v>
      </c>
      <c r="E49" s="50">
        <f>IF(D49="leicht",6,IF(D49="mittel",6,IF(D49="schwer",18,xxx)))</f>
        <v>6</v>
      </c>
      <c r="F49" s="50">
        <f>IF(E49=6,30,IF(E49=18,40,xxx))</f>
        <v>30</v>
      </c>
      <c r="G49" s="51" t="s">
        <v>1219</v>
      </c>
      <c r="H49" s="52" t="s">
        <v>929</v>
      </c>
      <c r="I49" s="52" t="s">
        <v>930</v>
      </c>
      <c r="J49" s="22"/>
      <c r="K49" s="21"/>
    </row>
    <row r="50" spans="2:11" ht="91" x14ac:dyDescent="0.35">
      <c r="B50" s="75">
        <v>4</v>
      </c>
      <c r="C50" s="76" t="s">
        <v>823</v>
      </c>
      <c r="D50" s="50" t="s">
        <v>147</v>
      </c>
      <c r="E50" s="50">
        <f>IF(D50="leicht",6,IF(D50="mittel",6,IF(D50="schwer",18,xxx)))</f>
        <v>18</v>
      </c>
      <c r="F50" s="50">
        <f>IF(E50=6,30,IF(E50=18,40,xxx))</f>
        <v>40</v>
      </c>
      <c r="G50" s="51" t="s">
        <v>1220</v>
      </c>
      <c r="H50" s="52" t="s">
        <v>931</v>
      </c>
      <c r="I50" s="69" t="s">
        <v>932</v>
      </c>
      <c r="J50" s="22"/>
      <c r="K50" s="21"/>
    </row>
    <row r="51" spans="2:11" ht="65" x14ac:dyDescent="0.35">
      <c r="B51" s="75">
        <v>4</v>
      </c>
      <c r="C51" s="76" t="s">
        <v>823</v>
      </c>
      <c r="D51" s="50" t="s">
        <v>145</v>
      </c>
      <c r="E51" s="50">
        <f>IF(D51="leicht",6,IF(D51="mittel",6,IF(D51="schwer",18,xxx)))</f>
        <v>6</v>
      </c>
      <c r="F51" s="50">
        <f>IF(E51=6,30,IF(E51=18,40,xxx))</f>
        <v>30</v>
      </c>
      <c r="G51" s="51" t="s">
        <v>1221</v>
      </c>
      <c r="H51" s="52" t="s">
        <v>933</v>
      </c>
      <c r="I51" s="52" t="s">
        <v>934</v>
      </c>
      <c r="J51" s="22"/>
      <c r="K51" s="21"/>
    </row>
    <row r="52" spans="2:11" ht="52" x14ac:dyDescent="0.35">
      <c r="B52" s="75">
        <v>4</v>
      </c>
      <c r="C52" s="76" t="s">
        <v>823</v>
      </c>
      <c r="D52" s="50" t="s">
        <v>145</v>
      </c>
      <c r="E52" s="50">
        <f>IF(D52="leicht",6,IF(D52="mittel",6,IF(D52="schwer",18,xxx)))</f>
        <v>6</v>
      </c>
      <c r="F52" s="50">
        <f>IF(E52=6,30,IF(E52=18,40,xxx))</f>
        <v>30</v>
      </c>
      <c r="G52" s="51" t="s">
        <v>1222</v>
      </c>
      <c r="H52" s="52" t="s">
        <v>935</v>
      </c>
      <c r="I52" s="52" t="s">
        <v>936</v>
      </c>
      <c r="J52" s="22"/>
      <c r="K52" s="21"/>
    </row>
    <row r="53" spans="2:11" ht="130" x14ac:dyDescent="0.35">
      <c r="B53" s="75">
        <v>4</v>
      </c>
      <c r="C53" s="76" t="s">
        <v>824</v>
      </c>
      <c r="D53" s="50" t="s">
        <v>147</v>
      </c>
      <c r="E53" s="50">
        <f>IF(D53="leicht",6,IF(D53="mittel",6,IF(D53="schwer",18,xxx)))</f>
        <v>18</v>
      </c>
      <c r="F53" s="50">
        <f>IF(E53=6,30,IF(E53=18,40,xxx))</f>
        <v>40</v>
      </c>
      <c r="G53" s="51" t="s">
        <v>1223</v>
      </c>
      <c r="H53" s="52" t="s">
        <v>937</v>
      </c>
      <c r="I53" s="52" t="s">
        <v>938</v>
      </c>
      <c r="J53" s="22"/>
      <c r="K53" s="21"/>
    </row>
    <row r="54" spans="2:11" ht="39" x14ac:dyDescent="0.35">
      <c r="B54" s="75">
        <v>4</v>
      </c>
      <c r="C54" s="76" t="s">
        <v>824</v>
      </c>
      <c r="D54" s="50" t="s">
        <v>41</v>
      </c>
      <c r="E54" s="50">
        <f>IF(D54="leicht",6,IF(D54="mittel",6,IF(D54="schwer",18,xxx)))</f>
        <v>6</v>
      </c>
      <c r="F54" s="50">
        <f>IF(E54=6,30,IF(E54=18,40,xxx))</f>
        <v>30</v>
      </c>
      <c r="G54" s="51" t="s">
        <v>1224</v>
      </c>
      <c r="H54" s="52" t="s">
        <v>939</v>
      </c>
      <c r="I54" s="52" t="s">
        <v>940</v>
      </c>
      <c r="J54" s="22"/>
      <c r="K54" s="21"/>
    </row>
    <row r="55" spans="2:11" ht="117" x14ac:dyDescent="0.35">
      <c r="B55" s="75">
        <v>4</v>
      </c>
      <c r="C55" s="76" t="s">
        <v>824</v>
      </c>
      <c r="D55" s="50" t="s">
        <v>147</v>
      </c>
      <c r="E55" s="50">
        <f>IF(D55="leicht",6,IF(D55="mittel",6,IF(D55="schwer",18,xxx)))</f>
        <v>18</v>
      </c>
      <c r="F55" s="50">
        <f>IF(E55=6,30,IF(E55=18,40,xxx))</f>
        <v>40</v>
      </c>
      <c r="G55" s="51" t="s">
        <v>1225</v>
      </c>
      <c r="H55" s="52" t="s">
        <v>941</v>
      </c>
      <c r="I55" s="52" t="s">
        <v>942</v>
      </c>
      <c r="J55" s="22"/>
      <c r="K55" s="21"/>
    </row>
    <row r="56" spans="2:11" ht="52" x14ac:dyDescent="0.35">
      <c r="B56" s="75">
        <v>4</v>
      </c>
      <c r="C56" s="76" t="s">
        <v>825</v>
      </c>
      <c r="D56" s="50" t="s">
        <v>41</v>
      </c>
      <c r="E56" s="50">
        <f>IF(D56="leicht",6,IF(D56="mittel",6,IF(D56="schwer",18,xxx)))</f>
        <v>6</v>
      </c>
      <c r="F56" s="50">
        <f>IF(E56=6,30,IF(E56=18,40,xxx))</f>
        <v>30</v>
      </c>
      <c r="G56" s="51" t="s">
        <v>1226</v>
      </c>
      <c r="H56" s="52" t="s">
        <v>943</v>
      </c>
      <c r="I56" s="52" t="s">
        <v>944</v>
      </c>
      <c r="J56" s="22"/>
      <c r="K56" s="21"/>
    </row>
    <row r="57" spans="2:11" ht="39" x14ac:dyDescent="0.35">
      <c r="B57" s="75">
        <v>4</v>
      </c>
      <c r="C57" s="76" t="s">
        <v>826</v>
      </c>
      <c r="D57" s="50" t="s">
        <v>41</v>
      </c>
      <c r="E57" s="50">
        <f>IF(D57="leicht",6,IF(D57="mittel",6,IF(D57="schwer",18,xxx)))</f>
        <v>6</v>
      </c>
      <c r="F57" s="50">
        <f>IF(E57=6,30,IF(E57=18,40,xxx))</f>
        <v>30</v>
      </c>
      <c r="G57" s="51" t="s">
        <v>1227</v>
      </c>
      <c r="H57" s="52" t="s">
        <v>945</v>
      </c>
      <c r="I57" s="52" t="s">
        <v>946</v>
      </c>
      <c r="J57" s="22"/>
      <c r="K57" s="21"/>
    </row>
    <row r="58" spans="2:11" ht="130.5" x14ac:dyDescent="0.35">
      <c r="B58" s="75">
        <v>4</v>
      </c>
      <c r="C58" s="76" t="s">
        <v>826</v>
      </c>
      <c r="D58" s="50" t="s">
        <v>147</v>
      </c>
      <c r="E58" s="50">
        <f>IF(D58="leicht",6,IF(D58="mittel",6,IF(D58="schwer",18,xxx)))</f>
        <v>18</v>
      </c>
      <c r="F58" s="50">
        <f>IF(E58=6,30,IF(E58=18,40,xxx))</f>
        <v>40</v>
      </c>
      <c r="G58" s="51" t="s">
        <v>1228</v>
      </c>
      <c r="H58" s="52" t="s">
        <v>947</v>
      </c>
      <c r="I58" s="70" t="s">
        <v>948</v>
      </c>
      <c r="J58" s="22"/>
      <c r="K58" s="21"/>
    </row>
    <row r="59" spans="2:11" ht="65" x14ac:dyDescent="0.35">
      <c r="B59" s="75">
        <v>5</v>
      </c>
      <c r="C59" s="76" t="s">
        <v>827</v>
      </c>
      <c r="D59" s="50" t="s">
        <v>41</v>
      </c>
      <c r="E59" s="50">
        <f>IF(D59="leicht",6,IF(D59="mittel",6,IF(D59="schwer",18,xxx)))</f>
        <v>6</v>
      </c>
      <c r="F59" s="50">
        <f>IF(E59=6,30,IF(E59=18,40,xxx))</f>
        <v>30</v>
      </c>
      <c r="G59" s="51" t="s">
        <v>1229</v>
      </c>
      <c r="H59" s="52" t="s">
        <v>949</v>
      </c>
      <c r="I59" s="52" t="s">
        <v>950</v>
      </c>
      <c r="J59" s="22"/>
      <c r="K59" s="21"/>
    </row>
    <row r="60" spans="2:11" ht="117" x14ac:dyDescent="0.35">
      <c r="B60" s="75">
        <v>5</v>
      </c>
      <c r="C60" s="76" t="s">
        <v>827</v>
      </c>
      <c r="D60" s="50" t="s">
        <v>147</v>
      </c>
      <c r="E60" s="50">
        <f>IF(D60="leicht",6,IF(D60="mittel",6,IF(D60="schwer",18,xxx)))</f>
        <v>18</v>
      </c>
      <c r="F60" s="50">
        <f>IF(E60=6,30,IF(E60=18,40,xxx))</f>
        <v>40</v>
      </c>
      <c r="G60" s="51" t="s">
        <v>1230</v>
      </c>
      <c r="H60" s="52" t="s">
        <v>951</v>
      </c>
      <c r="I60" s="52" t="s">
        <v>952</v>
      </c>
      <c r="J60" s="22"/>
      <c r="K60" s="21"/>
    </row>
    <row r="61" spans="2:11" ht="78" x14ac:dyDescent="0.35">
      <c r="B61" s="75">
        <v>5</v>
      </c>
      <c r="C61" s="76" t="s">
        <v>827</v>
      </c>
      <c r="D61" s="50" t="s">
        <v>145</v>
      </c>
      <c r="E61" s="50">
        <f>IF(D61="leicht",6,IF(D61="mittel",6,IF(D61="schwer",18,xxx)))</f>
        <v>6</v>
      </c>
      <c r="F61" s="50">
        <f>IF(E61=6,30,IF(E61=18,40,xxx))</f>
        <v>30</v>
      </c>
      <c r="G61" s="51" t="s">
        <v>1231</v>
      </c>
      <c r="H61" s="52" t="s">
        <v>953</v>
      </c>
      <c r="I61" s="52" t="s">
        <v>954</v>
      </c>
      <c r="J61" s="22"/>
      <c r="K61" s="21"/>
    </row>
    <row r="62" spans="2:11" ht="65" x14ac:dyDescent="0.35">
      <c r="B62" s="75">
        <v>5</v>
      </c>
      <c r="C62" s="76" t="s">
        <v>827</v>
      </c>
      <c r="D62" s="50" t="s">
        <v>145</v>
      </c>
      <c r="E62" s="50">
        <f>IF(D62="leicht",6,IF(D62="mittel",6,IF(D62="schwer",18,xxx)))</f>
        <v>6</v>
      </c>
      <c r="F62" s="50">
        <f>IF(E62=6,30,IF(E62=18,40,xxx))</f>
        <v>30</v>
      </c>
      <c r="G62" s="51" t="s">
        <v>1232</v>
      </c>
      <c r="H62" s="52" t="s">
        <v>955</v>
      </c>
      <c r="I62" s="52" t="s">
        <v>956</v>
      </c>
      <c r="J62" s="22"/>
      <c r="K62" s="21"/>
    </row>
    <row r="63" spans="2:11" ht="78" x14ac:dyDescent="0.35">
      <c r="B63" s="75">
        <v>5</v>
      </c>
      <c r="C63" s="76" t="s">
        <v>827</v>
      </c>
      <c r="D63" s="50" t="s">
        <v>41</v>
      </c>
      <c r="E63" s="50">
        <f>IF(D63="leicht",6,IF(D63="mittel",6,IF(D63="schwer",18,xxx)))</f>
        <v>6</v>
      </c>
      <c r="F63" s="50">
        <f>IF(E63=6,30,IF(E63=18,40,xxx))</f>
        <v>30</v>
      </c>
      <c r="G63" s="51" t="s">
        <v>1233</v>
      </c>
      <c r="H63" s="52" t="s">
        <v>957</v>
      </c>
      <c r="I63" s="52" t="s">
        <v>958</v>
      </c>
      <c r="J63" s="22"/>
      <c r="K63" s="21"/>
    </row>
    <row r="64" spans="2:11" ht="52" x14ac:dyDescent="0.35">
      <c r="B64" s="75">
        <v>5</v>
      </c>
      <c r="C64" s="76" t="s">
        <v>828</v>
      </c>
      <c r="D64" s="50" t="s">
        <v>145</v>
      </c>
      <c r="E64" s="50">
        <f>IF(D64="leicht",6,IF(D64="mittel",6,IF(D64="schwer",18,xxx)))</f>
        <v>6</v>
      </c>
      <c r="F64" s="50">
        <f>IF(E64=6,30,IF(E64=18,40,xxx))</f>
        <v>30</v>
      </c>
      <c r="G64" s="51" t="s">
        <v>1234</v>
      </c>
      <c r="H64" s="52" t="s">
        <v>959</v>
      </c>
      <c r="I64" s="52" t="s">
        <v>960</v>
      </c>
      <c r="J64" s="22"/>
      <c r="K64" s="21"/>
    </row>
    <row r="65" spans="2:11" ht="130" x14ac:dyDescent="0.35">
      <c r="B65" s="75">
        <v>5</v>
      </c>
      <c r="C65" s="76" t="s">
        <v>828</v>
      </c>
      <c r="D65" s="50" t="s">
        <v>147</v>
      </c>
      <c r="E65" s="50">
        <f>IF(D65="leicht",6,IF(D65="mittel",6,IF(D65="schwer",18,xxx)))</f>
        <v>18</v>
      </c>
      <c r="F65" s="50">
        <f>IF(E65=6,30,IF(E65=18,40,xxx))</f>
        <v>40</v>
      </c>
      <c r="G65" s="51" t="s">
        <v>1235</v>
      </c>
      <c r="H65" s="52" t="s">
        <v>961</v>
      </c>
      <c r="I65" s="52" t="s">
        <v>962</v>
      </c>
      <c r="J65" s="22"/>
      <c r="K65" s="21"/>
    </row>
    <row r="66" spans="2:11" ht="39" x14ac:dyDescent="0.35">
      <c r="B66" s="75">
        <v>5</v>
      </c>
      <c r="C66" s="76" t="s">
        <v>828</v>
      </c>
      <c r="D66" s="50" t="s">
        <v>41</v>
      </c>
      <c r="E66" s="50">
        <f>IF(D66="leicht",6,IF(D66="mittel",6,IF(D66="schwer",18,xxx)))</f>
        <v>6</v>
      </c>
      <c r="F66" s="50">
        <f>IF(E66=6,30,IF(E66=18,40,xxx))</f>
        <v>30</v>
      </c>
      <c r="G66" s="51" t="s">
        <v>1236</v>
      </c>
      <c r="H66" s="52" t="s">
        <v>963</v>
      </c>
      <c r="I66" s="52" t="s">
        <v>964</v>
      </c>
      <c r="J66" s="22"/>
      <c r="K66" s="21"/>
    </row>
    <row r="67" spans="2:11" ht="117" x14ac:dyDescent="0.35">
      <c r="B67" s="75">
        <v>5</v>
      </c>
      <c r="C67" s="76" t="s">
        <v>829</v>
      </c>
      <c r="D67" s="50" t="s">
        <v>147</v>
      </c>
      <c r="E67" s="50">
        <f>IF(D67="leicht",6,IF(D67="mittel",6,IF(D67="schwer",18,xxx)))</f>
        <v>18</v>
      </c>
      <c r="F67" s="50">
        <f>IF(E67=6,30,IF(E67=18,40,xxx))</f>
        <v>40</v>
      </c>
      <c r="G67" s="51" t="s">
        <v>1237</v>
      </c>
      <c r="H67" s="52" t="s">
        <v>965</v>
      </c>
      <c r="I67" s="52" t="s">
        <v>966</v>
      </c>
      <c r="J67" s="22"/>
      <c r="K67" s="21"/>
    </row>
    <row r="68" spans="2:11" ht="52" x14ac:dyDescent="0.35">
      <c r="B68" s="75">
        <v>5</v>
      </c>
      <c r="C68" s="76" t="s">
        <v>829</v>
      </c>
      <c r="D68" s="50" t="s">
        <v>41</v>
      </c>
      <c r="E68" s="50">
        <f>IF(D68="leicht",6,IF(D68="mittel",6,IF(D68="schwer",18,xxx)))</f>
        <v>6</v>
      </c>
      <c r="F68" s="50">
        <f>IF(E68=6,30,IF(E68=18,40,xxx))</f>
        <v>30</v>
      </c>
      <c r="G68" s="51" t="s">
        <v>1238</v>
      </c>
      <c r="H68" s="52" t="s">
        <v>967</v>
      </c>
      <c r="I68" s="52" t="s">
        <v>968</v>
      </c>
      <c r="J68" s="22"/>
      <c r="K68" s="21"/>
    </row>
    <row r="69" spans="2:11" ht="39" x14ac:dyDescent="0.35">
      <c r="B69" s="75">
        <v>5</v>
      </c>
      <c r="C69" s="76" t="s">
        <v>830</v>
      </c>
      <c r="D69" s="50" t="s">
        <v>41</v>
      </c>
      <c r="E69" s="50">
        <f>IF(D69="leicht",6,IF(D69="mittel",6,IF(D69="schwer",18,xxx)))</f>
        <v>6</v>
      </c>
      <c r="F69" s="50">
        <f>IF(E69=6,30,IF(E69=18,40,xxx))</f>
        <v>30</v>
      </c>
      <c r="G69" s="51" t="s">
        <v>1239</v>
      </c>
      <c r="H69" s="52" t="s">
        <v>969</v>
      </c>
      <c r="I69" s="52" t="s">
        <v>970</v>
      </c>
      <c r="J69" s="22"/>
      <c r="K69" s="21"/>
    </row>
    <row r="70" spans="2:11" ht="156" x14ac:dyDescent="0.35">
      <c r="B70" s="75">
        <v>5</v>
      </c>
      <c r="C70" s="76" t="s">
        <v>830</v>
      </c>
      <c r="D70" s="50" t="s">
        <v>145</v>
      </c>
      <c r="E70" s="50">
        <f>IF(D70="leicht",6,IF(D70="mittel",6,IF(D70="schwer",18,xxx)))</f>
        <v>6</v>
      </c>
      <c r="F70" s="50">
        <f>IF(E70=6,30,IF(E70=18,40,xxx))</f>
        <v>30</v>
      </c>
      <c r="G70" s="51" t="s">
        <v>1240</v>
      </c>
      <c r="H70" s="52" t="s">
        <v>971</v>
      </c>
      <c r="I70" s="52" t="s">
        <v>972</v>
      </c>
      <c r="J70" s="22"/>
      <c r="K70" s="21"/>
    </row>
    <row r="71" spans="2:11" ht="104" x14ac:dyDescent="0.35">
      <c r="B71" s="75">
        <v>5</v>
      </c>
      <c r="C71" s="76" t="s">
        <v>827</v>
      </c>
      <c r="D71" s="50" t="s">
        <v>147</v>
      </c>
      <c r="E71" s="50">
        <f>IF(D71="leicht",6,IF(D71="mittel",6,IF(D71="schwer",18,xxx)))</f>
        <v>18</v>
      </c>
      <c r="F71" s="50">
        <f>IF(E71=6,30,IF(E71=18,40,xxx))</f>
        <v>40</v>
      </c>
      <c r="G71" s="51" t="s">
        <v>1241</v>
      </c>
      <c r="H71" s="52" t="s">
        <v>973</v>
      </c>
      <c r="I71" s="52" t="s">
        <v>974</v>
      </c>
      <c r="J71" s="22"/>
      <c r="K71" s="21"/>
    </row>
    <row r="72" spans="2:11" ht="234" x14ac:dyDescent="0.35">
      <c r="B72" s="75">
        <v>5</v>
      </c>
      <c r="C72" s="76" t="s">
        <v>830</v>
      </c>
      <c r="D72" s="50" t="s">
        <v>147</v>
      </c>
      <c r="E72" s="50">
        <f>IF(D72="leicht",6,IF(D72="mittel",6,IF(D72="schwer",18,xxx)))</f>
        <v>18</v>
      </c>
      <c r="F72" s="50">
        <f>IF(E72=6,30,IF(E72=18,40,xxx))</f>
        <v>40</v>
      </c>
      <c r="G72" s="51" t="s">
        <v>1242</v>
      </c>
      <c r="H72" s="52" t="s">
        <v>975</v>
      </c>
      <c r="I72" s="52" t="s">
        <v>976</v>
      </c>
      <c r="J72" s="22"/>
      <c r="K72" s="21"/>
    </row>
    <row r="73" spans="2:11" ht="221" x14ac:dyDescent="0.35">
      <c r="B73" s="76" t="s">
        <v>835</v>
      </c>
      <c r="C73" s="77" t="s">
        <v>831</v>
      </c>
      <c r="D73" s="78" t="s">
        <v>147</v>
      </c>
      <c r="E73" s="50">
        <f>IF(D73="leicht",6,IF(D73="mittel",6,IF(D73="schwer",18,xxx)))</f>
        <v>18</v>
      </c>
      <c r="F73" s="50">
        <f>IF(E73=6,30,IF(E73=18,40,xxx))</f>
        <v>40</v>
      </c>
      <c r="G73" s="51" t="s">
        <v>1243</v>
      </c>
      <c r="H73" s="71" t="s">
        <v>977</v>
      </c>
      <c r="I73" s="71" t="s">
        <v>978</v>
      </c>
      <c r="J73" s="22"/>
      <c r="K73" s="21"/>
    </row>
    <row r="74" spans="2:11" ht="221" x14ac:dyDescent="0.35">
      <c r="B74" s="79" t="s">
        <v>835</v>
      </c>
      <c r="C74" s="80" t="s">
        <v>832</v>
      </c>
      <c r="D74" s="81" t="s">
        <v>147</v>
      </c>
      <c r="E74" s="50">
        <f>IF(D74="leicht",6,IF(D74="mittel",6,IF(D74="schwer",18,xxx)))</f>
        <v>18</v>
      </c>
      <c r="F74" s="50">
        <f>IF(E74=6,30,IF(E74=18,40,xxx))</f>
        <v>40</v>
      </c>
      <c r="G74" s="51" t="s">
        <v>1244</v>
      </c>
      <c r="H74" s="72" t="s">
        <v>979</v>
      </c>
      <c r="I74" s="72" t="s">
        <v>980</v>
      </c>
      <c r="J74" s="22"/>
      <c r="K74" s="21"/>
    </row>
    <row r="75" spans="2:11" ht="338" x14ac:dyDescent="0.35">
      <c r="B75" s="79" t="s">
        <v>835</v>
      </c>
      <c r="C75" s="80" t="s">
        <v>833</v>
      </c>
      <c r="D75" s="81" t="s">
        <v>147</v>
      </c>
      <c r="E75" s="50">
        <f>IF(D75="leicht",6,IF(D75="mittel",6,IF(D75="schwer",18,xxx)))</f>
        <v>18</v>
      </c>
      <c r="F75" s="50">
        <f>IF(E75=6,30,IF(E75=18,40,xxx))</f>
        <v>40</v>
      </c>
      <c r="G75" s="51" t="s">
        <v>1245</v>
      </c>
      <c r="H75" s="72" t="s">
        <v>981</v>
      </c>
      <c r="I75" s="72" t="s">
        <v>982</v>
      </c>
      <c r="J75" s="22"/>
      <c r="K75" s="21"/>
    </row>
    <row r="76" spans="2:11" ht="65" x14ac:dyDescent="0.35">
      <c r="B76" s="79" t="s">
        <v>835</v>
      </c>
      <c r="C76" s="80" t="s">
        <v>831</v>
      </c>
      <c r="D76" s="80" t="s">
        <v>41</v>
      </c>
      <c r="E76" s="50">
        <f>IF(D76="leicht",6,IF(D76="mittel",6,IF(D76="schwer",18,xxx)))</f>
        <v>6</v>
      </c>
      <c r="F76" s="50">
        <f>IF(E76=6,30,IF(E76=18,40,xxx))</f>
        <v>30</v>
      </c>
      <c r="G76" s="51" t="s">
        <v>1246</v>
      </c>
      <c r="H76" s="72" t="s">
        <v>983</v>
      </c>
      <c r="I76" s="72" t="s">
        <v>984</v>
      </c>
      <c r="J76" s="22"/>
      <c r="K76" s="21"/>
    </row>
    <row r="77" spans="2:11" ht="39" x14ac:dyDescent="0.35">
      <c r="B77" s="79" t="s">
        <v>835</v>
      </c>
      <c r="C77" s="80" t="s">
        <v>831</v>
      </c>
      <c r="D77" s="80" t="s">
        <v>145</v>
      </c>
      <c r="E77" s="50">
        <f>IF(D77="leicht",6,IF(D77="mittel",6,IF(D77="schwer",18,xxx)))</f>
        <v>6</v>
      </c>
      <c r="F77" s="50">
        <f>IF(E77=6,30,IF(E77=18,40,xxx))</f>
        <v>30</v>
      </c>
      <c r="G77" s="51" t="s">
        <v>1247</v>
      </c>
      <c r="H77" s="72" t="s">
        <v>985</v>
      </c>
      <c r="I77" s="72" t="s">
        <v>986</v>
      </c>
      <c r="J77" s="22"/>
      <c r="K77" s="21"/>
    </row>
    <row r="78" spans="2:11" ht="104" x14ac:dyDescent="0.35">
      <c r="B78" s="79" t="s">
        <v>835</v>
      </c>
      <c r="C78" s="80" t="s">
        <v>831</v>
      </c>
      <c r="D78" s="80" t="s">
        <v>147</v>
      </c>
      <c r="E78" s="50">
        <f>IF(D78="leicht",6,IF(D78="mittel",6,IF(D78="schwer",18,xxx)))</f>
        <v>18</v>
      </c>
      <c r="F78" s="50">
        <f>IF(E78=6,30,IF(E78=18,40,xxx))</f>
        <v>40</v>
      </c>
      <c r="G78" s="51" t="s">
        <v>1248</v>
      </c>
      <c r="H78" s="72" t="s">
        <v>987</v>
      </c>
      <c r="I78" s="72" t="s">
        <v>988</v>
      </c>
      <c r="J78" s="22"/>
      <c r="K78" s="21"/>
    </row>
    <row r="79" spans="2:11" ht="65" x14ac:dyDescent="0.35">
      <c r="B79" s="79" t="s">
        <v>835</v>
      </c>
      <c r="C79" s="80" t="s">
        <v>831</v>
      </c>
      <c r="D79" s="80" t="s">
        <v>41</v>
      </c>
      <c r="E79" s="50">
        <f>IF(D79="leicht",6,IF(D79="mittel",6,IF(D79="schwer",18,xxx)))</f>
        <v>6</v>
      </c>
      <c r="F79" s="50">
        <f>IF(E79=6,30,IF(E79=18,40,xxx))</f>
        <v>30</v>
      </c>
      <c r="G79" s="51" t="s">
        <v>1249</v>
      </c>
      <c r="H79" s="72" t="s">
        <v>989</v>
      </c>
      <c r="I79" s="72" t="s">
        <v>990</v>
      </c>
      <c r="J79" s="22"/>
      <c r="K79" s="21"/>
    </row>
    <row r="80" spans="2:11" ht="156" x14ac:dyDescent="0.35">
      <c r="B80" s="79" t="s">
        <v>835</v>
      </c>
      <c r="C80" s="80" t="s">
        <v>832</v>
      </c>
      <c r="D80" s="80" t="s">
        <v>147</v>
      </c>
      <c r="E80" s="50">
        <f>IF(D80="leicht",6,IF(D80="mittel",6,IF(D80="schwer",18,xxx)))</f>
        <v>18</v>
      </c>
      <c r="F80" s="50">
        <f>IF(E80=6,30,IF(E80=18,40,xxx))</f>
        <v>40</v>
      </c>
      <c r="G80" s="51" t="s">
        <v>1250</v>
      </c>
      <c r="H80" s="72" t="s">
        <v>1264</v>
      </c>
      <c r="I80" s="72" t="s">
        <v>991</v>
      </c>
      <c r="J80" s="22"/>
      <c r="K80" s="21"/>
    </row>
    <row r="81" spans="2:11" ht="156" x14ac:dyDescent="0.35">
      <c r="B81" s="79" t="s">
        <v>835</v>
      </c>
      <c r="C81" s="80" t="s">
        <v>832</v>
      </c>
      <c r="D81" s="80" t="s">
        <v>145</v>
      </c>
      <c r="E81" s="50">
        <f>IF(D81="leicht",6,IF(D81="mittel",6,IF(D81="schwer",18,xxx)))</f>
        <v>6</v>
      </c>
      <c r="F81" s="50">
        <f>IF(E81=6,30,IF(E81=18,40,xxx))</f>
        <v>30</v>
      </c>
      <c r="G81" s="51" t="s">
        <v>1251</v>
      </c>
      <c r="H81" s="72" t="s">
        <v>992</v>
      </c>
      <c r="I81" s="72" t="s">
        <v>993</v>
      </c>
      <c r="J81" s="22"/>
      <c r="K81" s="21"/>
    </row>
    <row r="82" spans="2:11" ht="104" x14ac:dyDescent="0.35">
      <c r="B82" s="79" t="s">
        <v>835</v>
      </c>
      <c r="C82" s="80" t="s">
        <v>832</v>
      </c>
      <c r="D82" s="80" t="s">
        <v>145</v>
      </c>
      <c r="E82" s="50">
        <f>IF(D82="leicht",6,IF(D82="mittel",6,IF(D82="schwer",18,xxx)))</f>
        <v>6</v>
      </c>
      <c r="F82" s="50">
        <f>IF(E82=6,30,IF(E82=18,40,xxx))</f>
        <v>30</v>
      </c>
      <c r="G82" s="51" t="s">
        <v>1252</v>
      </c>
      <c r="H82" s="72" t="s">
        <v>994</v>
      </c>
      <c r="I82" s="72" t="s">
        <v>995</v>
      </c>
      <c r="J82" s="22"/>
      <c r="K82" s="21"/>
    </row>
    <row r="83" spans="2:11" ht="143" x14ac:dyDescent="0.35">
      <c r="B83" s="79" t="s">
        <v>835</v>
      </c>
      <c r="C83" s="80" t="s">
        <v>832</v>
      </c>
      <c r="D83" s="80" t="s">
        <v>145</v>
      </c>
      <c r="E83" s="50">
        <f>IF(D83="leicht",6,IF(D83="mittel",6,IF(D83="schwer",18,xxx)))</f>
        <v>6</v>
      </c>
      <c r="F83" s="50">
        <f>IF(E83=6,30,IF(E83=18,40,xxx))</f>
        <v>30</v>
      </c>
      <c r="G83" s="51" t="s">
        <v>1253</v>
      </c>
      <c r="H83" s="72" t="s">
        <v>996</v>
      </c>
      <c r="I83" s="72" t="s">
        <v>997</v>
      </c>
      <c r="J83" s="22"/>
      <c r="K83" s="21"/>
    </row>
    <row r="84" spans="2:11" ht="169" x14ac:dyDescent="0.35">
      <c r="B84" s="79" t="s">
        <v>835</v>
      </c>
      <c r="C84" s="80" t="s">
        <v>832</v>
      </c>
      <c r="D84" s="80" t="s">
        <v>147</v>
      </c>
      <c r="E84" s="50">
        <f>IF(D84="leicht",6,IF(D84="mittel",6,IF(D84="schwer",18,xxx)))</f>
        <v>18</v>
      </c>
      <c r="F84" s="50">
        <f>IF(E84=6,30,IF(E84=18,40,xxx))</f>
        <v>40</v>
      </c>
      <c r="G84" s="51" t="s">
        <v>1254</v>
      </c>
      <c r="H84" s="72" t="s">
        <v>998</v>
      </c>
      <c r="I84" s="72" t="s">
        <v>999</v>
      </c>
      <c r="J84" s="22"/>
      <c r="K84" s="21"/>
    </row>
    <row r="85" spans="2:11" ht="130" x14ac:dyDescent="0.35">
      <c r="B85" s="79" t="s">
        <v>835</v>
      </c>
      <c r="C85" s="80" t="s">
        <v>833</v>
      </c>
      <c r="D85" s="80" t="s">
        <v>41</v>
      </c>
      <c r="E85" s="50">
        <f>IF(D85="leicht",6,IF(D85="mittel",6,IF(D85="schwer",18,xxx)))</f>
        <v>6</v>
      </c>
      <c r="F85" s="50">
        <f>IF(E85=6,30,IF(E85=18,40,xxx))</f>
        <v>30</v>
      </c>
      <c r="G85" s="51" t="s">
        <v>1255</v>
      </c>
      <c r="H85" s="72" t="s">
        <v>1000</v>
      </c>
      <c r="I85" s="72" t="s">
        <v>1001</v>
      </c>
      <c r="J85" s="22"/>
      <c r="K85" s="21"/>
    </row>
    <row r="86" spans="2:11" ht="65" x14ac:dyDescent="0.35">
      <c r="B86" s="79" t="s">
        <v>835</v>
      </c>
      <c r="C86" s="80" t="s">
        <v>833</v>
      </c>
      <c r="D86" s="80" t="s">
        <v>145</v>
      </c>
      <c r="E86" s="50">
        <f>IF(D86="leicht",6,IF(D86="mittel",6,IF(D86="schwer",18,xxx)))</f>
        <v>6</v>
      </c>
      <c r="F86" s="50">
        <f>IF(E86=6,30,IF(E86=18,40,xxx))</f>
        <v>30</v>
      </c>
      <c r="G86" s="51" t="s">
        <v>1256</v>
      </c>
      <c r="H86" s="72" t="s">
        <v>1002</v>
      </c>
      <c r="I86" s="72" t="s">
        <v>1003</v>
      </c>
      <c r="J86" s="22"/>
      <c r="K86" s="21"/>
    </row>
    <row r="87" spans="2:11" ht="195" x14ac:dyDescent="0.35">
      <c r="B87" s="79" t="s">
        <v>835</v>
      </c>
      <c r="C87" s="80" t="s">
        <v>833</v>
      </c>
      <c r="D87" s="82" t="s">
        <v>145</v>
      </c>
      <c r="E87" s="50">
        <f>IF(D87="leicht",6,IF(D87="mittel",6,IF(D87="schwer",18,xxx)))</f>
        <v>6</v>
      </c>
      <c r="F87" s="50">
        <f>IF(E87=6,30,IF(E87=18,40,xxx))</f>
        <v>30</v>
      </c>
      <c r="G87" s="51" t="s">
        <v>1257</v>
      </c>
      <c r="H87" s="72" t="s">
        <v>1004</v>
      </c>
      <c r="I87" s="72" t="s">
        <v>1005</v>
      </c>
      <c r="J87" s="22"/>
      <c r="K87" s="21"/>
    </row>
    <row r="88" spans="2:11" ht="169" x14ac:dyDescent="0.35">
      <c r="B88" s="79" t="s">
        <v>835</v>
      </c>
      <c r="C88" s="80" t="s">
        <v>833</v>
      </c>
      <c r="D88" s="82" t="s">
        <v>145</v>
      </c>
      <c r="E88" s="50">
        <f>IF(D88="leicht",6,IF(D88="mittel",6,IF(D88="schwer",18,xxx)))</f>
        <v>6</v>
      </c>
      <c r="F88" s="50">
        <f>IF(E88=6,30,IF(E88=18,40,xxx))</f>
        <v>30</v>
      </c>
      <c r="G88" s="51" t="s">
        <v>1258</v>
      </c>
      <c r="H88" s="72" t="s">
        <v>1006</v>
      </c>
      <c r="I88" s="72" t="s">
        <v>1007</v>
      </c>
      <c r="J88" s="22"/>
      <c r="K88" s="21"/>
    </row>
    <row r="89" spans="2:11" ht="104" x14ac:dyDescent="0.35">
      <c r="B89" s="79" t="s">
        <v>835</v>
      </c>
      <c r="C89" s="80" t="s">
        <v>833</v>
      </c>
      <c r="D89" s="80" t="s">
        <v>147</v>
      </c>
      <c r="E89" s="50">
        <f>IF(D89="leicht",6,IF(D89="mittel",6,IF(D89="schwer",18,xxx)))</f>
        <v>18</v>
      </c>
      <c r="F89" s="50">
        <f>IF(E89=6,30,IF(E89=18,40,xxx))</f>
        <v>40</v>
      </c>
      <c r="G89" s="51" t="s">
        <v>1259</v>
      </c>
      <c r="H89" s="72" t="s">
        <v>1008</v>
      </c>
      <c r="I89" s="72" t="s">
        <v>1009</v>
      </c>
      <c r="J89" s="22"/>
      <c r="K89" s="21"/>
    </row>
    <row r="90" spans="2:11" ht="52" x14ac:dyDescent="0.35">
      <c r="B90" s="79" t="s">
        <v>835</v>
      </c>
      <c r="C90" s="80" t="s">
        <v>834</v>
      </c>
      <c r="D90" s="80" t="s">
        <v>41</v>
      </c>
      <c r="E90" s="50">
        <f>IF(D90="leicht",6,IF(D90="mittel",6,IF(D90="schwer",18,xxx)))</f>
        <v>6</v>
      </c>
      <c r="F90" s="50">
        <f>IF(E90=6,30,IF(E90=18,40,xxx))</f>
        <v>30</v>
      </c>
      <c r="G90" s="51" t="s">
        <v>1260</v>
      </c>
      <c r="H90" s="72" t="s">
        <v>1010</v>
      </c>
      <c r="I90" s="72" t="s">
        <v>1011</v>
      </c>
      <c r="J90" s="22"/>
      <c r="K90" s="21"/>
    </row>
    <row r="91" spans="2:11" ht="52" x14ac:dyDescent="0.35">
      <c r="B91" s="79" t="s">
        <v>835</v>
      </c>
      <c r="C91" s="80" t="s">
        <v>834</v>
      </c>
      <c r="D91" s="80" t="s">
        <v>41</v>
      </c>
      <c r="E91" s="50">
        <f>IF(D91="leicht",6,IF(D91="mittel",6,IF(D91="schwer",18,xxx)))</f>
        <v>6</v>
      </c>
      <c r="F91" s="50">
        <f>IF(E91=6,30,IF(E91=18,40,xxx))</f>
        <v>30</v>
      </c>
      <c r="G91" s="51" t="s">
        <v>1261</v>
      </c>
      <c r="H91" s="72" t="s">
        <v>1012</v>
      </c>
      <c r="I91" s="72" t="s">
        <v>1013</v>
      </c>
      <c r="J91" s="22"/>
      <c r="K91" s="21"/>
    </row>
    <row r="92" spans="2:11" ht="247" x14ac:dyDescent="0.35">
      <c r="B92" s="79" t="s">
        <v>835</v>
      </c>
      <c r="C92" s="80" t="s">
        <v>834</v>
      </c>
      <c r="D92" s="80" t="s">
        <v>145</v>
      </c>
      <c r="E92" s="50">
        <f>IF(D92="leicht",6,IF(D92="mittel",6,IF(D92="schwer",18,xxx)))</f>
        <v>6</v>
      </c>
      <c r="F92" s="50">
        <f>IF(E92=6,30,IF(E92=18,40,xxx))</f>
        <v>30</v>
      </c>
      <c r="G92" s="51" t="s">
        <v>1262</v>
      </c>
      <c r="H92" s="72" t="s">
        <v>1014</v>
      </c>
      <c r="I92" s="72" t="s">
        <v>1015</v>
      </c>
      <c r="J92" s="22"/>
      <c r="K92" s="21"/>
    </row>
    <row r="93" spans="2:11" ht="130" x14ac:dyDescent="0.35">
      <c r="B93" s="79" t="s">
        <v>835</v>
      </c>
      <c r="C93" s="80" t="s">
        <v>834</v>
      </c>
      <c r="D93" s="80" t="s">
        <v>145</v>
      </c>
      <c r="E93" s="50">
        <f>IF(D93="leicht",6,IF(D93="mittel",6,IF(D93="schwer",18,xxx)))</f>
        <v>6</v>
      </c>
      <c r="F93" s="50">
        <f>IF(E93=6,30,IF(E93=18,40,xxx))</f>
        <v>30</v>
      </c>
      <c r="G93" s="51" t="s">
        <v>103</v>
      </c>
      <c r="H93" s="72" t="s">
        <v>1016</v>
      </c>
      <c r="I93" s="72" t="s">
        <v>1017</v>
      </c>
      <c r="J93" s="22"/>
      <c r="K93" s="21"/>
    </row>
    <row r="94" spans="2:11" ht="286" x14ac:dyDescent="0.35">
      <c r="B94" s="79" t="s">
        <v>835</v>
      </c>
      <c r="C94" s="80" t="s">
        <v>834</v>
      </c>
      <c r="D94" s="80" t="s">
        <v>147</v>
      </c>
      <c r="E94" s="50">
        <f>IF(D94="leicht",6,IF(D94="mittel",6,IF(D94="schwer",18,xxx)))</f>
        <v>18</v>
      </c>
      <c r="F94" s="50">
        <f>IF(E94=6,30,IF(E94=18,40,xxx))</f>
        <v>40</v>
      </c>
      <c r="G94" s="51" t="s">
        <v>1263</v>
      </c>
      <c r="H94" s="72" t="s">
        <v>1018</v>
      </c>
      <c r="I94" s="72" t="s">
        <v>1019</v>
      </c>
      <c r="J94" s="22"/>
      <c r="K94" s="21"/>
    </row>
    <row r="95" spans="2:11" x14ac:dyDescent="0.35">
      <c r="B95" s="75"/>
      <c r="C95" s="76"/>
      <c r="D95" s="50"/>
      <c r="E95" s="50" t="e">
        <f>IF(D95="leicht",6,IF(D95="mittel",6,IF(D95="schwer",18,xxx)))</f>
        <v>#NAME?</v>
      </c>
      <c r="F95" s="50" t="e">
        <f>IF(E95=6,30,IF(E95=18,40,xxx))</f>
        <v>#NAME?</v>
      </c>
      <c r="G95" s="51" t="s">
        <v>104</v>
      </c>
      <c r="H95" s="52"/>
      <c r="I95" s="52"/>
      <c r="J95" s="22"/>
      <c r="K95" s="21"/>
    </row>
    <row r="96" spans="2:11" x14ac:dyDescent="0.35">
      <c r="B96" s="75"/>
      <c r="C96" s="76"/>
      <c r="D96" s="50"/>
      <c r="E96" s="50" t="e">
        <f>IF(D96="leicht",6,IF(D96="mittel",6,IF(D96="schwer",18,xxx)))</f>
        <v>#NAME?</v>
      </c>
      <c r="F96" s="50" t="e">
        <f>IF(E96=6,30,IF(E96=18,40,xxx))</f>
        <v>#NAME?</v>
      </c>
      <c r="G96" s="51" t="s">
        <v>105</v>
      </c>
      <c r="H96" s="52"/>
      <c r="I96" s="52"/>
      <c r="J96" s="22"/>
      <c r="K96" s="21"/>
    </row>
    <row r="97" spans="2:11" x14ac:dyDescent="0.35">
      <c r="B97" s="75"/>
      <c r="C97" s="76"/>
      <c r="D97" s="50"/>
      <c r="E97" s="50" t="e">
        <f>IF(D97="leicht",6,IF(D97="mittel",6,IF(D97="schwer",18,xxx)))</f>
        <v>#NAME?</v>
      </c>
      <c r="F97" s="50" t="e">
        <f>IF(E97=6,30,IF(E97=18,40,xxx))</f>
        <v>#NAME?</v>
      </c>
      <c r="G97" s="51" t="s">
        <v>106</v>
      </c>
      <c r="H97" s="52"/>
      <c r="I97" s="52"/>
      <c r="J97" s="22"/>
      <c r="K97" s="21"/>
    </row>
    <row r="98" spans="2:11" x14ac:dyDescent="0.35">
      <c r="B98" s="75"/>
      <c r="C98" s="76"/>
      <c r="D98" s="50"/>
      <c r="E98" s="50" t="e">
        <f>IF(D98="leicht",6,IF(D98="mittel",6,IF(D98="schwer",18,xxx)))</f>
        <v>#NAME?</v>
      </c>
      <c r="F98" s="50" t="e">
        <f>IF(E98=6,30,IF(E98=18,40,xxx))</f>
        <v>#NAME?</v>
      </c>
      <c r="G98" s="51" t="s">
        <v>107</v>
      </c>
      <c r="H98" s="52"/>
      <c r="I98" s="52"/>
      <c r="J98" s="22"/>
      <c r="K98" s="21"/>
    </row>
    <row r="99" spans="2:11" x14ac:dyDescent="0.35">
      <c r="B99" s="75"/>
      <c r="C99" s="76"/>
      <c r="D99" s="50"/>
      <c r="E99" s="50" t="e">
        <f>IF(D99="leicht",6,IF(D99="mittel",6,IF(D99="schwer",18,xxx)))</f>
        <v>#NAME?</v>
      </c>
      <c r="F99" s="50" t="e">
        <f>IF(E99=6,30,IF(E99=18,40,xxx))</f>
        <v>#NAME?</v>
      </c>
      <c r="G99" s="51" t="s">
        <v>108</v>
      </c>
      <c r="H99" s="52"/>
      <c r="I99" s="52"/>
      <c r="J99" s="22"/>
      <c r="K99" s="21"/>
    </row>
    <row r="100" spans="2:11" x14ac:dyDescent="0.35">
      <c r="B100" s="75"/>
      <c r="C100" s="76"/>
      <c r="D100" s="50"/>
      <c r="E100" s="50" t="e">
        <f>IF(D100="leicht",6,IF(D100="mittel",6,IF(D100="schwer",18,xxx)))</f>
        <v>#NAME?</v>
      </c>
      <c r="F100" s="50" t="e">
        <f>IF(E100=6,30,IF(E100=18,40,xxx))</f>
        <v>#NAME?</v>
      </c>
      <c r="G100" s="51" t="s">
        <v>109</v>
      </c>
      <c r="H100" s="52"/>
      <c r="I100" s="52"/>
      <c r="J100" s="22"/>
      <c r="K100" s="21"/>
    </row>
    <row r="101" spans="2:11" x14ac:dyDescent="0.35">
      <c r="B101" s="75"/>
      <c r="C101" s="76"/>
      <c r="D101" s="50"/>
      <c r="E101" s="50" t="e">
        <f>IF(D101="leicht",6,IF(D101="mittel",6,IF(D101="schwer",18,xxx)))</f>
        <v>#NAME?</v>
      </c>
      <c r="F101" s="50" t="e">
        <f>IF(E101=6,30,IF(E101=18,40,xxx))</f>
        <v>#NAME?</v>
      </c>
      <c r="G101" s="51" t="s">
        <v>110</v>
      </c>
      <c r="H101" s="52"/>
      <c r="I101" s="52"/>
      <c r="J101" s="22"/>
      <c r="K101" s="21"/>
    </row>
    <row r="102" spans="2:11" x14ac:dyDescent="0.35">
      <c r="B102" s="75"/>
      <c r="C102" s="76"/>
      <c r="D102" s="50"/>
      <c r="E102" s="50" t="e">
        <f>IF(D102="leicht",6,IF(D102="mittel",6,IF(D102="schwer",18,xxx)))</f>
        <v>#NAME?</v>
      </c>
      <c r="F102" s="50" t="e">
        <f>IF(E102=6,30,IF(E102=18,40,xxx))</f>
        <v>#NAME?</v>
      </c>
      <c r="G102" s="51" t="s">
        <v>111</v>
      </c>
      <c r="H102" s="52"/>
      <c r="I102" s="52"/>
      <c r="J102" s="22"/>
      <c r="K102" s="21"/>
    </row>
    <row r="103" spans="2:11" x14ac:dyDescent="0.35">
      <c r="B103" s="75"/>
      <c r="C103" s="76"/>
      <c r="D103" s="50"/>
      <c r="E103" s="50" t="e">
        <f>IF(D103="leicht",6,IF(D103="mittel",6,IF(D103="schwer",18,xxx)))</f>
        <v>#NAME?</v>
      </c>
      <c r="F103" s="50" t="e">
        <f>IF(E103=6,30,IF(E103=18,40,xxx))</f>
        <v>#NAME?</v>
      </c>
      <c r="G103" s="51" t="s">
        <v>112</v>
      </c>
      <c r="H103" s="52"/>
      <c r="I103" s="52"/>
      <c r="J103" s="22"/>
      <c r="K103" s="21"/>
    </row>
    <row r="104" spans="2:11" x14ac:dyDescent="0.35">
      <c r="B104" s="75"/>
      <c r="C104" s="76"/>
      <c r="D104" s="50"/>
      <c r="E104" s="50" t="e">
        <f>IF(D104="leicht",6,IF(D104="mittel",6,IF(D104="schwer",18,xxx)))</f>
        <v>#NAME?</v>
      </c>
      <c r="F104" s="50" t="e">
        <f>IF(E104=6,30,IF(E104=18,40,xxx))</f>
        <v>#NAME?</v>
      </c>
      <c r="G104" s="51" t="s">
        <v>113</v>
      </c>
      <c r="H104" s="52"/>
      <c r="I104" s="52"/>
      <c r="J104" s="22"/>
      <c r="K104" s="21"/>
    </row>
    <row r="105" spans="2:11" x14ac:dyDescent="0.35">
      <c r="B105" s="75"/>
      <c r="C105" s="76"/>
      <c r="D105" s="50"/>
      <c r="E105" s="50" t="e">
        <f>IF(D105="leicht",6,IF(D105="mittel",6,IF(D105="schwer",18,xxx)))</f>
        <v>#NAME?</v>
      </c>
      <c r="F105" s="50" t="e">
        <f>IF(E105=6,30,IF(E105=18,40,xxx))</f>
        <v>#NAME?</v>
      </c>
      <c r="G105" s="51" t="s">
        <v>114</v>
      </c>
      <c r="H105" s="52"/>
      <c r="I105" s="52"/>
      <c r="J105" s="22"/>
      <c r="K105" s="21"/>
    </row>
    <row r="106" spans="2:11" x14ac:dyDescent="0.35">
      <c r="B106" s="75"/>
      <c r="C106" s="76"/>
      <c r="D106" s="50"/>
      <c r="E106" s="50" t="e">
        <f>IF(D106="leicht",6,IF(D106="mittel",6,IF(D106="schwer",18,xxx)))</f>
        <v>#NAME?</v>
      </c>
      <c r="F106" s="50" t="e">
        <f>IF(E106=6,30,IF(E106=18,40,xxx))</f>
        <v>#NAME?</v>
      </c>
      <c r="G106" s="51" t="s">
        <v>115</v>
      </c>
      <c r="H106" s="52"/>
      <c r="I106" s="52"/>
      <c r="J106" s="22"/>
      <c r="K106" s="21"/>
    </row>
    <row r="107" spans="2:11" x14ac:dyDescent="0.35">
      <c r="B107" s="75"/>
      <c r="C107" s="76"/>
      <c r="D107" s="50"/>
      <c r="E107" s="50" t="e">
        <f>IF(D107="leicht",6,IF(D107="mittel",6,IF(D107="schwer",18,xxx)))</f>
        <v>#NAME?</v>
      </c>
      <c r="F107" s="50" t="e">
        <f>IF(E107=6,30,IF(E107=18,40,xxx))</f>
        <v>#NAME?</v>
      </c>
      <c r="G107" s="51" t="s">
        <v>116</v>
      </c>
      <c r="H107" s="52"/>
      <c r="I107" s="52"/>
      <c r="J107" s="22"/>
      <c r="K107" s="21"/>
    </row>
    <row r="108" spans="2:11" x14ac:dyDescent="0.35">
      <c r="B108" s="75"/>
      <c r="C108" s="76"/>
      <c r="D108" s="50"/>
      <c r="E108" s="50" t="e">
        <f>IF(D108="leicht",6,IF(D108="mittel",6,IF(D108="schwer",18,xxx)))</f>
        <v>#NAME?</v>
      </c>
      <c r="F108" s="50" t="e">
        <f>IF(E108=6,30,IF(E108=18,40,xxx))</f>
        <v>#NAME?</v>
      </c>
      <c r="G108" s="51" t="s">
        <v>117</v>
      </c>
      <c r="H108" s="52"/>
      <c r="I108" s="52"/>
      <c r="J108" s="22"/>
      <c r="K108" s="21"/>
    </row>
    <row r="109" spans="2:11" x14ac:dyDescent="0.35">
      <c r="B109" s="75"/>
      <c r="C109" s="76"/>
      <c r="D109" s="50"/>
      <c r="E109" s="50" t="e">
        <f>IF(D109="leicht",6,IF(D109="mittel",6,IF(D109="schwer",18,xxx)))</f>
        <v>#NAME?</v>
      </c>
      <c r="F109" s="50" t="e">
        <f>IF(E109=6,30,IF(E109=18,40,xxx))</f>
        <v>#NAME?</v>
      </c>
      <c r="G109" s="51" t="s">
        <v>118</v>
      </c>
      <c r="H109" s="52"/>
      <c r="I109" s="52"/>
      <c r="J109" s="22"/>
      <c r="K109" s="21"/>
    </row>
    <row r="110" spans="2:11" x14ac:dyDescent="0.35">
      <c r="B110" s="75"/>
      <c r="C110" s="76"/>
      <c r="D110" s="50"/>
      <c r="E110" s="50" t="e">
        <f>IF(D110="leicht",6,IF(D110="mittel",6,IF(D110="schwer",18,xxx)))</f>
        <v>#NAME?</v>
      </c>
      <c r="F110" s="50" t="e">
        <f>IF(E110=6,30,IF(E110=18,40,xxx))</f>
        <v>#NAME?</v>
      </c>
      <c r="G110" s="51" t="s">
        <v>119</v>
      </c>
      <c r="H110" s="52"/>
      <c r="I110" s="52"/>
      <c r="J110" s="22"/>
      <c r="K110" s="21"/>
    </row>
    <row r="111" spans="2:11" x14ac:dyDescent="0.35">
      <c r="B111" s="75"/>
      <c r="C111" s="76"/>
      <c r="D111" s="50"/>
      <c r="E111" s="50" t="e">
        <f>IF(D111="leicht",6,IF(D111="mittel",6,IF(D111="schwer",18,xxx)))</f>
        <v>#NAME?</v>
      </c>
      <c r="F111" s="50" t="e">
        <f>IF(E111=6,30,IF(E111=18,40,xxx))</f>
        <v>#NAME?</v>
      </c>
      <c r="G111" s="51" t="s">
        <v>120</v>
      </c>
      <c r="H111" s="52"/>
      <c r="I111" s="52"/>
      <c r="J111" s="22"/>
      <c r="K111" s="21"/>
    </row>
    <row r="112" spans="2:11" x14ac:dyDescent="0.35">
      <c r="B112" s="75"/>
      <c r="C112" s="76"/>
      <c r="D112" s="50"/>
      <c r="E112" s="50" t="e">
        <f>IF(D112="leicht",6,IF(D112="mittel",6,IF(D112="schwer",18,xxx)))</f>
        <v>#NAME?</v>
      </c>
      <c r="F112" s="50" t="e">
        <f>IF(E112=6,30,IF(E112=18,40,xxx))</f>
        <v>#NAME?</v>
      </c>
      <c r="G112" s="51" t="s">
        <v>121</v>
      </c>
      <c r="H112" s="52"/>
      <c r="I112" s="52"/>
      <c r="J112" s="22"/>
      <c r="K112" s="21"/>
    </row>
    <row r="113" spans="2:11" x14ac:dyDescent="0.35">
      <c r="B113" s="75"/>
      <c r="C113" s="76"/>
      <c r="D113" s="50"/>
      <c r="E113" s="50" t="e">
        <f>IF(D113="leicht",6,IF(D113="mittel",6,IF(D113="schwer",18,xxx)))</f>
        <v>#NAME?</v>
      </c>
      <c r="F113" s="50" t="e">
        <f>IF(E113=6,30,IF(E113=18,40,xxx))</f>
        <v>#NAME?</v>
      </c>
      <c r="G113" s="51" t="s">
        <v>122</v>
      </c>
      <c r="H113" s="52"/>
      <c r="I113" s="52"/>
      <c r="J113" s="22"/>
      <c r="K113" s="21"/>
    </row>
    <row r="114" spans="2:11" x14ac:dyDescent="0.35">
      <c r="B114" s="75"/>
      <c r="C114" s="76"/>
      <c r="D114" s="50"/>
      <c r="E114" s="50" t="e">
        <f>IF(D114="leicht",6,IF(D114="mittel",6,IF(D114="schwer",18,xxx)))</f>
        <v>#NAME?</v>
      </c>
      <c r="F114" s="50" t="e">
        <f>IF(E114=6,30,IF(E114=18,40,xxx))</f>
        <v>#NAME?</v>
      </c>
      <c r="G114" s="51" t="s">
        <v>123</v>
      </c>
      <c r="H114" s="52"/>
      <c r="I114" s="52"/>
      <c r="J114" s="22"/>
      <c r="K114" s="21"/>
    </row>
    <row r="115" spans="2:11" x14ac:dyDescent="0.35">
      <c r="B115" s="75"/>
      <c r="C115" s="76"/>
      <c r="D115" s="50"/>
      <c r="E115" s="50" t="e">
        <f>IF(D115="leicht",6,IF(D115="mittel",6,IF(D115="schwer",18,xxx)))</f>
        <v>#NAME?</v>
      </c>
      <c r="F115" s="50" t="e">
        <f>IF(E115=6,30,IF(E115=18,40,xxx))</f>
        <v>#NAME?</v>
      </c>
      <c r="G115" s="51" t="s">
        <v>124</v>
      </c>
      <c r="H115" s="52"/>
      <c r="I115" s="52"/>
      <c r="J115" s="22"/>
      <c r="K115" s="21"/>
    </row>
    <row r="116" spans="2:11" x14ac:dyDescent="0.35">
      <c r="B116" s="75"/>
      <c r="C116" s="76"/>
      <c r="D116" s="50"/>
      <c r="E116" s="50" t="e">
        <f>IF(D116="leicht",6,IF(D116="mittel",6,IF(D116="schwer",18,xxx)))</f>
        <v>#NAME?</v>
      </c>
      <c r="F116" s="50" t="e">
        <f>IF(E116=6,30,IF(E116=18,40,xxx))</f>
        <v>#NAME?</v>
      </c>
      <c r="G116" s="51" t="s">
        <v>125</v>
      </c>
      <c r="H116" s="52"/>
      <c r="I116" s="52"/>
      <c r="J116" s="22"/>
      <c r="K116" s="21"/>
    </row>
    <row r="117" spans="2:11" x14ac:dyDescent="0.35">
      <c r="B117" s="75"/>
      <c r="C117" s="76"/>
      <c r="D117" s="50"/>
      <c r="E117" s="50" t="e">
        <f>IF(D117="leicht",6,IF(D117="mittel",6,IF(D117="schwer",18,xxx)))</f>
        <v>#NAME?</v>
      </c>
      <c r="F117" s="50" t="e">
        <f>IF(E117=6,30,IF(E117=18,40,xxx))</f>
        <v>#NAME?</v>
      </c>
      <c r="G117" s="51" t="s">
        <v>126</v>
      </c>
      <c r="H117" s="52"/>
      <c r="I117" s="52"/>
      <c r="J117" s="22"/>
      <c r="K117" s="21"/>
    </row>
    <row r="118" spans="2:11" x14ac:dyDescent="0.35">
      <c r="B118" s="75"/>
      <c r="C118" s="76"/>
      <c r="D118" s="50"/>
      <c r="E118" s="50" t="e">
        <f>IF(D118="leicht",6,IF(D118="mittel",6,IF(D118="schwer",18,xxx)))</f>
        <v>#NAME?</v>
      </c>
      <c r="F118" s="50" t="e">
        <f>IF(E118=6,30,IF(E118=18,40,xxx))</f>
        <v>#NAME?</v>
      </c>
      <c r="G118" s="51" t="s">
        <v>127</v>
      </c>
      <c r="H118" s="52"/>
      <c r="I118" s="52"/>
      <c r="J118" s="22"/>
      <c r="K118" s="21"/>
    </row>
    <row r="119" spans="2:11" x14ac:dyDescent="0.35">
      <c r="B119" s="75"/>
      <c r="C119" s="76"/>
      <c r="D119" s="50"/>
      <c r="E119" s="50" t="e">
        <f>IF(D119="leicht",6,IF(D119="mittel",6,IF(D119="schwer",18,xxx)))</f>
        <v>#NAME?</v>
      </c>
      <c r="F119" s="50" t="e">
        <f>IF(E119=6,30,IF(E119=18,40,xxx))</f>
        <v>#NAME?</v>
      </c>
      <c r="G119" s="51" t="s">
        <v>128</v>
      </c>
      <c r="H119" s="52"/>
      <c r="I119" s="52"/>
      <c r="J119" s="22"/>
      <c r="K119" s="21"/>
    </row>
    <row r="120" spans="2:11" x14ac:dyDescent="0.35">
      <c r="B120" s="75"/>
      <c r="C120" s="76"/>
      <c r="D120" s="50"/>
      <c r="E120" s="50" t="e">
        <f>IF(D120="leicht",6,IF(D120="mittel",6,IF(D120="schwer",18,xxx)))</f>
        <v>#NAME?</v>
      </c>
      <c r="F120" s="50" t="e">
        <f>IF(E120=6,30,IF(E120=18,40,xxx))</f>
        <v>#NAME?</v>
      </c>
      <c r="G120" s="51" t="s">
        <v>129</v>
      </c>
      <c r="H120" s="52"/>
      <c r="I120" s="52"/>
      <c r="J120" s="22"/>
      <c r="K120" s="21"/>
    </row>
    <row r="121" spans="2:11" x14ac:dyDescent="0.35">
      <c r="B121" s="75"/>
      <c r="C121" s="76"/>
      <c r="D121" s="50"/>
      <c r="E121" s="50" t="e">
        <f>IF(D121="leicht",6,IF(D121="mittel",6,IF(D121="schwer",18,xxx)))</f>
        <v>#NAME?</v>
      </c>
      <c r="F121" s="50" t="e">
        <f>IF(E121=6,30,IF(E121=18,40,xxx))</f>
        <v>#NAME?</v>
      </c>
      <c r="G121" s="51" t="s">
        <v>130</v>
      </c>
      <c r="H121" s="52"/>
      <c r="I121" s="52"/>
      <c r="J121" s="22"/>
      <c r="K121" s="21"/>
    </row>
    <row r="122" spans="2:11" x14ac:dyDescent="0.35">
      <c r="B122" s="75"/>
      <c r="C122" s="76"/>
      <c r="D122" s="50"/>
      <c r="E122" s="50" t="e">
        <f>IF(D122="leicht",6,IF(D122="mittel",6,IF(D122="schwer",18,xxx)))</f>
        <v>#NAME?</v>
      </c>
      <c r="F122" s="50" t="e">
        <f>IF(E122=6,30,IF(E122=18,40,xxx))</f>
        <v>#NAME?</v>
      </c>
      <c r="G122" s="51" t="s">
        <v>131</v>
      </c>
      <c r="H122" s="52"/>
      <c r="I122" s="52"/>
      <c r="J122" s="22"/>
      <c r="K122" s="21"/>
    </row>
    <row r="123" spans="2:11" x14ac:dyDescent="0.35">
      <c r="B123" s="75"/>
      <c r="C123" s="76"/>
      <c r="D123" s="50"/>
      <c r="E123" s="50" t="e">
        <f>IF(D123="leicht",6,IF(D123="mittel",6,IF(D123="schwer",18,xxx)))</f>
        <v>#NAME?</v>
      </c>
      <c r="F123" s="50" t="e">
        <f>IF(E123=6,30,IF(E123=18,40,xxx))</f>
        <v>#NAME?</v>
      </c>
      <c r="G123" s="51" t="s">
        <v>132</v>
      </c>
      <c r="H123" s="52"/>
      <c r="I123" s="52"/>
      <c r="J123" s="22"/>
      <c r="K123" s="21"/>
    </row>
    <row r="124" spans="2:11" x14ac:dyDescent="0.35">
      <c r="B124" s="75"/>
      <c r="C124" s="76"/>
      <c r="D124" s="50"/>
      <c r="E124" s="50" t="e">
        <f>IF(D124="leicht",6,IF(D124="mittel",6,IF(D124="schwer",18,xxx)))</f>
        <v>#NAME?</v>
      </c>
      <c r="F124" s="50" t="e">
        <f>IF(E124=6,30,IF(E124=18,40,xxx))</f>
        <v>#NAME?</v>
      </c>
      <c r="G124" s="51" t="s">
        <v>133</v>
      </c>
      <c r="H124" s="52"/>
      <c r="I124" s="52"/>
      <c r="J124" s="22"/>
      <c r="K124" s="21"/>
    </row>
    <row r="125" spans="2:11" x14ac:dyDescent="0.35">
      <c r="B125" s="75"/>
      <c r="C125" s="76"/>
      <c r="D125" s="50"/>
      <c r="E125" s="50" t="e">
        <f>IF(D125="leicht",6,IF(D125="mittel",6,IF(D125="schwer",18,xxx)))</f>
        <v>#NAME?</v>
      </c>
      <c r="F125" s="50" t="e">
        <f>IF(E125=6,30,IF(E125=18,40,xxx))</f>
        <v>#NAME?</v>
      </c>
      <c r="G125" s="51" t="s">
        <v>134</v>
      </c>
      <c r="H125" s="52"/>
      <c r="I125" s="52"/>
      <c r="J125" s="22"/>
      <c r="K125" s="21"/>
    </row>
    <row r="126" spans="2:11" x14ac:dyDescent="0.35">
      <c r="B126" s="75"/>
      <c r="C126" s="76"/>
      <c r="D126" s="50"/>
      <c r="E126" s="50" t="e">
        <f>IF(D126="leicht",6,IF(D126="mittel",6,IF(D126="schwer",18,xxx)))</f>
        <v>#NAME?</v>
      </c>
      <c r="F126" s="50" t="e">
        <f>IF(E126=6,30,IF(E126=18,40,xxx))</f>
        <v>#NAME?</v>
      </c>
      <c r="G126" s="51" t="s">
        <v>135</v>
      </c>
      <c r="H126" s="52"/>
      <c r="I126" s="52"/>
      <c r="J126" s="22"/>
      <c r="K126" s="21"/>
    </row>
    <row r="127" spans="2:11" x14ac:dyDescent="0.35">
      <c r="B127" s="39"/>
      <c r="C127" s="32"/>
      <c r="D127" s="24"/>
      <c r="E127" s="24" t="e">
        <f>IF(D127="leicht",6,IF(D127="mittel",6,IF(D127="schwer",18,xxx)))</f>
        <v>#NAME?</v>
      </c>
      <c r="F127" s="24" t="e">
        <f>IF(E127=6,30,IF(E127=18,40,xxx))</f>
        <v>#NAME?</v>
      </c>
      <c r="G127" s="23" t="s">
        <v>136</v>
      </c>
      <c r="H127" s="22"/>
      <c r="I127" s="22"/>
      <c r="J127" s="22"/>
      <c r="K127" s="21"/>
    </row>
    <row r="128" spans="2:11" x14ac:dyDescent="0.35">
      <c r="B128" s="39"/>
      <c r="C128" s="32"/>
      <c r="D128" s="24"/>
      <c r="E128" s="24" t="e">
        <f>IF(D128="leicht",6,IF(D128="mittel",6,IF(D128="schwer",18,xxx)))</f>
        <v>#NAME?</v>
      </c>
      <c r="F128" s="24" t="e">
        <f>IF(E128=6,30,IF(E128=18,40,xxx))</f>
        <v>#NAME?</v>
      </c>
      <c r="G128" s="23" t="s">
        <v>137</v>
      </c>
      <c r="H128" s="22"/>
      <c r="I128" s="22"/>
      <c r="J128" s="22"/>
      <c r="K128" s="21"/>
    </row>
    <row r="129" spans="2:11" x14ac:dyDescent="0.35">
      <c r="B129" s="39"/>
      <c r="C129" s="32"/>
      <c r="D129" s="24"/>
      <c r="E129" s="24" t="e">
        <f>IF(D129="leicht",6,IF(D129="mittel",6,IF(D129="schwer",18,xxx)))</f>
        <v>#NAME?</v>
      </c>
      <c r="F129" s="24" t="e">
        <f>IF(E129=6,30,IF(E129=18,40,xxx))</f>
        <v>#NAME?</v>
      </c>
      <c r="G129" s="23" t="s">
        <v>138</v>
      </c>
      <c r="H129" s="22"/>
      <c r="I129" s="22"/>
      <c r="J129" s="22"/>
      <c r="K129" s="21"/>
    </row>
    <row r="130" spans="2:11" x14ac:dyDescent="0.35">
      <c r="B130" s="39"/>
      <c r="C130" s="32"/>
      <c r="D130" s="24"/>
      <c r="E130" s="24" t="e">
        <f>IF(D130="leicht",6,IF(D130="mittel",6,IF(D130="schwer",18,xxx)))</f>
        <v>#NAME?</v>
      </c>
      <c r="F130" s="24" t="e">
        <f>IF(E130=6,30,IF(E130=18,40,xxx))</f>
        <v>#NAME?</v>
      </c>
      <c r="G130" s="23" t="s">
        <v>139</v>
      </c>
      <c r="H130" s="22"/>
      <c r="I130" s="22"/>
      <c r="J130" s="22"/>
      <c r="K130" s="21"/>
    </row>
    <row r="131" spans="2:11" x14ac:dyDescent="0.35">
      <c r="B131" s="39"/>
      <c r="C131" s="32"/>
      <c r="D131" s="24"/>
      <c r="E131" s="24" t="e">
        <f>IF(D131="leicht",6,IF(D131="mittel",6,IF(D131="schwer",18,xxx)))</f>
        <v>#NAME?</v>
      </c>
      <c r="F131" s="24" t="e">
        <f>IF(E131=6,30,IF(E131=18,40,xxx))</f>
        <v>#NAME?</v>
      </c>
      <c r="G131" s="23" t="s">
        <v>140</v>
      </c>
      <c r="H131" s="22"/>
      <c r="I131" s="22"/>
      <c r="J131" s="22"/>
      <c r="K131" s="21"/>
    </row>
    <row r="132" spans="2:11" x14ac:dyDescent="0.35">
      <c r="B132" s="39"/>
      <c r="C132" s="32"/>
      <c r="D132" s="24"/>
      <c r="E132" s="24" t="e">
        <f>IF(D132="leicht",6,IF(D132="mittel",6,IF(D132="schwer",18,xxx)))</f>
        <v>#NAME?</v>
      </c>
      <c r="F132" s="24" t="e">
        <f>IF(E132=6,30,IF(E132=18,40,xxx))</f>
        <v>#NAME?</v>
      </c>
      <c r="G132" s="23" t="s">
        <v>141</v>
      </c>
      <c r="H132" s="22"/>
      <c r="I132" s="22"/>
      <c r="J132" s="22"/>
      <c r="K132" s="21"/>
    </row>
    <row r="133" spans="2:11" x14ac:dyDescent="0.35">
      <c r="B133" s="40"/>
    </row>
    <row r="134" spans="2:11" x14ac:dyDescent="0.35">
      <c r="B134" s="40"/>
    </row>
    <row r="135" spans="2:11" x14ac:dyDescent="0.35">
      <c r="B135" s="40"/>
    </row>
    <row r="136" spans="2:11" x14ac:dyDescent="0.35">
      <c r="B136" s="40"/>
    </row>
    <row r="137" spans="2:11" x14ac:dyDescent="0.35">
      <c r="B137" s="40"/>
    </row>
    <row r="138" spans="2:11" x14ac:dyDescent="0.35">
      <c r="B138" s="40"/>
    </row>
    <row r="139" spans="2:11" x14ac:dyDescent="0.35">
      <c r="B139" s="40"/>
    </row>
    <row r="140" spans="2:11" x14ac:dyDescent="0.35">
      <c r="B140" s="40"/>
    </row>
    <row r="141" spans="2:11" x14ac:dyDescent="0.35">
      <c r="B141" s="40"/>
    </row>
    <row r="142" spans="2:11" x14ac:dyDescent="0.35">
      <c r="B142" s="40"/>
    </row>
    <row r="143" spans="2:11" x14ac:dyDescent="0.35">
      <c r="B143" s="40"/>
    </row>
    <row r="144" spans="2:11" x14ac:dyDescent="0.35">
      <c r="B144" s="40"/>
    </row>
    <row r="145" spans="2:2" x14ac:dyDescent="0.35">
      <c r="B145" s="40"/>
    </row>
    <row r="146" spans="2:2" x14ac:dyDescent="0.35">
      <c r="B146" s="40"/>
    </row>
    <row r="147" spans="2:2" x14ac:dyDescent="0.35">
      <c r="B147" s="40"/>
    </row>
    <row r="148" spans="2:2" x14ac:dyDescent="0.35">
      <c r="B148" s="40"/>
    </row>
    <row r="149" spans="2:2" x14ac:dyDescent="0.35">
      <c r="B149" s="40"/>
    </row>
    <row r="150" spans="2:2" x14ac:dyDescent="0.35">
      <c r="B150" s="40"/>
    </row>
    <row r="151" spans="2:2" x14ac:dyDescent="0.35">
      <c r="B151" s="40"/>
    </row>
    <row r="152" spans="2:2" x14ac:dyDescent="0.35">
      <c r="B152" s="40"/>
    </row>
    <row r="153" spans="2:2" x14ac:dyDescent="0.35">
      <c r="B153" s="40"/>
    </row>
    <row r="154" spans="2:2" x14ac:dyDescent="0.35">
      <c r="B154" s="40"/>
    </row>
    <row r="155" spans="2:2" x14ac:dyDescent="0.35">
      <c r="B155" s="40"/>
    </row>
    <row r="156" spans="2:2" x14ac:dyDescent="0.35">
      <c r="B156" s="40"/>
    </row>
    <row r="157" spans="2:2" x14ac:dyDescent="0.35">
      <c r="B157" s="40"/>
    </row>
    <row r="158" spans="2:2" x14ac:dyDescent="0.35">
      <c r="B158" s="40"/>
    </row>
    <row r="159" spans="2:2" x14ac:dyDescent="0.35">
      <c r="B159" s="40"/>
    </row>
    <row r="160" spans="2:2" x14ac:dyDescent="0.35">
      <c r="B160" s="40"/>
    </row>
    <row r="161" spans="2:2" x14ac:dyDescent="0.35">
      <c r="B161" s="40"/>
    </row>
    <row r="162" spans="2:2" x14ac:dyDescent="0.35">
      <c r="B162" s="40"/>
    </row>
    <row r="163" spans="2:2" x14ac:dyDescent="0.35">
      <c r="B163" s="40"/>
    </row>
  </sheetData>
  <sheetProtection formatCells="0" formatColumns="0" formatRows="0" sort="0"/>
  <dataValidations count="1">
    <dataValidation showInputMessage="1" showErrorMessage="1" sqref="J1:J1048576" xr:uid="{00000000-0002-0000-0200-000000000000}"/>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Tabelle2!$A$2:$A$5</xm:f>
          </x14:formula1>
          <xm:sqref>D95:D132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9"/>
  <sheetViews>
    <sheetView workbookViewId="0">
      <selection activeCell="D18" sqref="D18"/>
    </sheetView>
  </sheetViews>
  <sheetFormatPr defaultColWidth="11.453125" defaultRowHeight="14.5" x14ac:dyDescent="0.35"/>
  <cols>
    <col min="2" max="2" width="20.90625" bestFit="1" customWidth="1"/>
  </cols>
  <sheetData>
    <row r="1" spans="1:5" x14ac:dyDescent="0.35">
      <c r="A1" t="s">
        <v>142</v>
      </c>
      <c r="C1" t="s">
        <v>143</v>
      </c>
    </row>
    <row r="3" spans="1:5" x14ac:dyDescent="0.35">
      <c r="A3" t="s">
        <v>41</v>
      </c>
      <c r="C3" t="s">
        <v>144</v>
      </c>
    </row>
    <row r="4" spans="1:5" x14ac:dyDescent="0.35">
      <c r="A4" t="s">
        <v>145</v>
      </c>
      <c r="C4" t="s">
        <v>146</v>
      </c>
    </row>
    <row r="5" spans="1:5" x14ac:dyDescent="0.35">
      <c r="A5" t="s">
        <v>147</v>
      </c>
    </row>
    <row r="7" spans="1:5" x14ac:dyDescent="0.35">
      <c r="B7" t="s">
        <v>148</v>
      </c>
      <c r="C7" t="s">
        <v>149</v>
      </c>
      <c r="D7" t="s">
        <v>150</v>
      </c>
      <c r="E7" t="s">
        <v>151</v>
      </c>
    </row>
    <row r="8" spans="1:5" x14ac:dyDescent="0.35">
      <c r="A8">
        <v>3</v>
      </c>
      <c r="B8" s="25">
        <f>SUM(C8:E8)</f>
        <v>30</v>
      </c>
      <c r="C8" s="26">
        <v>14</v>
      </c>
      <c r="D8" s="26">
        <v>8</v>
      </c>
      <c r="E8" s="26">
        <v>8</v>
      </c>
    </row>
    <row r="9" spans="1:5" x14ac:dyDescent="0.35">
      <c r="A9">
        <v>4</v>
      </c>
      <c r="B9" s="25">
        <f t="shared" ref="B9:B17" si="0">SUM(C9:E9)</f>
        <v>23</v>
      </c>
      <c r="C9" s="26">
        <v>9</v>
      </c>
      <c r="D9" s="26">
        <v>7</v>
      </c>
      <c r="E9" s="26">
        <v>7</v>
      </c>
    </row>
    <row r="10" spans="1:5" x14ac:dyDescent="0.35">
      <c r="A10">
        <v>5</v>
      </c>
      <c r="B10" s="25">
        <f t="shared" si="0"/>
        <v>18</v>
      </c>
      <c r="C10" s="26">
        <v>8</v>
      </c>
      <c r="D10" s="26">
        <v>5</v>
      </c>
      <c r="E10" s="26">
        <v>5</v>
      </c>
    </row>
    <row r="11" spans="1:5" x14ac:dyDescent="0.35">
      <c r="A11">
        <v>6</v>
      </c>
      <c r="B11" s="25">
        <f t="shared" si="0"/>
        <v>16</v>
      </c>
      <c r="C11" s="26">
        <v>8</v>
      </c>
      <c r="D11" s="26">
        <v>4</v>
      </c>
      <c r="E11" s="26">
        <v>4</v>
      </c>
    </row>
    <row r="12" spans="1:5" x14ac:dyDescent="0.35">
      <c r="A12">
        <v>7</v>
      </c>
      <c r="B12" s="25">
        <f t="shared" si="0"/>
        <v>13</v>
      </c>
      <c r="C12" s="26">
        <v>5</v>
      </c>
      <c r="D12" s="26">
        <v>4</v>
      </c>
      <c r="E12" s="26">
        <v>4</v>
      </c>
    </row>
    <row r="13" spans="1:5" x14ac:dyDescent="0.35">
      <c r="A13">
        <v>8</v>
      </c>
      <c r="B13" s="25">
        <f t="shared" si="0"/>
        <v>11</v>
      </c>
      <c r="C13" s="26">
        <v>5</v>
      </c>
      <c r="D13" s="26">
        <v>3</v>
      </c>
      <c r="E13" s="26">
        <v>3</v>
      </c>
    </row>
    <row r="14" spans="1:5" x14ac:dyDescent="0.35">
      <c r="A14">
        <v>9</v>
      </c>
      <c r="B14" s="25">
        <f t="shared" si="0"/>
        <v>12</v>
      </c>
      <c r="C14" s="26">
        <v>6</v>
      </c>
      <c r="D14" s="26">
        <v>3</v>
      </c>
      <c r="E14" s="26">
        <v>3</v>
      </c>
    </row>
    <row r="15" spans="1:5" x14ac:dyDescent="0.35">
      <c r="A15">
        <v>10</v>
      </c>
      <c r="B15" s="25">
        <f t="shared" si="0"/>
        <v>10</v>
      </c>
      <c r="C15" s="26">
        <v>4</v>
      </c>
      <c r="D15" s="26">
        <v>3</v>
      </c>
      <c r="E15" s="26">
        <v>3</v>
      </c>
    </row>
    <row r="16" spans="1:5" x14ac:dyDescent="0.35">
      <c r="A16">
        <v>11</v>
      </c>
      <c r="B16" s="25">
        <f t="shared" si="0"/>
        <v>10</v>
      </c>
      <c r="C16" s="26">
        <v>4</v>
      </c>
      <c r="D16" s="26">
        <v>3</v>
      </c>
      <c r="E16" s="26">
        <v>3</v>
      </c>
    </row>
    <row r="17" spans="1:5" x14ac:dyDescent="0.35">
      <c r="A17">
        <v>12</v>
      </c>
      <c r="B17" s="27">
        <f t="shared" si="0"/>
        <v>9</v>
      </c>
      <c r="C17" s="28">
        <v>3</v>
      </c>
      <c r="D17" s="28">
        <v>3</v>
      </c>
      <c r="E17" s="28">
        <v>3</v>
      </c>
    </row>
    <row r="19" spans="1:5" x14ac:dyDescent="0.35">
      <c r="B19" t="s">
        <v>152</v>
      </c>
      <c r="C19" t="s">
        <v>153</v>
      </c>
      <c r="D19" t="s">
        <v>154</v>
      </c>
      <c r="E19" t="s">
        <v>155</v>
      </c>
    </row>
    <row r="20" spans="1:5" x14ac:dyDescent="0.35">
      <c r="A20">
        <v>3</v>
      </c>
      <c r="B20" s="29">
        <f>SUM(C20:E20)</f>
        <v>20</v>
      </c>
      <c r="C20" s="26">
        <v>5</v>
      </c>
      <c r="D20" s="26">
        <v>5</v>
      </c>
      <c r="E20" s="26">
        <v>10</v>
      </c>
    </row>
    <row r="21" spans="1:5" x14ac:dyDescent="0.35">
      <c r="A21">
        <v>4</v>
      </c>
      <c r="B21" s="29">
        <f t="shared" ref="B21:B29" si="1">SUM(C21:E21)</f>
        <v>15</v>
      </c>
      <c r="C21" s="26">
        <v>4</v>
      </c>
      <c r="D21" s="26">
        <v>4</v>
      </c>
      <c r="E21" s="26">
        <v>7</v>
      </c>
    </row>
    <row r="22" spans="1:5" x14ac:dyDescent="0.35">
      <c r="A22">
        <v>5</v>
      </c>
      <c r="B22" s="29">
        <f t="shared" si="1"/>
        <v>12</v>
      </c>
      <c r="C22" s="26">
        <v>3</v>
      </c>
      <c r="D22" s="26">
        <v>3</v>
      </c>
      <c r="E22" s="26">
        <v>6</v>
      </c>
    </row>
    <row r="23" spans="1:5" x14ac:dyDescent="0.35">
      <c r="A23">
        <v>6</v>
      </c>
      <c r="B23" s="29">
        <f t="shared" si="1"/>
        <v>9</v>
      </c>
      <c r="C23" s="26">
        <v>2</v>
      </c>
      <c r="D23" s="26">
        <v>2</v>
      </c>
      <c r="E23" s="26">
        <v>5</v>
      </c>
    </row>
    <row r="24" spans="1:5" x14ac:dyDescent="0.35">
      <c r="A24">
        <v>7</v>
      </c>
      <c r="B24" s="29">
        <f t="shared" si="1"/>
        <v>8</v>
      </c>
      <c r="C24" s="26">
        <v>2</v>
      </c>
      <c r="D24" s="26">
        <v>2</v>
      </c>
      <c r="E24" s="26">
        <v>4</v>
      </c>
    </row>
    <row r="25" spans="1:5" x14ac:dyDescent="0.35">
      <c r="A25">
        <v>8</v>
      </c>
      <c r="B25" s="29">
        <f t="shared" si="1"/>
        <v>8</v>
      </c>
      <c r="C25" s="26">
        <v>2</v>
      </c>
      <c r="D25" s="26">
        <v>2</v>
      </c>
      <c r="E25" s="26">
        <v>4</v>
      </c>
    </row>
    <row r="26" spans="1:5" x14ac:dyDescent="0.35">
      <c r="A26">
        <v>9</v>
      </c>
      <c r="B26" s="29">
        <f t="shared" si="1"/>
        <v>5</v>
      </c>
      <c r="C26" s="26">
        <v>1</v>
      </c>
      <c r="D26" s="26">
        <v>1</v>
      </c>
      <c r="E26" s="26">
        <v>3</v>
      </c>
    </row>
    <row r="27" spans="1:5" x14ac:dyDescent="0.35">
      <c r="A27">
        <v>10</v>
      </c>
      <c r="B27" s="29">
        <f t="shared" si="1"/>
        <v>5</v>
      </c>
      <c r="C27" s="26">
        <v>1</v>
      </c>
      <c r="D27" s="26">
        <v>1</v>
      </c>
      <c r="E27" s="26">
        <v>3</v>
      </c>
    </row>
    <row r="28" spans="1:5" x14ac:dyDescent="0.35">
      <c r="A28">
        <v>11</v>
      </c>
      <c r="B28" s="29">
        <f t="shared" si="1"/>
        <v>4</v>
      </c>
      <c r="C28" s="26">
        <v>1</v>
      </c>
      <c r="D28" s="26">
        <v>1</v>
      </c>
      <c r="E28" s="26">
        <v>2</v>
      </c>
    </row>
    <row r="29" spans="1:5" x14ac:dyDescent="0.35">
      <c r="A29">
        <v>12</v>
      </c>
      <c r="B29" s="30">
        <f t="shared" si="1"/>
        <v>4</v>
      </c>
      <c r="C29" s="28">
        <v>1</v>
      </c>
      <c r="D29" s="28">
        <v>1</v>
      </c>
      <c r="E29" s="28">
        <v>2</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8aea869-ffe8-48f7-9e91-4a2b9eb4cdc5">
      <Terms xmlns="http://schemas.microsoft.com/office/infopath/2007/PartnerControls"/>
    </lcf76f155ced4ddcb4097134ff3c332f>
    <TaxCatchAll xmlns="15e1de99-1079-4bd0-98dc-f643554a1a4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6356F589EF02F4CB64774888E988C88" ma:contentTypeVersion="16" ma:contentTypeDescription="Create a new document." ma:contentTypeScope="" ma:versionID="9e014cbbd7935fa22a9e5fe204f45deb">
  <xsd:schema xmlns:xsd="http://www.w3.org/2001/XMLSchema" xmlns:xs="http://www.w3.org/2001/XMLSchema" xmlns:p="http://schemas.microsoft.com/office/2006/metadata/properties" xmlns:ns2="28aea869-ffe8-48f7-9e91-4a2b9eb4cdc5" xmlns:ns3="15e1de99-1079-4bd0-98dc-f643554a1a46" targetNamespace="http://schemas.microsoft.com/office/2006/metadata/properties" ma:root="true" ma:fieldsID="24c508b3a33a7635f3c8436a93fa77dd" ns2:_="" ns3:_="">
    <xsd:import namespace="28aea869-ffe8-48f7-9e91-4a2b9eb4cdc5"/>
    <xsd:import namespace="15e1de99-1079-4bd0-98dc-f643554a1a4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ea869-ffe8-48f7-9e91-4a2b9eb4cd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9e705d6-38b3-4b97-b0df-0b3ae6773d96" ma:termSetId="09814cd3-568e-fe90-9814-8d621ff8fb84" ma:anchorId="fba54fb3-c3e1-fe81-a776-ca4b69148c4d" ma:open="true" ma:isKeyword="false">
      <xsd:complexType>
        <xsd:sequence>
          <xsd:element ref="pc:Terms" minOccurs="0" maxOccurs="1"/>
        </xsd:sequence>
      </xsd:complex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5e1de99-1079-4bd0-98dc-f643554a1a4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3eda2db9-7966-4d39-b1f2-7e8764c8d419}" ma:internalName="TaxCatchAll" ma:showField="CatchAllData" ma:web="15e1de99-1079-4bd0-98dc-f643554a1a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B0891C-F58B-4CEA-B9C7-9FFAE525278A}">
  <ds:schemaRefs>
    <ds:schemaRef ds:uri="http://www.w3.org/XML/1998/namespace"/>
    <ds:schemaRef ds:uri="http://schemas.microsoft.com/office/infopath/2007/PartnerControls"/>
    <ds:schemaRef ds:uri="http://schemas.microsoft.com/office/2006/documentManagement/types"/>
    <ds:schemaRef ds:uri="http://purl.org/dc/dcmitype/"/>
    <ds:schemaRef ds:uri="http://purl.org/dc/terms/"/>
    <ds:schemaRef ds:uri="http://schemas.microsoft.com/office/2006/metadata/properties"/>
    <ds:schemaRef ds:uri="28aea869-ffe8-48f7-9e91-4a2b9eb4cdc5"/>
    <ds:schemaRef ds:uri="15e1de99-1079-4bd0-98dc-f643554a1a46"/>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F97C3231-9B32-4C96-BAE0-25DCED96ADA1}">
  <ds:schemaRefs>
    <ds:schemaRef ds:uri="http://schemas.microsoft.com/sharepoint/v3/contenttype/forms"/>
  </ds:schemaRefs>
</ds:datastoreItem>
</file>

<file path=customXml/itemProps3.xml><?xml version="1.0" encoding="utf-8"?>
<ds:datastoreItem xmlns:ds="http://schemas.openxmlformats.org/officeDocument/2006/customXml" ds:itemID="{17B6274B-98F8-4856-A809-28A4C5AD00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ea869-ffe8-48f7-9e91-4a2b9eb4cdc5"/>
    <ds:schemaRef ds:uri="15e1de99-1079-4bd0-98dc-f643554a1a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Overview</vt:lpstr>
      <vt:lpstr>Multiple Choice</vt:lpstr>
      <vt:lpstr>Offene Fragen</vt:lpstr>
      <vt:lpstr>Tabelle2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 Carmen</dc:creator>
  <cp:keywords/>
  <dc:description/>
  <cp:lastModifiedBy>Abbie Rutherford</cp:lastModifiedBy>
  <cp:revision/>
  <dcterms:created xsi:type="dcterms:W3CDTF">2015-01-30T14:58:41Z</dcterms:created>
  <dcterms:modified xsi:type="dcterms:W3CDTF">2023-05-30T12:37:12Z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0x010100F6356F589EF02F4CB64774888E988C88</vt:lpwstr>
  </property>
  <property fmtid="{D5CDD505-2E9C-101B-9397-08002B2CF9AE}" pid="3" name="MediaServiceImageTags">
    <vt:lpwstr/>
  </property>
</Properties>
</file>