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iubhfs-my.sharepoint.com/personal/najmeh_doostdar_iu_org/Documents/English course book production/Bachelor Applied Psychology/DLBPSEEWP01_E, Introduction to Empirically Scientific Psychology/DLBPSEEWP01_E/Questions/"/>
    </mc:Choice>
  </mc:AlternateContent>
  <xr:revisionPtr revIDLastSave="1118" documentId="8_{07052F62-9D9A-4A28-B4BF-31A6EE925064}" xr6:coauthVersionLast="47" xr6:coauthVersionMax="47" xr10:uidLastSave="{0997B0A1-717D-4B9A-B038-4E7D50499842}"/>
  <bookViews>
    <workbookView xWindow="-108" yWindow="-108" windowWidth="30936" windowHeight="16896" xr2:uid="{00000000-000D-0000-FFFF-FFFF00000000}"/>
  </bookViews>
  <sheets>
    <sheet name="Overview"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 r="F2" i="2"/>
  <c r="E3" i="2"/>
  <c r="F3" i="2"/>
  <c r="E4" i="2"/>
  <c r="F4" i="2"/>
  <c r="E5" i="2"/>
  <c r="F5" i="2"/>
  <c r="E6" i="2"/>
  <c r="F6" i="2"/>
  <c r="E7" i="2"/>
  <c r="F7" i="2"/>
  <c r="E8" i="2"/>
  <c r="F8" i="2"/>
  <c r="E9" i="2"/>
  <c r="F9" i="2"/>
  <c r="E10" i="2"/>
  <c r="F10" i="2"/>
  <c r="E11" i="2"/>
  <c r="F11" i="2"/>
  <c r="E12" i="2"/>
  <c r="F12" i="2"/>
  <c r="E13" i="2"/>
  <c r="F13" i="2"/>
  <c r="E14" i="2"/>
  <c r="F14" i="2"/>
  <c r="E15" i="2"/>
  <c r="F15" i="2"/>
  <c r="E16" i="2"/>
  <c r="F16" i="2"/>
  <c r="E17" i="2"/>
  <c r="F17" i="2"/>
  <c r="E18" i="2"/>
  <c r="F18" i="2"/>
  <c r="E19" i="2"/>
  <c r="F19" i="2"/>
  <c r="E20" i="2"/>
  <c r="F20" i="2"/>
  <c r="E21" i="2"/>
  <c r="F21" i="2"/>
  <c r="E22" i="2"/>
  <c r="F22" i="2"/>
  <c r="E23" i="2"/>
  <c r="F23" i="2"/>
  <c r="E24" i="2"/>
  <c r="F24" i="2"/>
  <c r="E25" i="2"/>
  <c r="F25" i="2"/>
  <c r="E26" i="2"/>
  <c r="F26" i="2"/>
  <c r="E27" i="2"/>
  <c r="F27" i="2"/>
  <c r="E28" i="2"/>
  <c r="F28" i="2"/>
  <c r="E29" i="2"/>
  <c r="F29" i="2"/>
  <c r="E30" i="2"/>
  <c r="F30" i="2"/>
  <c r="E31" i="2"/>
  <c r="F31" i="2"/>
  <c r="E32" i="2"/>
  <c r="F32" i="2"/>
  <c r="E33" i="2"/>
  <c r="F33" i="2"/>
  <c r="E34" i="2"/>
  <c r="F34" i="2"/>
  <c r="E35" i="2"/>
  <c r="F35" i="2"/>
  <c r="E36" i="2"/>
  <c r="F36" i="2"/>
  <c r="E37" i="2"/>
  <c r="F37" i="2"/>
  <c r="E38" i="2"/>
  <c r="F38" i="2"/>
  <c r="E39" i="2"/>
  <c r="F39" i="2"/>
  <c r="E40" i="2"/>
  <c r="F40" i="2"/>
  <c r="E41" i="2"/>
  <c r="F41" i="2"/>
  <c r="E42" i="2"/>
  <c r="F42" i="2"/>
  <c r="E43" i="2"/>
  <c r="F43" i="2"/>
  <c r="E44" i="2"/>
  <c r="F44" i="2"/>
  <c r="E45" i="2"/>
  <c r="F45" i="2"/>
  <c r="E46" i="2"/>
  <c r="F46" i="2"/>
  <c r="E47" i="2"/>
  <c r="F47" i="2"/>
  <c r="E48" i="2"/>
  <c r="F48" i="2"/>
  <c r="E49" i="2"/>
  <c r="F49" i="2"/>
  <c r="E50" i="2"/>
  <c r="F50" i="2"/>
  <c r="E51" i="2"/>
  <c r="F51" i="2"/>
  <c r="E52" i="2"/>
  <c r="F52" i="2"/>
  <c r="E53" i="2"/>
  <c r="F53" i="2"/>
  <c r="E54" i="2"/>
  <c r="F54" i="2"/>
  <c r="E55" i="2"/>
  <c r="F55" i="2"/>
  <c r="E56" i="2"/>
  <c r="F56" i="2"/>
  <c r="E57" i="2"/>
  <c r="F57" i="2"/>
  <c r="E58" i="2"/>
  <c r="F58" i="2"/>
  <c r="E59" i="2"/>
  <c r="F59" i="2"/>
  <c r="E60" i="2"/>
  <c r="F60" i="2"/>
  <c r="E61" i="2"/>
  <c r="F61" i="2"/>
  <c r="E62" i="2"/>
  <c r="F62" i="2"/>
  <c r="E63" i="2"/>
  <c r="F63" i="2"/>
  <c r="E64" i="2"/>
  <c r="F64" i="2"/>
  <c r="E65" i="2"/>
  <c r="F65" i="2"/>
  <c r="E66" i="2"/>
  <c r="F66" i="2"/>
  <c r="E67" i="2"/>
  <c r="F67" i="2"/>
  <c r="E68" i="2"/>
  <c r="F68" i="2"/>
  <c r="E69" i="2"/>
  <c r="F69" i="2"/>
  <c r="E70" i="2"/>
  <c r="F70" i="2"/>
  <c r="E71" i="2"/>
  <c r="F71" i="2"/>
  <c r="E72" i="2"/>
  <c r="F72" i="2"/>
  <c r="E73" i="2"/>
  <c r="F73" i="2"/>
  <c r="E74" i="2"/>
  <c r="F74" i="2"/>
  <c r="E75" i="2"/>
  <c r="F75" i="2"/>
  <c r="E76" i="2"/>
  <c r="F76" i="2"/>
  <c r="E77" i="2"/>
  <c r="F77" i="2"/>
  <c r="E78" i="2"/>
  <c r="F78" i="2"/>
  <c r="E79" i="2"/>
  <c r="F79" i="2"/>
  <c r="E80" i="2"/>
  <c r="F80" i="2"/>
  <c r="E81" i="2"/>
  <c r="F81" i="2"/>
  <c r="E82" i="2"/>
  <c r="F82" i="2"/>
  <c r="E83" i="2"/>
  <c r="F83" i="2"/>
  <c r="E84" i="2"/>
  <c r="F84" i="2"/>
  <c r="E85" i="2"/>
  <c r="F85" i="2"/>
  <c r="E86" i="2"/>
  <c r="F86" i="2"/>
  <c r="E87" i="2"/>
  <c r="F87" i="2"/>
  <c r="E88" i="2"/>
  <c r="F88" i="2"/>
  <c r="E89" i="2"/>
  <c r="F89" i="2"/>
  <c r="E90" i="2"/>
  <c r="F90" i="2"/>
  <c r="E91" i="2"/>
  <c r="F91" i="2"/>
  <c r="E92" i="2"/>
  <c r="F92" i="2"/>
  <c r="E93" i="2"/>
  <c r="F93" i="2"/>
  <c r="E94" i="2"/>
  <c r="F94" i="2"/>
  <c r="E95" i="2"/>
  <c r="F95" i="2"/>
  <c r="E96" i="2"/>
  <c r="F96" i="2"/>
  <c r="E97" i="2"/>
  <c r="F97" i="2"/>
  <c r="E98" i="2"/>
  <c r="F98" i="2"/>
  <c r="E99" i="2"/>
  <c r="F99" i="2"/>
  <c r="E100" i="2"/>
  <c r="F100" i="2"/>
  <c r="E101" i="2"/>
  <c r="F101" i="2"/>
  <c r="E102" i="2"/>
  <c r="F102" i="2"/>
  <c r="E103" i="2"/>
  <c r="F103" i="2"/>
  <c r="E104" i="2"/>
  <c r="F104" i="2"/>
  <c r="E105" i="2"/>
  <c r="F105" i="2"/>
  <c r="E106" i="2"/>
  <c r="F106" i="2"/>
  <c r="E107" i="2"/>
  <c r="F107" i="2"/>
  <c r="E108" i="2"/>
  <c r="F108" i="2"/>
  <c r="E109" i="2"/>
  <c r="F109" i="2"/>
  <c r="E110" i="2"/>
  <c r="F110" i="2"/>
  <c r="E111" i="2"/>
  <c r="F111" i="2"/>
  <c r="E112" i="2"/>
  <c r="F112" i="2"/>
  <c r="E113" i="2"/>
  <c r="F113" i="2"/>
  <c r="E114" i="2"/>
  <c r="F114" i="2"/>
  <c r="E115" i="2"/>
  <c r="F115" i="2"/>
  <c r="E116" i="2"/>
  <c r="F116" i="2"/>
  <c r="E117" i="2"/>
  <c r="F117" i="2"/>
  <c r="E118" i="2"/>
  <c r="F118" i="2"/>
  <c r="E119" i="2"/>
  <c r="F119" i="2"/>
  <c r="E120" i="2"/>
  <c r="F120" i="2"/>
  <c r="E121" i="2"/>
  <c r="F121" i="2"/>
  <c r="E122" i="2"/>
  <c r="F122" i="2"/>
  <c r="E123" i="2"/>
  <c r="F123" i="2"/>
  <c r="E124" i="2"/>
  <c r="F124" i="2"/>
  <c r="E125" i="2"/>
  <c r="F125" i="2"/>
  <c r="E126" i="2"/>
  <c r="F126" i="2"/>
  <c r="E127" i="2"/>
  <c r="F127" i="2"/>
  <c r="E128" i="2"/>
  <c r="F128" i="2"/>
  <c r="E129" i="2"/>
  <c r="F129" i="2"/>
  <c r="E130" i="2"/>
  <c r="F130" i="2"/>
  <c r="E131" i="2"/>
  <c r="F131" i="2"/>
  <c r="E132" i="2"/>
  <c r="F132" i="2"/>
  <c r="E133" i="2"/>
  <c r="F133" i="2"/>
  <c r="E134" i="2"/>
  <c r="F134" i="2"/>
  <c r="E135" i="2"/>
  <c r="F135" i="2"/>
  <c r="E136" i="2"/>
  <c r="F136" i="2"/>
  <c r="B29" i="3"/>
  <c r="B28" i="3"/>
  <c r="B27" i="3"/>
  <c r="B26" i="3"/>
  <c r="B25" i="3"/>
  <c r="B24" i="3"/>
  <c r="B23" i="3"/>
  <c r="B22" i="3"/>
  <c r="B21" i="3"/>
  <c r="B20" i="3"/>
  <c r="B17" i="3"/>
  <c r="B16" i="3"/>
  <c r="B15" i="3"/>
  <c r="B14" i="3"/>
  <c r="B13" i="3"/>
  <c r="B12" i="3"/>
  <c r="B11" i="3"/>
  <c r="B10" i="3"/>
  <c r="B9" i="3"/>
  <c r="B8" i="3"/>
  <c r="B9" i="4"/>
  <c r="B13" i="4"/>
  <c r="B17" i="4"/>
  <c r="B16" i="4"/>
  <c r="B15" i="4"/>
  <c r="B14" i="4"/>
  <c r="B18" i="4"/>
  <c r="A49" i="4"/>
  <c r="A48" i="4"/>
  <c r="A47" i="4"/>
  <c r="A33" i="4"/>
  <c r="F33" i="4"/>
  <c r="E22" i="4"/>
  <c r="G24" i="4"/>
  <c r="G23" i="4"/>
  <c r="G22" i="4"/>
  <c r="F24" i="4"/>
  <c r="F23" i="4"/>
  <c r="F39" i="4"/>
  <c r="F22" i="4"/>
  <c r="F38" i="4"/>
  <c r="E24" i="4"/>
  <c r="E23" i="4"/>
  <c r="A32" i="4"/>
  <c r="D32" i="4"/>
  <c r="B12" i="4"/>
  <c r="D48" i="4"/>
  <c r="A31" i="4"/>
  <c r="E31" i="4"/>
  <c r="E47" i="4"/>
  <c r="A46" i="4"/>
  <c r="A45" i="4"/>
  <c r="A44" i="4"/>
  <c r="A43" i="4"/>
  <c r="A42" i="4"/>
  <c r="A41" i="4"/>
  <c r="D24" i="4"/>
  <c r="D23" i="4"/>
  <c r="D22" i="4"/>
  <c r="C24" i="4"/>
  <c r="C23" i="4"/>
  <c r="C22" i="4"/>
  <c r="A30" i="4"/>
  <c r="E30" i="4"/>
  <c r="A29" i="4"/>
  <c r="B29" i="4"/>
  <c r="A28" i="4"/>
  <c r="E28" i="4"/>
  <c r="E44" i="4"/>
  <c r="A27" i="4"/>
  <c r="B27" i="4"/>
  <c r="A26" i="4"/>
  <c r="D26" i="4"/>
  <c r="D42" i="4"/>
  <c r="A25" i="4"/>
  <c r="C25" i="4"/>
  <c r="B11" i="4"/>
  <c r="B10" i="4"/>
  <c r="B23" i="4"/>
  <c r="B22" i="4"/>
  <c r="B24" i="4"/>
  <c r="F27" i="4"/>
  <c r="B32" i="4"/>
  <c r="B48" i="4"/>
  <c r="G32" i="4"/>
  <c r="E38" i="4"/>
  <c r="D39" i="4"/>
  <c r="D30" i="4"/>
  <c r="B30" i="4"/>
  <c r="C30" i="4"/>
  <c r="F30" i="4"/>
  <c r="G30" i="4"/>
  <c r="C32" i="4"/>
  <c r="E39" i="4"/>
  <c r="F40" i="4"/>
  <c r="B40" i="4"/>
  <c r="C26" i="4"/>
  <c r="C42" i="4"/>
  <c r="F32" i="4"/>
  <c r="F48" i="4"/>
  <c r="F46" i="4"/>
  <c r="D38" i="4"/>
  <c r="B39" i="4"/>
  <c r="E32" i="4"/>
  <c r="E48" i="4"/>
  <c r="E40" i="4"/>
  <c r="B19" i="4"/>
  <c r="E29" i="4"/>
  <c r="E45" i="4"/>
  <c r="C27" i="4"/>
  <c r="C43" i="4"/>
  <c r="D46" i="4"/>
  <c r="G27" i="4"/>
  <c r="G43" i="4"/>
  <c r="C29" i="4"/>
  <c r="C45" i="4"/>
  <c r="E46" i="4"/>
  <c r="D27" i="4"/>
  <c r="D43" i="4"/>
  <c r="B46" i="4"/>
  <c r="F31" i="4"/>
  <c r="F47" i="4"/>
  <c r="D29" i="4"/>
  <c r="D45" i="4"/>
  <c r="D40" i="4"/>
  <c r="C48" i="4"/>
  <c r="F49" i="4"/>
  <c r="G46" i="4"/>
  <c r="G31" i="4"/>
  <c r="G40" i="4"/>
  <c r="G28" i="4"/>
  <c r="G44" i="4"/>
  <c r="G48" i="4"/>
  <c r="C40" i="4"/>
  <c r="C33" i="4"/>
  <c r="C49" i="4"/>
  <c r="D28" i="4"/>
  <c r="D44" i="4"/>
  <c r="D33" i="4"/>
  <c r="D49" i="4"/>
  <c r="D31" i="4"/>
  <c r="D47" i="4"/>
  <c r="F43" i="4"/>
  <c r="F26" i="4"/>
  <c r="F42" i="4"/>
  <c r="G33" i="4"/>
  <c r="G49" i="4"/>
  <c r="B31" i="4"/>
  <c r="B47" i="4"/>
  <c r="G29" i="4"/>
  <c r="G45" i="4"/>
  <c r="C28" i="4"/>
  <c r="F28" i="4"/>
  <c r="F44" i="4"/>
  <c r="B25" i="4"/>
  <c r="B41" i="4"/>
  <c r="G25" i="4"/>
  <c r="G41" i="4"/>
  <c r="G39" i="4"/>
  <c r="C31" i="4"/>
  <c r="C47" i="4"/>
  <c r="B28" i="4"/>
  <c r="B44" i="4"/>
  <c r="G26" i="4"/>
  <c r="G42" i="4"/>
  <c r="B26" i="4"/>
  <c r="B42" i="4"/>
  <c r="G47" i="4"/>
  <c r="G38" i="4"/>
  <c r="E26" i="4"/>
  <c r="E42" i="4"/>
  <c r="B38" i="4"/>
  <c r="F25" i="4"/>
  <c r="F41" i="4"/>
  <c r="E27" i="4"/>
  <c r="E43" i="4"/>
  <c r="B43" i="4"/>
  <c r="C41" i="4"/>
  <c r="D25" i="4"/>
  <c r="C38" i="4"/>
  <c r="B33" i="4"/>
  <c r="E25" i="4"/>
  <c r="B45" i="4"/>
  <c r="C39" i="4"/>
  <c r="C46" i="4"/>
  <c r="E33" i="4"/>
  <c r="E49" i="4"/>
  <c r="F29" i="4"/>
  <c r="F45" i="4"/>
  <c r="F50" i="4"/>
  <c r="C34" i="4"/>
  <c r="G50" i="4"/>
  <c r="F34" i="4"/>
  <c r="C44" i="4"/>
  <c r="C50" i="4"/>
  <c r="B34" i="4"/>
  <c r="B49" i="4"/>
  <c r="B50" i="4"/>
  <c r="G34" i="4"/>
  <c r="E34" i="4"/>
  <c r="E41" i="4"/>
  <c r="E50" i="4"/>
  <c r="D41" i="4"/>
  <c r="D50" i="4"/>
  <c r="D34" i="4"/>
  <c r="H50" i="4"/>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indexed="81"/>
            <rFont val="Segoe UI"/>
            <family val="2"/>
          </rPr>
          <t>Thoma, Carmen:</t>
        </r>
        <r>
          <rPr>
            <sz val="9"/>
            <color indexed="81"/>
            <rFont val="Segoe UI"/>
            <family val="2"/>
          </rPr>
          <t xml:space="preserve">
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<sst xmlns="http://schemas.openxmlformats.org/spreadsheetml/2006/main" count="1309" uniqueCount="938">
  <si>
    <t>Module Code</t>
  </si>
  <si>
    <t>Course Code</t>
  </si>
  <si>
    <t>DLBPSEEWP01_E</t>
  </si>
  <si>
    <t>Course Name</t>
  </si>
  <si>
    <t xml:space="preserve">Introduction to Empirically Scientific Psychology </t>
  </si>
  <si>
    <t>Total number of Units</t>
  </si>
  <si>
    <t>Author</t>
  </si>
  <si>
    <t>Evangelos Zois</t>
  </si>
  <si>
    <t>Exam duration in minutes</t>
  </si>
  <si>
    <t>Comment</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</si>
  <si>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</si>
  <si>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</si>
  <si>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</si>
  <si>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</si>
  <si>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</si>
  <si>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</si>
  <si>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</si>
  <si>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</si>
  <si>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</si>
  <si>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</si>
  <si>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</si>
  <si>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</si>
  <si>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</si>
  <si>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</si>
  <si>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</si>
  <si>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</si>
  <si>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</si>
  <si>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</si>
  <si>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</si>
  <si>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</si>
  <si>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</si>
  <si>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</si>
  <si>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Total</t>
  </si>
  <si>
    <t>Noch zu erstellen</t>
  </si>
  <si>
    <t>Unit</t>
  </si>
  <si>
    <t>Section</t>
  </si>
  <si>
    <r>
      <t xml:space="preserve">Level of difficulty
leicht (easy)
mittel (middle)
schwer (hard)
</t>
    </r>
    <r>
      <rPr>
        <b/>
        <sz val="10"/>
        <color rgb="FFFF0000"/>
        <rFont val="Calibri"/>
        <family val="2"/>
        <scheme val="minor"/>
      </rPr>
      <t>Please use the German term!</t>
    </r>
  </si>
  <si>
    <t>Question number (auto-
matically)</t>
  </si>
  <si>
    <t>Question text</t>
  </si>
  <si>
    <t>Correct answer</t>
  </si>
  <si>
    <t>Incorrect answer</t>
  </si>
  <si>
    <t>Picture - yes? =&gt; insert "Ja" (Please use the German term!) 
And please note the information in "Overview"</t>
  </si>
  <si>
    <t>Comment from reviewer</t>
  </si>
  <si>
    <t>1.5</t>
  </si>
  <si>
    <t>leicht</t>
  </si>
  <si>
    <t>Which level of measurement has a true zero point?</t>
  </si>
  <si>
    <t>Ratio</t>
  </si>
  <si>
    <t xml:space="preserve">Nominal </t>
  </si>
  <si>
    <t xml:space="preserve">Ordinal </t>
  </si>
  <si>
    <t>Interval</t>
  </si>
  <si>
    <t xml:space="preserve">Ordinal  </t>
  </si>
  <si>
    <t xml:space="preserve">Interval </t>
  </si>
  <si>
    <t>Which level of measurement allows for rank ordering?</t>
  </si>
  <si>
    <t>Ordinal</t>
  </si>
  <si>
    <t>Which level of measurement allows for meaningful ratios to be calculated?</t>
  </si>
  <si>
    <t>Gender</t>
  </si>
  <si>
    <t>Temperature</t>
  </si>
  <si>
    <t>Height</t>
  </si>
  <si>
    <t>Level of education</t>
  </si>
  <si>
    <t>Which of the following is an example of ordinal scale data in a research study?</t>
  </si>
  <si>
    <t>Rank order of participants based on test scores</t>
  </si>
  <si>
    <t>Blood pressure of participants</t>
  </si>
  <si>
    <t>Number of siblings</t>
  </si>
  <si>
    <t xml:space="preserve">Age  </t>
  </si>
  <si>
    <t>Income</t>
  </si>
  <si>
    <t>2.2</t>
  </si>
  <si>
    <t>Selecting participants at random from a larger population</t>
  </si>
  <si>
    <t>Selecting participants who are readily available</t>
  </si>
  <si>
    <t>Choosing participants who meet specific criteria</t>
  </si>
  <si>
    <t>Picking participants who are well-known in the community</t>
  </si>
  <si>
    <t>Which of the following sampling methods is a non-probability sampling technique?</t>
  </si>
  <si>
    <t>Convenience sampling</t>
  </si>
  <si>
    <t>Cluster sampling</t>
  </si>
  <si>
    <t>Simple random sampling</t>
  </si>
  <si>
    <t>Stratified sampling</t>
  </si>
  <si>
    <t>2.3</t>
  </si>
  <si>
    <t>Observational methods</t>
  </si>
  <si>
    <t>Self-report measures</t>
  </si>
  <si>
    <t>Experimental methods</t>
  </si>
  <si>
    <t>Correlational methods</t>
  </si>
  <si>
    <t>Selecting participants based on a random process</t>
  </si>
  <si>
    <t>What is the main disadvantage of convenience sampling?</t>
  </si>
  <si>
    <t>A type of bias that occurs when participants drop out of a study and their data is not included in the final analysis</t>
  </si>
  <si>
    <t>A type of bias that occurs when participants deliberately provide inaccurate information</t>
  </si>
  <si>
    <t>A type of bias that occurs when researchers manipulate data to support their hypotheses</t>
  </si>
  <si>
    <t>Which of the following data collection techniques allows researchers to make causal inferences about the relationship between variables?</t>
  </si>
  <si>
    <t>3.1</t>
  </si>
  <si>
    <t>What is the difference between an independent variable and a dependent variable in an experiment?</t>
  </si>
  <si>
    <t>What is an independent variable in a research study?</t>
  </si>
  <si>
    <t>The variable that is manipulated by the researcher</t>
  </si>
  <si>
    <t>The variable that is measured in the study</t>
  </si>
  <si>
    <t>The variable that is controlled by the researcher</t>
  </si>
  <si>
    <t>The variable that is not relevant to the study</t>
  </si>
  <si>
    <t>What is a dependent variable in a research study?</t>
  </si>
  <si>
    <t>What is counterbalancing in research design?</t>
  </si>
  <si>
    <t>A technique used to balance the order in which participants receive different treatments or conditions</t>
  </si>
  <si>
    <t>A method of randomizing participants into different groups</t>
  </si>
  <si>
    <t>A method of sampling participants from a population</t>
  </si>
  <si>
    <t>3.2</t>
  </si>
  <si>
    <t>Which of the following strategies can improve internal validity in a study?</t>
  </si>
  <si>
    <t>Randomly assigning participants to conditions</t>
  </si>
  <si>
    <t>Using a convenience sample</t>
  </si>
  <si>
    <t>Selecting a sample that is representative of the population</t>
  </si>
  <si>
    <t>Failing to control for extraneous variables</t>
  </si>
  <si>
    <t>3.4</t>
  </si>
  <si>
    <t>Which of the following research designs involves the collection of data at a single point in time?</t>
  </si>
  <si>
    <t>Cross-sectional design</t>
  </si>
  <si>
    <t>Longitudinal design</t>
  </si>
  <si>
    <t>Cohort design</t>
  </si>
  <si>
    <t>Quasi-experimental design</t>
  </si>
  <si>
    <t>Which of the following research designs involves the collection of data from the same group of individuals over an extended period of time?</t>
  </si>
  <si>
    <t>Which of the following is an example of an independent variable?</t>
  </si>
  <si>
    <t>Amount of caffeine consumed</t>
  </si>
  <si>
    <t>Age of participants</t>
  </si>
  <si>
    <t>Gender of participants</t>
  </si>
  <si>
    <t>Height of participants</t>
  </si>
  <si>
    <t>4.1</t>
  </si>
  <si>
    <t>What is the Hawthorne effect?</t>
  </si>
  <si>
    <t>The influence of a charismatic leader on employee morale</t>
  </si>
  <si>
    <t>The impact of a positive work environment on productivity</t>
  </si>
  <si>
    <t>The belief that employee behavior is shaped by the culture of the organization</t>
  </si>
  <si>
    <t>4.3</t>
  </si>
  <si>
    <t>A type of bias that occurs when participants respond in a way that makes them appear more socially desirable or acceptable</t>
  </si>
  <si>
    <t>A type of bias that occurs when participants change their behavior or responses based on cues they perceive from the researcher or research context</t>
  </si>
  <si>
    <t>4.4</t>
  </si>
  <si>
    <t>Which of the following best describes criterion validity?</t>
  </si>
  <si>
    <t>The degree to which a test measures what it is intended to measure</t>
  </si>
  <si>
    <t>The degree to which a test is reliable</t>
  </si>
  <si>
    <t>The degree to which a test is fair</t>
  </si>
  <si>
    <t>The degree to which a test is unbiased</t>
  </si>
  <si>
    <t>Which of the following is an example of construct validity?</t>
  </si>
  <si>
    <t>4.5</t>
  </si>
  <si>
    <t>Which of the following is true about the Minnesota Multiphasic Personality Inventory (MMPI)?</t>
  </si>
  <si>
    <t>Which of the following is true about the Wechsler Adult Intelligence Scale (WAIS)?</t>
  </si>
  <si>
    <t>4.6</t>
  </si>
  <si>
    <t>MMPI</t>
  </si>
  <si>
    <t>fMRI</t>
  </si>
  <si>
    <t>EEG</t>
  </si>
  <si>
    <t>ECG</t>
  </si>
  <si>
    <t>5.2</t>
  </si>
  <si>
    <t>What is naturalistic observation in qualitative research?</t>
  </si>
  <si>
    <t>The observation of humans in their natural environments</t>
  </si>
  <si>
    <t>The observation of animals in their natural habitats</t>
  </si>
  <si>
    <t>The observation of humans in controlled laboratory settings</t>
  </si>
  <si>
    <t>The observation of the natural world through ecological research</t>
  </si>
  <si>
    <t>5.4</t>
  </si>
  <si>
    <t>Which of the following is a possible source of bias in qualitative research?</t>
  </si>
  <si>
    <t>5.3</t>
  </si>
  <si>
    <t>What is the purpose of coding in qualitative research?</t>
  </si>
  <si>
    <t>To organize data into themes or patterns</t>
  </si>
  <si>
    <t>To eliminate any data that does not fit the research question</t>
  </si>
  <si>
    <t>To ensure that the research is objective and unbiased</t>
  </si>
  <si>
    <t>To calculate statistical measures of central tendency and dispersion</t>
  </si>
  <si>
    <t>What is the main goal of grounded theory?</t>
  </si>
  <si>
    <t>To develop theories from data</t>
  </si>
  <si>
    <t>To test defined hypotheses</t>
  </si>
  <si>
    <t>To establish causation between variables</t>
  </si>
  <si>
    <t>To conduct a literature review</t>
  </si>
  <si>
    <t>What is the purpose of transcribing qualitative data?</t>
  </si>
  <si>
    <t>To convert audio or video recordings into written text</t>
  </si>
  <si>
    <t>To remove any identifying information from the data</t>
  </si>
  <si>
    <t>To analyze quantitative data</t>
  </si>
  <si>
    <t>To develop a research hypothesis</t>
  </si>
  <si>
    <t>Structured interview</t>
  </si>
  <si>
    <t>Unstructured interview</t>
  </si>
  <si>
    <t>Semi-structured interview</t>
  </si>
  <si>
    <t>Group interview</t>
  </si>
  <si>
    <t>Which of the following is NOT a type of qualitative data?</t>
  </si>
  <si>
    <t>Numerical data</t>
  </si>
  <si>
    <t>Observational data</t>
  </si>
  <si>
    <t>Audio data</t>
  </si>
  <si>
    <t>Artifacts</t>
  </si>
  <si>
    <t>Which of the following is an example of visual data in qualitative research?</t>
  </si>
  <si>
    <t>A photograph</t>
  </si>
  <si>
    <t>A recorded conversation</t>
  </si>
  <si>
    <t>A written transcript of an interview</t>
  </si>
  <si>
    <t>An online survey response</t>
  </si>
  <si>
    <t>6.1</t>
  </si>
  <si>
    <t>What does APA stand for in the context of psychology?</t>
  </si>
  <si>
    <t>American Psychological Association</t>
  </si>
  <si>
    <t>American Psychiatry Association</t>
  </si>
  <si>
    <t>American Psychological Society</t>
  </si>
  <si>
    <t xml:space="preserve">British Psychological Society </t>
  </si>
  <si>
    <t xml:space="preserve">British Professional Society </t>
  </si>
  <si>
    <t xml:space="preserve">Britsh Psychiatric Society </t>
  </si>
  <si>
    <t xml:space="preserve">British Psychological Association </t>
  </si>
  <si>
    <t>For its ethical implications and potential harm to participants</t>
  </si>
  <si>
    <t>For its failure to produce significant results</t>
  </si>
  <si>
    <t>For its use of deception</t>
  </si>
  <si>
    <t>For its lack of generalizability</t>
  </si>
  <si>
    <t>6.2</t>
  </si>
  <si>
    <t>Guards and prisoners</t>
  </si>
  <si>
    <t>Managers and workers</t>
  </si>
  <si>
    <t>Doctors and patients</t>
  </si>
  <si>
    <t>Teachers and students</t>
  </si>
  <si>
    <t>6.3</t>
  </si>
  <si>
    <t>Research data and results</t>
  </si>
  <si>
    <t>Study protocols and procedures</t>
  </si>
  <si>
    <t>Informed consent documents and participant data</t>
  </si>
  <si>
    <t>mittel</t>
  </si>
  <si>
    <t>Which level of measurement has equal intervals between values?</t>
  </si>
  <si>
    <t>What type of measurement is temperature in Celsius?</t>
  </si>
  <si>
    <t>What type of measurement is level of education?</t>
  </si>
  <si>
    <t>What type of measurement is Likert scale data?</t>
  </si>
  <si>
    <t>2.1</t>
  </si>
  <si>
    <t>Which method of research involves starting with specific observations and then developing a theory or hypothesis?</t>
  </si>
  <si>
    <t>Inductive method</t>
  </si>
  <si>
    <t xml:space="preserve">Deductive method </t>
  </si>
  <si>
    <t>Which method of research involves formulating a hypothesis or theory and then testing it through empirical observations?</t>
  </si>
  <si>
    <t>Deductive method</t>
  </si>
  <si>
    <t>the size of the population.</t>
  </si>
  <si>
    <t>the sampling method.</t>
  </si>
  <si>
    <t>the research question.</t>
  </si>
  <si>
    <t>the research team.</t>
  </si>
  <si>
    <t>What is the main advantage of probability sampling methods?</t>
  </si>
  <si>
    <t>What is the relationship between independent and dependent variables in a research study?</t>
  </si>
  <si>
    <t>The dependent variable affects the independent variable</t>
  </si>
  <si>
    <t>Exercise</t>
  </si>
  <si>
    <t>Mood</t>
  </si>
  <si>
    <t>Age</t>
  </si>
  <si>
    <t>Reaction time</t>
  </si>
  <si>
    <t>Caffeine</t>
  </si>
  <si>
    <t>Which of the following is a threat to internal validity in a study?</t>
  </si>
  <si>
    <t>Maturation</t>
  </si>
  <si>
    <t>Random assignment</t>
  </si>
  <si>
    <t>External validity</t>
  </si>
  <si>
    <t>Which of the following is true about deception in psychological research?</t>
  </si>
  <si>
    <t>What is questionnaire reliability?</t>
  </si>
  <si>
    <t>The extent to which a questionnaire produces consistent results over time</t>
  </si>
  <si>
    <t>The extent to which a questionnaire measures what it is supposed to measure</t>
  </si>
  <si>
    <t>The extent to which a questionnaire can be used with different populations</t>
  </si>
  <si>
    <t>The extent to which a questionnaire is easy to use and understand</t>
  </si>
  <si>
    <t>What is an example of a demand characteristic in research?</t>
  </si>
  <si>
    <t>A researcher intentionally changing the wording of a question to elicit a particular response</t>
  </si>
  <si>
    <t>A participant refusing to participate in a study because they disagree with the research hypothesis</t>
  </si>
  <si>
    <t>The use of multiple raters or observers</t>
  </si>
  <si>
    <t>The use of a larger sample size</t>
  </si>
  <si>
    <t>The use of a more reliable measurement instrument</t>
  </si>
  <si>
    <t>What is the purpose of a focus group?</t>
  </si>
  <si>
    <t>To collect qualitative data through group discussion</t>
  </si>
  <si>
    <t>To collect quantitative data through individual surveys</t>
  </si>
  <si>
    <t>To test a new product before it is released</t>
  </si>
  <si>
    <t>To measure the satisfaction level of customers</t>
  </si>
  <si>
    <t>What qualitative research method involves analyzing the meaning of words and phrases in a text to identify patterns and insights?</t>
  </si>
  <si>
    <t>Which of the following is an example of naturalistic observation in qualitative research?</t>
  </si>
  <si>
    <t>Conducting an experiment to test the effects of a new drug</t>
  </si>
  <si>
    <t>Analyzing secondary data from a database</t>
  </si>
  <si>
    <t>How many participants are typically included in a focus group?</t>
  </si>
  <si>
    <t>7 to 10</t>
  </si>
  <si>
    <t>1 to 3</t>
  </si>
  <si>
    <t>100 to 200</t>
  </si>
  <si>
    <t>11 to 15</t>
  </si>
  <si>
    <t>Who conducted the Little Albert experiment?</t>
  </si>
  <si>
    <t>John B. Watson</t>
  </si>
  <si>
    <t>Sigmund Freud</t>
  </si>
  <si>
    <t>Ivan Pavlov</t>
  </si>
  <si>
    <t>What is deception in psychological research?</t>
  </si>
  <si>
    <t>When participants are intentionally misled about the nature of the study or its procedures</t>
  </si>
  <si>
    <t>When participants are not compensated for their time and effort in the study</t>
  </si>
  <si>
    <t>When researchers do not obtain informed consent from participants</t>
  </si>
  <si>
    <t>When researchers disclose the true purpose of the study before it is completed</t>
  </si>
  <si>
    <t>To investigate the psychological effects of power and authority on human behavior</t>
  </si>
  <si>
    <t>To investigate the effects of social influence on conformity</t>
  </si>
  <si>
    <t>To investigate the effects of authority on obedience</t>
  </si>
  <si>
    <t>To investigate the effects of group pressure on decision-making</t>
  </si>
  <si>
    <t>schwer</t>
  </si>
  <si>
    <t>What is the lowest level of measurement?</t>
  </si>
  <si>
    <t>Nominal</t>
  </si>
  <si>
    <t>Which of the following statements is true about ratio scale data?</t>
  </si>
  <si>
    <t>It can be measured on a continuous scale.</t>
  </si>
  <si>
    <t>Which level of measurement is used for continuous data?</t>
  </si>
  <si>
    <t>What is the highest level of measurement ?</t>
  </si>
  <si>
    <t>To generalize findings to the population of interest</t>
  </si>
  <si>
    <t>To increase the likelihood of obtaining statistically significant results</t>
  </si>
  <si>
    <t>To reduce the cost of data collection</t>
  </si>
  <si>
    <t>To ensure that the sample is biased towards a particular group</t>
  </si>
  <si>
    <t>Quota sampling</t>
  </si>
  <si>
    <t>Purposive sampling</t>
  </si>
  <si>
    <t>Which of the following sampling methods is appropriate when the population is geographically dispersed?</t>
  </si>
  <si>
    <t>Which of the following is a disadvantage of between-subjects designs?</t>
  </si>
  <si>
    <t>What is the purpose of counterbalancing?</t>
  </si>
  <si>
    <t>To prevent order effects from influencing the results</t>
  </si>
  <si>
    <t>To increase the statistical power of the study</t>
  </si>
  <si>
    <t>To ensure that all participants are equal in their responses to different conditions</t>
  </si>
  <si>
    <t>To reduce the impact of extraneous variables on the outcome</t>
  </si>
  <si>
    <t>Which of the following research designs is best suited for investigating cause-and-effect relationships?</t>
  </si>
  <si>
    <t>Experimental design</t>
  </si>
  <si>
    <t>Correlational design</t>
  </si>
  <si>
    <t>Descriptive design</t>
  </si>
  <si>
    <t>Case study design</t>
  </si>
  <si>
    <t>What is a cut-off value in a questionnaire?</t>
  </si>
  <si>
    <t>A questionnaire has high sensitivity and low specificity. What does this mean?</t>
  </si>
  <si>
    <t>What is the main advantage of an unstructured interview?</t>
  </si>
  <si>
    <t>What is the primary goal of thematic analysis?</t>
  </si>
  <si>
    <t>To test a preconceived hypothesis</t>
  </si>
  <si>
    <t>To establish a cause-and-effect relationship</t>
  </si>
  <si>
    <t>5.5</t>
  </si>
  <si>
    <t>What percentage of participants in the Milgram experiment were willing to administer the maximum voltage of electric shocks?</t>
  </si>
  <si>
    <t>What is the purpose of maintaining confidentiality in psychological research?</t>
  </si>
  <si>
    <t>To ensure that participants are compensated for their participation</t>
  </si>
  <si>
    <t>What is the purpose of disseminating findings in psychological research?</t>
  </si>
  <si>
    <t>To avoid publishing negative or controversial findings</t>
  </si>
  <si>
    <t>To increase the credibility and reputation of the research team</t>
  </si>
  <si>
    <t>MC_097</t>
  </si>
  <si>
    <t>MC_098</t>
  </si>
  <si>
    <t>MC_099</t>
  </si>
  <si>
    <t>MC_100</t>
  </si>
  <si>
    <t>MC_101</t>
  </si>
  <si>
    <t>MC_102</t>
  </si>
  <si>
    <t>MC_103</t>
  </si>
  <si>
    <t>MC_104</t>
  </si>
  <si>
    <t>MC_105</t>
  </si>
  <si>
    <t>MC_106</t>
  </si>
  <si>
    <t>MC_107</t>
  </si>
  <si>
    <t>MC_108</t>
  </si>
  <si>
    <t>MC_109</t>
  </si>
  <si>
    <t>MC_110</t>
  </si>
  <si>
    <t>MC_111</t>
  </si>
  <si>
    <t>MC_112</t>
  </si>
  <si>
    <t>MC_113</t>
  </si>
  <si>
    <t>MC_114</t>
  </si>
  <si>
    <t>MC_115</t>
  </si>
  <si>
    <t>MC_116</t>
  </si>
  <si>
    <t>MC_117</t>
  </si>
  <si>
    <t>MC_118</t>
  </si>
  <si>
    <t>MC_119</t>
  </si>
  <si>
    <t>MC_120</t>
  </si>
  <si>
    <t>MC_121</t>
  </si>
  <si>
    <t>MC_122</t>
  </si>
  <si>
    <t>MC_123</t>
  </si>
  <si>
    <t>MC_124</t>
  </si>
  <si>
    <t>MC_125</t>
  </si>
  <si>
    <t>MC_126</t>
  </si>
  <si>
    <t>MC_127</t>
  </si>
  <si>
    <t>MC_128</t>
  </si>
  <si>
    <t>MC_129</t>
  </si>
  <si>
    <t>MC_130</t>
  </si>
  <si>
    <t>MC_131</t>
  </si>
  <si>
    <t>MC_132</t>
  </si>
  <si>
    <t>MC_133</t>
  </si>
  <si>
    <t>MC_134</t>
  </si>
  <si>
    <t>MC_135</t>
  </si>
  <si>
    <t>MC_136</t>
  </si>
  <si>
    <t>MC_137</t>
  </si>
  <si>
    <t>MC_138</t>
  </si>
  <si>
    <t>MC_139</t>
  </si>
  <si>
    <t>MC_140</t>
  </si>
  <si>
    <t>MC_141</t>
  </si>
  <si>
    <t>MC_142</t>
  </si>
  <si>
    <t>MC_143</t>
  </si>
  <si>
    <t>MC_144</t>
  </si>
  <si>
    <t>MC_145</t>
  </si>
  <si>
    <t>MC_146</t>
  </si>
  <si>
    <t>MC_147</t>
  </si>
  <si>
    <t>MC_148</t>
  </si>
  <si>
    <t>MC_149</t>
  </si>
  <si>
    <t>MC_150</t>
  </si>
  <si>
    <t>MC_151</t>
  </si>
  <si>
    <t>MC_152</t>
  </si>
  <si>
    <t>MC_153</t>
  </si>
  <si>
    <t>MC_154</t>
  </si>
  <si>
    <t>MC_155</t>
  </si>
  <si>
    <t>MC_156</t>
  </si>
  <si>
    <t>MC_157</t>
  </si>
  <si>
    <t>MC_158</t>
  </si>
  <si>
    <t>MC_159</t>
  </si>
  <si>
    <t>MC_160</t>
  </si>
  <si>
    <t>MC_161</t>
  </si>
  <si>
    <t>MC_162</t>
  </si>
  <si>
    <t>MC_163</t>
  </si>
  <si>
    <t>MC_164</t>
  </si>
  <si>
    <t>MC_165</t>
  </si>
  <si>
    <t>MC_166</t>
  </si>
  <si>
    <t>MC_167</t>
  </si>
  <si>
    <t>MC_168</t>
  </si>
  <si>
    <t>MC_169</t>
  </si>
  <si>
    <t>MC_170</t>
  </si>
  <si>
    <t>MC_171</t>
  </si>
  <si>
    <t>MC_172</t>
  </si>
  <si>
    <t>MC_173</t>
  </si>
  <si>
    <t>MC_174</t>
  </si>
  <si>
    <t>MC_175</t>
  </si>
  <si>
    <t>MC_176</t>
  </si>
  <si>
    <t>MC_177</t>
  </si>
  <si>
    <t>MC_178</t>
  </si>
  <si>
    <t>MC_179</t>
  </si>
  <si>
    <t>MC_180</t>
  </si>
  <si>
    <t>MC_181</t>
  </si>
  <si>
    <t>MC_182</t>
  </si>
  <si>
    <t>MC_183</t>
  </si>
  <si>
    <t>MC_184</t>
  </si>
  <si>
    <t>MC_185</t>
  </si>
  <si>
    <t>MC_186</t>
  </si>
  <si>
    <t>MC_187</t>
  </si>
  <si>
    <t>MC_188</t>
  </si>
  <si>
    <t>MC_189</t>
  </si>
  <si>
    <t>MC_190</t>
  </si>
  <si>
    <t>MC_191</t>
  </si>
  <si>
    <t>MC_192</t>
  </si>
  <si>
    <t>MC_193</t>
  </si>
  <si>
    <t>MC_194</t>
  </si>
  <si>
    <t>MC_195</t>
  </si>
  <si>
    <t>MC_196</t>
  </si>
  <si>
    <t>MC_197</t>
  </si>
  <si>
    <t>MC_198</t>
  </si>
  <si>
    <t>MC_199</t>
  </si>
  <si>
    <t>MC_200</t>
  </si>
  <si>
    <t>MC_201</t>
  </si>
  <si>
    <t>MC_202</t>
  </si>
  <si>
    <t>MC_203</t>
  </si>
  <si>
    <t>MC_204</t>
  </si>
  <si>
    <t>MC_205</t>
  </si>
  <si>
    <t>MC_206</t>
  </si>
  <si>
    <t>MC_207</t>
  </si>
  <si>
    <t>MC_208</t>
  </si>
  <si>
    <t>MC_209</t>
  </si>
  <si>
    <t>MC_210</t>
  </si>
  <si>
    <t>MC_211</t>
  </si>
  <si>
    <t>MC_212</t>
  </si>
  <si>
    <r>
      <t xml:space="preserve">Level of difficulty
leicht (easy)
mittel (middle)
schwer (hard)
</t>
    </r>
    <r>
      <rPr>
        <b/>
        <sz val="10"/>
        <color rgb="FFFF0000"/>
        <rFont val="Calibri"/>
        <family val="2"/>
        <scheme val="minor"/>
      </rPr>
      <t>Please use the German term</t>
    </r>
  </si>
  <si>
    <t>Points
(auto-
matically)</t>
  </si>
  <si>
    <t>Lines 
(auto-matically)</t>
  </si>
  <si>
    <t>Question number 
(auto-
matically)</t>
  </si>
  <si>
    <t>Sample solution</t>
  </si>
  <si>
    <t>Comment Reviewer</t>
  </si>
  <si>
    <t>What is the difference between a continuous and a discrete variable?</t>
  </si>
  <si>
    <t>What is the difference between nominal and ordinal scales of measurement?</t>
  </si>
  <si>
    <t>Nominal scales of measurement are used for variables that can be classified into categories or groups, such as gender or race (3). Ordinal scales of measurement are used for variables that have a natural order or ranking, such as education level or income (3).</t>
  </si>
  <si>
    <t xml:space="preserve">Name three measures research psychologists can take to reduce reactivity in research. </t>
  </si>
  <si>
    <t>5.1</t>
  </si>
  <si>
    <t>APA (2), BPS (2), DGP (2)</t>
  </si>
  <si>
    <t>1.1</t>
  </si>
  <si>
    <t>A Likert scale measures the extent of agreement or disagreement with a statement (3). It does not measure the meaning of a concept or object (2). It can be used to measure attitudes (3).</t>
  </si>
  <si>
    <t>4.2</t>
  </si>
  <si>
    <t>Briefly describe what measurement theory is.</t>
  </si>
  <si>
    <t>Measurement theory is a branch of psychology that deals with the development and use of tools and techniques for measuring psychological constructs, such as intelligence, personality traits, attitudes, and behaviors (3). It involves the study of the properties of measurement instruments, such as validity, reliability, and sensitivity, as well as the statistical methods used to analyze and interpret data collected from these instruments (3). Measurement theory also examines the theoretical and conceptual frameworks that underlie the construction and use of measurement instruments, as well as the ethical and practical considerations involved in their development and use (2).</t>
  </si>
  <si>
    <t>Structured and unstructured interviews differ in several ways, including the purpose (2), the question format (2), flexibility (2), and analysis (2)</t>
  </si>
  <si>
    <t xml:space="preserve">Briefly describe the Milgram experiment. </t>
  </si>
  <si>
    <t>1.2</t>
  </si>
  <si>
    <t>Random sampling is a method of selecting a sample of individuals from a larger population in which each member of the population has an equal chance of being selected for the sample (3). This is typically done by using a random selection method, such as a random number generator or a table of random numbers (2). The goal of random sampling is to create a sample that is representative of the larger population, meaning that the characteristics of the sample reflect the characteristics of the population as a whole (2). An example of random sampling is selecting 100 students from a large university to participate in a study. To do this, the researcher could assign a unique number to each student in the university and use a random number generator to select 100 numbers. The students whose numbers are selected would then be invited to participate in the study (3).</t>
  </si>
  <si>
    <t>Name and briefly describe three sampling biases. Provide an example for each.</t>
  </si>
  <si>
    <t>offen_055</t>
  </si>
  <si>
    <t>offen_056</t>
  </si>
  <si>
    <t>offen_057</t>
  </si>
  <si>
    <t>offen_058</t>
  </si>
  <si>
    <t>offen_059</t>
  </si>
  <si>
    <t>offen_060</t>
  </si>
  <si>
    <t>offen_061</t>
  </si>
  <si>
    <t>offen_062</t>
  </si>
  <si>
    <t>offen_063</t>
  </si>
  <si>
    <t>offen_064</t>
  </si>
  <si>
    <t>offen_065</t>
  </si>
  <si>
    <t>offen_066</t>
  </si>
  <si>
    <t>offen_067</t>
  </si>
  <si>
    <t>offen_068</t>
  </si>
  <si>
    <t>offen_069</t>
  </si>
  <si>
    <t>offen_070</t>
  </si>
  <si>
    <t>offen_071</t>
  </si>
  <si>
    <t>offen_072</t>
  </si>
  <si>
    <t>offen_073</t>
  </si>
  <si>
    <t>offen_074</t>
  </si>
  <si>
    <t>offen_075</t>
  </si>
  <si>
    <t>offen_076</t>
  </si>
  <si>
    <t>offen_077</t>
  </si>
  <si>
    <t>offen_078</t>
  </si>
  <si>
    <t>offen_079</t>
  </si>
  <si>
    <t>offen_080</t>
  </si>
  <si>
    <t>offen_081</t>
  </si>
  <si>
    <t>offen_082</t>
  </si>
  <si>
    <t>offen_083</t>
  </si>
  <si>
    <t>offen_084</t>
  </si>
  <si>
    <t>offen_085</t>
  </si>
  <si>
    <t>offen_086</t>
  </si>
  <si>
    <t>offen_087</t>
  </si>
  <si>
    <t>offen_088</t>
  </si>
  <si>
    <t>offen_089</t>
  </si>
  <si>
    <t>offen_090</t>
  </si>
  <si>
    <t>offen_091</t>
  </si>
  <si>
    <t>offen_092</t>
  </si>
  <si>
    <t>offen_093</t>
  </si>
  <si>
    <t>offen_094</t>
  </si>
  <si>
    <t>offen_095</t>
  </si>
  <si>
    <t>offen_096</t>
  </si>
  <si>
    <t>offen_097</t>
  </si>
  <si>
    <t>offen_098</t>
  </si>
  <si>
    <t>offen_099</t>
  </si>
  <si>
    <t>offen_100</t>
  </si>
  <si>
    <t>offen_101</t>
  </si>
  <si>
    <t>offen_102</t>
  </si>
  <si>
    <t>offen_103</t>
  </si>
  <si>
    <t>offen_104</t>
  </si>
  <si>
    <t>offen_105</t>
  </si>
  <si>
    <t>offen_106</t>
  </si>
  <si>
    <t>offen_107</t>
  </si>
  <si>
    <t>offen_108</t>
  </si>
  <si>
    <t>offen_109</t>
  </si>
  <si>
    <t>offen_110</t>
  </si>
  <si>
    <t>offen_111</t>
  </si>
  <si>
    <t>offen_112</t>
  </si>
  <si>
    <t>offen_113</t>
  </si>
  <si>
    <t>offen_114</t>
  </si>
  <si>
    <t>offen_115</t>
  </si>
  <si>
    <t>offen_116</t>
  </si>
  <si>
    <t>offen_117</t>
  </si>
  <si>
    <t>offen_118</t>
  </si>
  <si>
    <t>offen_119</t>
  </si>
  <si>
    <t>offen_120</t>
  </si>
  <si>
    <t>offen_121</t>
  </si>
  <si>
    <t>offen_122</t>
  </si>
  <si>
    <t>offen_123</t>
  </si>
  <si>
    <t>offen_124</t>
  </si>
  <si>
    <t>offen_125</t>
  </si>
  <si>
    <t>offen_126</t>
  </si>
  <si>
    <t>offen_127</t>
  </si>
  <si>
    <t>offen_128</t>
  </si>
  <si>
    <t>offen_129</t>
  </si>
  <si>
    <t>offen_130</t>
  </si>
  <si>
    <t>offen_131</t>
  </si>
  <si>
    <t>offen_132</t>
  </si>
  <si>
    <t>offen_133</t>
  </si>
  <si>
    <t>offen_134</t>
  </si>
  <si>
    <t>offen_135</t>
  </si>
  <si>
    <t>Schwierigkeitsgrad</t>
  </si>
  <si>
    <t>Bild</t>
  </si>
  <si>
    <t>Ja</t>
  </si>
  <si>
    <t>Nein</t>
  </si>
  <si>
    <t>MC Fragen pro Lektion</t>
  </si>
  <si>
    <t>MC leicht</t>
  </si>
  <si>
    <t>MC mittel</t>
  </si>
  <si>
    <t>MC schwer</t>
  </si>
  <si>
    <t>Offene Fragen / Lektion</t>
  </si>
  <si>
    <t>Offen leicht</t>
  </si>
  <si>
    <t>Offen mittel</t>
  </si>
  <si>
    <t>Offen schwer</t>
  </si>
  <si>
    <t>Favorite color of participants</t>
  </si>
  <si>
    <t>It is not representative of the population of interest.</t>
  </si>
  <si>
    <t>It is expensive.</t>
  </si>
  <si>
    <t>It is time-consuming.</t>
  </si>
  <si>
    <t>It requires a sampling frame.</t>
  </si>
  <si>
    <t>The independent variable is the variable that is manipulated by the experimenter while the dependent variable is the outcome variable that is measured.</t>
  </si>
  <si>
    <t>It is a personality assessment tool.</t>
  </si>
  <si>
    <t>It is a measure of cognitive intelligence.</t>
  </si>
  <si>
    <t>It is a measure of emotional intelligence.</t>
  </si>
  <si>
    <t>It is a measure of psychomotor abilities.</t>
  </si>
  <si>
    <t>Which of the following is not a biophysiological measurement?</t>
  </si>
  <si>
    <t xml:space="preserve">American Professional Association </t>
  </si>
  <si>
    <t>What types of records should be kept in research studies?</t>
  </si>
  <si>
    <t>All of the answer options</t>
  </si>
  <si>
    <t>The independent variable affects the dependent variable.</t>
  </si>
  <si>
    <t>They are less time-consuming than non-probability sampling methods.</t>
  </si>
  <si>
    <t>They are less expensive than non-probability sampling methods.</t>
  </si>
  <si>
    <t>They do not require a sampling frame.</t>
  </si>
  <si>
    <t>It is only acceptable if it is justified by the potential benefits of the study.</t>
  </si>
  <si>
    <t>It is always unethical and should never be used.</t>
  </si>
  <si>
    <t>It is only acceptable if it does not cause any harm to participants.</t>
  </si>
  <si>
    <t>It is only acceptable if participants are fully informed about the nature of the deception.</t>
  </si>
  <si>
    <t xml:space="preserve">Content analysis </t>
  </si>
  <si>
    <t xml:space="preserve">Quantitative analysis </t>
  </si>
  <si>
    <t xml:space="preserve">Thematic analysis </t>
  </si>
  <si>
    <t xml:space="preserve">Discourse analysis </t>
  </si>
  <si>
    <t>It has a true zero point.</t>
  </si>
  <si>
    <t>It can be classified into categories.</t>
  </si>
  <si>
    <t>It can be arranged in a meaningful order.</t>
  </si>
  <si>
    <t>participants drop out of the study before completing all conditions.</t>
  </si>
  <si>
    <t>extraneous variables influence the results of the study.</t>
  </si>
  <si>
    <t>The value at which the questionnaire should be discontinued</t>
  </si>
  <si>
    <t>administer the same test to two different groups of participants and compare the scores obtained by both groups.</t>
  </si>
  <si>
    <t>have two or more raters or observers independently rate or observe the same set of individuals and compare their ratings or observations.</t>
  </si>
  <si>
    <t>administer two different tests that measure the same construct to the same group of participants and compare the scores obtained on both tests.</t>
  </si>
  <si>
    <t>the consistency of scores obtained by different raters or observers.</t>
  </si>
  <si>
    <t xml:space="preserve">the consistency of test results over time. </t>
  </si>
  <si>
    <t>the consistency of scores obtained by the same rater or observer at different times.</t>
  </si>
  <si>
    <t>the consistency of scores obtained by different tests measuring the same construct.</t>
  </si>
  <si>
    <t>It allows for individual opinions to dominate the discussion.</t>
  </si>
  <si>
    <t>It can be expensive to conduct.</t>
  </si>
  <si>
    <t>It can be difficult to recruit participants.</t>
  </si>
  <si>
    <t>It is time-consuming to analyze the data.</t>
  </si>
  <si>
    <t>It is easier to analyze and compare data across participants.</t>
  </si>
  <si>
    <t>It is more efficient and can be conducted with a larger group of participants.</t>
  </si>
  <si>
    <t xml:space="preserve">Name three types of non-probability sampling methods. </t>
  </si>
  <si>
    <t>Explain what snowball sampling is.</t>
  </si>
  <si>
    <t xml:space="preserve">Name three types of experimental design in psychological research. </t>
  </si>
  <si>
    <t>Briefly describe how the inductive approach is associated with qualitative research.</t>
  </si>
  <si>
    <t>Qualitative research often follows an inductive approach to formulate theories and hypotheses (3) from a little-studied subject area with limited available information (3).</t>
  </si>
  <si>
    <t>Name three data collection methods in qualitative research.</t>
  </si>
  <si>
    <t>Name the three main limitions of qualitative research.</t>
  </si>
  <si>
    <t xml:space="preserve">Briefly describe the the Stanford Prison Experiment. </t>
  </si>
  <si>
    <t>Explain the deductive method and how it is used in research.</t>
  </si>
  <si>
    <t>Explain what a survey is.</t>
  </si>
  <si>
    <t>A survey is a qualitative and quantitative data collection method that involves the investigation of variables of interest employing self-reports, such as questionnaires and interviews (3). Surveys are usually standardized and validated, which means that the answer options are precisely specified (2). Participants (or survey responders) are asked to provide direct information relevant to their thoughts, behaviors, and attitudes (3).</t>
  </si>
  <si>
    <t>Explain the dissemination of findings.</t>
  </si>
  <si>
    <t>Explain the role of peer review in scientific research.</t>
  </si>
  <si>
    <t>DLBPSEEWP01_E_offen_001</t>
  </si>
  <si>
    <t>Give three examples of variables that can be measured on an ordinal scale.</t>
  </si>
  <si>
    <t>DLBPSEEWP01_E_offen_002</t>
  </si>
  <si>
    <t>DLBPSEEWP01_E_offen_003</t>
  </si>
  <si>
    <t>DLBPSEEWP01_E_offen_004</t>
  </si>
  <si>
    <t>DLBPSEEWP01_E_offen_005</t>
  </si>
  <si>
    <t>DLBPSEEWP01_E_offen_006</t>
  </si>
  <si>
    <t>DLBPSEEWP01_E_offen_007</t>
  </si>
  <si>
    <t>DLBPSEEWP01_E_offen_008</t>
  </si>
  <si>
    <t>DLBPSEEWP01_E_offen_009</t>
  </si>
  <si>
    <t>DLBPSEEWP01_E_offen_010</t>
  </si>
  <si>
    <t>DLBPSEEWP01_E_offen_011</t>
  </si>
  <si>
    <t>DLBPSEEWP01_E_offen_012</t>
  </si>
  <si>
    <t>DLBPSEEWP01_E_offen_013</t>
  </si>
  <si>
    <t>DLBPSEEWP01_E_offen_014</t>
  </si>
  <si>
    <t>DLBPSEEWP01_E_offen_015</t>
  </si>
  <si>
    <t>DLBPSEEWP01_E_offen_016</t>
  </si>
  <si>
    <t>DLBPSEEWP01_E_offen_017</t>
  </si>
  <si>
    <t>DLBPSEEWP01_E_offen_018</t>
  </si>
  <si>
    <t>DLBPSEEWP01_E_offen_019</t>
  </si>
  <si>
    <t>DLBPSEEWP01_E_offen_020</t>
  </si>
  <si>
    <t>DLBPSEEWP01_E_offen_021</t>
  </si>
  <si>
    <t>DLBPSEEWP01_E_offen_022</t>
  </si>
  <si>
    <t>DLBPSEEWP01_E_offen_023</t>
  </si>
  <si>
    <t>DLBPSEEWP01_E_offen_024</t>
  </si>
  <si>
    <t>DLBPSEEWP01_E_offen_025</t>
  </si>
  <si>
    <t>DLBPSEEWP01_E_offen_026</t>
  </si>
  <si>
    <t>DLBPSEEWP01_E_offen_027</t>
  </si>
  <si>
    <t>DLBPSEEWP01_E_offen_028</t>
  </si>
  <si>
    <t>DLBPSEEWP01_E_offen_029</t>
  </si>
  <si>
    <t>DLBPSEEWP01_E_offen_030</t>
  </si>
  <si>
    <t>DLBPSEEWP01_E_offen_031</t>
  </si>
  <si>
    <t>DLBPSEEWP01_E_offen_032</t>
  </si>
  <si>
    <t>DLBPSEEWP01_E_offen_033</t>
  </si>
  <si>
    <t>DLBPSEEWP01_E_offen_034</t>
  </si>
  <si>
    <t>DLBPSEEWP01_E_offen_035</t>
  </si>
  <si>
    <t>DLBPSEEWP01_E_offen_036</t>
  </si>
  <si>
    <t>DLBPSEEWP01_E_offen_037</t>
  </si>
  <si>
    <t>DLBPSEEWP01_E_offen_038</t>
  </si>
  <si>
    <t>DLBPSEEWP01_E_offen_039</t>
  </si>
  <si>
    <t>DLBPSEEWP01_E_offen_040</t>
  </si>
  <si>
    <t>DLBPSEEWP01_E_offen_041</t>
  </si>
  <si>
    <t>DLBPSEEWP01_E_offen_042</t>
  </si>
  <si>
    <t>DLBPSEEWP01_E_offen_043</t>
  </si>
  <si>
    <t>DLBPSEEWP01_E_offen_044</t>
  </si>
  <si>
    <t>DLBPSEEWP01_E_offen_045</t>
  </si>
  <si>
    <t>DLBPSEEWP01_E_offen_046</t>
  </si>
  <si>
    <t>DLBPSEEWP01_E_offen_047</t>
  </si>
  <si>
    <t>DLBPSEEWP01_E_offen_048</t>
  </si>
  <si>
    <t>DLBPSEEWP01_E_offen_049</t>
  </si>
  <si>
    <t>DLBPSEEWP01_E_offen_050</t>
  </si>
  <si>
    <t>DLBPSEEWP01_E_offen_051</t>
  </si>
  <si>
    <t>DLBPSEEWP01_E_offen_052</t>
  </si>
  <si>
    <t>DLBPSEEWP01_E_offen_053</t>
  </si>
  <si>
    <t>DLBPSEEWP01_E_offen_054</t>
  </si>
  <si>
    <t>Convenience (2), selective (2), snowball (2)</t>
  </si>
  <si>
    <t xml:space="preserve">Describe what an interpretation of findings means. </t>
  </si>
  <si>
    <t>An interpretation of findings means to see whether findings confirm what the researcher originally had hypothesized (2), then explaining findings in relation to previously published work in the same field (1). If the original hypothesis was not confirmed and had to be rejected, a discussion has to follow about the reasons and potential limitations of the study that could be responsible for the findings (2). If results confirm what was originally hypothesized, a discussion about the results in line with previous findings follows. Finally, results are further discussed with regard to future research and, of course, their practical implications (1).</t>
  </si>
  <si>
    <t>The main difference between continuous and discrete variables is that continuous variables can take on any value within a certain range (3) whereas discrete variables can only take on specific values or categories (3).</t>
  </si>
  <si>
    <t>Level of education (2), severity of medical condition (2), and performance evaluation (2)</t>
  </si>
  <si>
    <t>Snowball sampling is a non-probability sampling method used in research where participants are selected based on recommendations from other participants (3). In this method, the researcher identifies an initial group of participants who meet specific criteria and then asks them to name other people they know who also meet them. These new participants are then asked to name others, and the process continues until the desired sample size is reached (3).</t>
  </si>
  <si>
    <t>Between-subjects (2), within-subjects (2), matched subjects (2)</t>
  </si>
  <si>
    <t>Internal validity refers to the extent to which study results can be attributed to the manipulation of the independent variable rather than to other factors that could influence the results (3). Internal validity assesses whether study findings are a valid representation of cause-and-effect relationships between variables (3).</t>
  </si>
  <si>
    <t>Explain randomization in psychological research.</t>
  </si>
  <si>
    <t>Randomization is a technique used in psychological research to ensure that participants are assigned to different conditions of an experiment in an unbiased and unpredictable way (2). This means that each participant has an equal chance of being assigned to any of the conditions being tested (2), and that any differences in outcomes between the groups can be attributed to the experimental manipulation rather than to any pre-existing differences between the participants (2).</t>
  </si>
  <si>
    <t>Explain what the Implicit Association Test (IAT) is.</t>
  </si>
  <si>
    <t>The Implicit Association Test (IAT) is a psychological measure designed to assess implicit biases (3). It assesses the strength of connections between mental representations of different concepts (such as race), and attributes (such as good or bad) (3).</t>
  </si>
  <si>
    <t>Naturalistic observation (2), interview (2), focus groups (2)</t>
  </si>
  <si>
    <t>Limited generalizability (2), time-consuming data collection (2), and analysis and subjectivity when interpreting findings (2)</t>
  </si>
  <si>
    <t xml:space="preserve">Name three psychological ethics associations. </t>
  </si>
  <si>
    <t>Use of a young child as a subject (2), lack of properly informed consent (2), potential harm to the child (2)</t>
  </si>
  <si>
    <t>Name three reasons why the Little Albert experiment is unethical according to today’s standards.</t>
  </si>
  <si>
    <t>Which of the following data collection techniques involves systematically watching and recording participants’ behavior in a naturalistic or laboratory setting?</t>
  </si>
  <si>
    <t>The individuals’ tendency to work harder when being observed</t>
  </si>
  <si>
    <t>A test that accurately measures a person’s level of anxiety</t>
  </si>
  <si>
    <t>A test that accurately measures a person’s height and weight</t>
  </si>
  <si>
    <t>A test that accurately measures a person’s ability to perform a certain task</t>
  </si>
  <si>
    <t>A test that accurately measures a person’s response time to a stimulus</t>
  </si>
  <si>
    <t>The researcher’s existing beliefs about the topic being studied</t>
  </si>
  <si>
    <t>The researcher’s use of objective measurements and data analysis techniques</t>
  </si>
  <si>
    <t>The researcher’s reliance on a large sample size</t>
  </si>
  <si>
    <t>The researcher’s use of randomized controlled trials</t>
  </si>
  <si>
    <t>Changes in the participants’ level of motivation</t>
  </si>
  <si>
    <t>Conducting a survey to gather data on people’s opinions</t>
  </si>
  <si>
    <t>To protect participants’ privacy and prevent harm</t>
  </si>
  <si>
    <t>To allow researchers to share participants’ information with other researchers</t>
  </si>
  <si>
    <t>The Stanford prison experiment was a psychological study conducted in 1971 by social psychologist Philip Zimbardo, and it aimed to investigate the psychological effects of power and authority on human behavior (2). In the experiment, participants were randomly assigned to the roles of prisoners or guards in a simulated prison environment (1). However, the experiment quickly descended into chaos, with the guards engaging in abusive behavior towards the prisoners, and the prisoners experiencing severe psychological distress (1). The study was halted after only six days due to concerns about the safety and well-being of the participants (2).</t>
  </si>
  <si>
    <t>Empiricism (2), nationalism (2), scientific method (2), intuition (2)</t>
  </si>
  <si>
    <t>Name one thing a Likert scale measures and one it does not measure. Give an example of what it can be used for.</t>
  </si>
  <si>
    <t>This method combines intuition, authority sources, rationalism, and empiricism, and it collects information and evidence (1) to examine new ideas and resolve unanswered questions ultimately to enhance knowledge (3). The scientific method is more likely to generate valid new knowledge (3), but this does not mean there are no disadvantages associated with it (1).</t>
  </si>
  <si>
    <t>Explain the inductive method and how it is used in research.</t>
  </si>
  <si>
    <t>The inductive method is a research approach that involves specific observations (3) and the development of a theory or hypothesis  based on them (3). Researchers use inductive reasoning to identify patterns or cause-and-effect relationships, and generalize their findings to a broader population (2).</t>
  </si>
  <si>
    <t>The deductive method is a research approach that involves formulating a hypothesis or theory (3) and then testing it through empirical observations and data collection (3). Researchers use deductive reasoning to make predictions and test them using evidence from the real world (2).</t>
  </si>
  <si>
    <t>Correlational research is a data collection method concerned with the measurement of variables in terms of their association (3); it investigates the relationship between two or more variables. Correlational research can help to establish predictions and generalize correlational findings from experiments to natural environment (2). It is important to remember that a correlational relationship between variables does not indicate causation (3).</t>
  </si>
  <si>
    <t>The independent variable is manipulated by the researcher in order to observe its effects on the dependent variable (3). The dependent variable is measured to see how it changes in response to alterations of the independent variable (3). For example, in a study examining the effects of anxiety levels on cognitive performance, anxiety levels would be the independent variable and cognitive performance would be the dependent variable (2).</t>
  </si>
  <si>
    <t>Explain the difference between an independent variable and a dependent variable in an experiment. Give an example for each.</t>
  </si>
  <si>
    <t>To enhance internal validity, researchers have to design studies that include random assignment to conditions (2), careful measurement of variables (2), control of extraneous variables (2), and use of appropriate statistical techniques to analyze the data (2).</t>
  </si>
  <si>
    <t>Name four criteria for the enhancement of internal validity.</t>
  </si>
  <si>
    <t>Explain what non-experimental research is, and name three types of non-experimental research designs.</t>
  </si>
  <si>
    <t>Non-experimental research does not involve the manipulation of an independent variable (2). There are longitudinal (2), cross-sectional (2), and correlational (2) designs.</t>
  </si>
  <si>
    <t xml:space="preserve">Explain the validity of a questionnaire (in max. three sentences) . </t>
  </si>
  <si>
    <t>It refers to the degree to which a questionnaire measures what it is intended to measure (3). It is important to establish validity to ensure that the results of a questionnaire accurately reflect the underlying construct of interest (3). Validity can be assessed through various methods such as content validity, criterion validity, and construct validity (2).</t>
  </si>
  <si>
    <t>Name three differences between a structured and an unstructured interview.</t>
  </si>
  <si>
    <t>APA stands for the American Psychological Association (3), which is a professional organization that represents psychologists in the United States (3). The APA was founded in 1892 and is dedicated to advancing psychology as a science and profession, promoting the well-being of individuals, supporting the education and training of psychologists (2).</t>
  </si>
  <si>
    <t>Explain what the purpose of APA is, when it was founded and what it stands for.</t>
  </si>
  <si>
    <t>The Milgram experiment aimed to investigate the extent to which people would obey an authority figure, even when it conflicted with their own moral beliefs (2). Participants were asked to administer electric shocks to a “learner” every time they answered a question incorrectly (2). The shocks increased in intensity with each mistake, and the “learner” was actually a confederate who was not actually receiving shocks (2). The study found that a majority of participants were willing to continue administering shocks, even when they believed they were causing harm, under the pressure of the authority figure (2).</t>
  </si>
  <si>
    <t>1. Deception: Participants were not fully informed about the true nature of the study, which involved administering what they believed to be real electric shocks to another person (2). 
2. Informed consent: While participants were informed that they would be taking part in an experiment, they were not fully informed about the nature of the study or the potential harm it could cause (2). 
3. Psychological harm: The experiment caused significant psychological stress and anxiety in some participants (2). 
4. Debriefing: The experiment lacked a proper debriefing process, which could have helped to alleviate any psychological distress caused by the study (2).</t>
  </si>
  <si>
    <t>Briefly discuss four ethical concerns relating to the Milgram experiment.</t>
  </si>
  <si>
    <t>Results and findings should be made publicly available (1). Ideally, they are first published in peer reviewed scientific journals (3). Published work used to be only accessible to academics in university and research centers but open science sources are becoming increasingly popular so that scientific knowledge are publicly available (3). Other ways to disseminate research findings include presentations in lecture theaters in universities in front of a specialist audience. Moreover, lectures open to the public or individuals who decide on policy-making (3).</t>
  </si>
  <si>
    <t>Peer review is a critical aspect of good scientific practice (3) as it ensures that research findings are subject to inspection (2) and evaluation (2) by experts in the field (1). This helps to ensure the quality and validity of research (2).</t>
  </si>
  <si>
    <t>Name two advantages and two disadvantages of the inductive method in research.</t>
  </si>
  <si>
    <t>Describe random sampling as well as ist goal, and give an example.</t>
  </si>
  <si>
    <t>An experiment is a research method in which the researcher manipulates one or more variables in order to observe the effect on another variable, while controlling for extraneous variables (2). The main objective of an experiment is to establish a cause-and-effect relationship between variables (2). In an experiment, the independent variable is manipulated or controlled by the researcher, and the dependent variable is observed or measured to see if it changes in response to the independent variable (2). Experiments can be conducted in a laboratory setting or in the field, and they can be controlled or quasi-experimental (2). They are commonly used in fields such as psychology, biology, and physics to test hypotheses and theories (2).</t>
  </si>
  <si>
    <t>Explain what an experiment is. Characterize it, indicate its objective as well as application fields, and describe where experiments are conducted.</t>
  </si>
  <si>
    <t>Name two advantages of a within-subjects design in research, as well as a disadvantage of it with an example.</t>
  </si>
  <si>
    <t>In clinical psychology, questionnaires are used as screening tools. Discuss this statement and provide an example.</t>
  </si>
  <si>
    <t>In clinical psychology, questionnaires are used as screening tools. Several questionnaires in clinical psychology are evaluated by using cut-off values (2). Cut-off values ​​are set in such a way that they identify a group of people with particularly high levels of a certain characteristic (2). Their aim is to determine which people have clinically abnormal values ​​and require further diagnostics (2). For example, one of these tools is the Beck Depression Inventory (BDI-II) which is frequently used to diagnose depression. If a person’s values ​​in the BDI exceed the cut-off score, a clinical diagnostic interview is usually carried out (2). Cut-off values ​ensure a balance between sensitivity and specificity of judgment when it comes to diagnosis (2).</t>
  </si>
  <si>
    <t>Explain similarities and differences between internal consistency and inter-rater reliability.</t>
  </si>
  <si>
    <t>Explain the difference between test-retest and inter-rater reliability.</t>
  </si>
  <si>
    <t>Test-retest reliability refers to the extent to which the same measure administered to the same individuals at different times produces consistent results (3). It is an over-time measure of test stability. Test-retest reliability is typically assessed by administering the same test to the same group of participants on two different occasions, and then comparing the scores obtained on both occasions (2). Inter-rater reliability refers to the extent to which two or more raters or observers agree on their assessments or ratings of a particular variable or phenomenon (3). It is a measure of the consistency of ratings or observations made by different raters or observers. It is typically assessed by comparing ratings or observations of the same set of individuals (2).</t>
  </si>
  <si>
    <t>It is an electronic device attached to the belt of qualitative research participants most of the time (3). Participants wear it for a few days, depending on the study. The EAR captures audio snippets at specific moments, capturing everyday conversations throughout the day (3). Collected data is transferred to a computer and transcribed, so that it can be analyzed either qualitatively or quantitatively (1). The EAR is often used in observations providing naturalistic data and important information about everyday social processes (3).</t>
  </si>
  <si>
    <t>Explain what an Electronically Activated Recorder is, how it works, and where it is used.</t>
  </si>
  <si>
    <t>In a focus group, group dynamics play a significant role in the effectiveness of the session (2). One important aspect of group dynamics is the issue of dominance (2), where one or more participant(s) may dominate the conversation (2), leading to a lack of input from others (2). This can impact the accuracy and usefulness of the data collected (2).</t>
  </si>
  <si>
    <t>Briefly describe phenomenological research and give an example.</t>
  </si>
  <si>
    <t>Phenomenology is the examination, description, and interpretation of phenomena such as events, situations, experiences, or concepts as experienced by participants (3). It is useful to understand existing phenomena which might not have been described or examined in detail (2). For example, back pain is a known phenomenon that has been investigated throughout the years, and research studies have provided information on the types of injuries that can cause back pain, and the effects of different analgesic drugs. However, there is little information about the actual lifestyle of back pain sufferers (2). Phenomenology would offer insights into the effects of back pain on families, e.g., on children affected by having a disabled parent (3).</t>
  </si>
  <si>
    <t>Ethics in psychological research refer to moral principles and guidelines (1) that govern the conduct of research involving human or animal subjects (3). These principles include obtaining informed consent, protecting confidentiality, minimizing harm, and ensuring that the benefits of the research outweigh the risks (3). Ethical considerations are essential to maintain the integrity and credibility of psychological research and to safeguard the rights and well-being of participants (3).</t>
  </si>
  <si>
    <t>Explain the role of principal investigators in a research study.</t>
  </si>
  <si>
    <t xml:space="preserve">Many universities and research institutions or organizations have established research ethics committees. Each committee consists of experts—often from different disciplines or areas—who decide whether a research project is ethically acceptable (3). A research team within an academic or research institution needs ethical approval before they are allowed to initiate a research project. The process requires the submittal of a research proposal to the ethics committee for evaluation (3). The proposal has to follow specific guidelines provided by each committee, and it should include all details that are relevant to the research project (2). The committee either decides favorably (granting approval) so the project can start, or it offers recommendations for necessary changes to be made so that the project meets the ethical standards (2).  </t>
  </si>
  <si>
    <t xml:space="preserve">Explain the definition, founding process, and role of a research ethics committee (REC). </t>
  </si>
  <si>
    <t>The principal investigator (PI) is a researcher who is responsible for the design, implementation, and overall conduct of a research study (3). The PI is a person who has secured funding for the project (1) and is responsible for the scientific integrity of the study, ensuring that it is conducted according to research regulations, and ethical guidelines (3). The PI supervises other researchers involved in the study, and is primarily involved in the interpretation of results (3).</t>
  </si>
  <si>
    <t xml:space="preserve">Define internal validity and its purpose. </t>
  </si>
  <si>
    <t>Use of deception (2), debriefing of participants (2), collection of data using implicit tools and instruments (2)</t>
  </si>
  <si>
    <t>Many tools such as questionnaires are copyright-protected. What does that mean?</t>
  </si>
  <si>
    <t>It means that whoever wishes to use them has to receive formal permission (3) and submit a necessary fee (3).</t>
  </si>
  <si>
    <t xml:space="preserve">One way of acquiring knowledge is the scientific method. Briefly describe what it entails. </t>
  </si>
  <si>
    <t xml:space="preserve">Science aims at generating knowledge. Name four ways in which new knowledge is generated. </t>
  </si>
  <si>
    <t>Characterize correlational research. Refer to its use and limitation.</t>
  </si>
  <si>
    <t>What type of measurement does gender belong to?</t>
  </si>
  <si>
    <t>Which of the following is an example of a nominal scale of measurement?</t>
  </si>
  <si>
    <t>What type of measurement is weight in kg?</t>
  </si>
  <si>
    <t>Which of the following is an example of a ratio scale of measurement?</t>
  </si>
  <si>
    <t>Which of the following phrases best describes random sampling?</t>
  </si>
  <si>
    <t>Which of the following phrases best describes convenience sampling?</t>
  </si>
  <si>
    <t>Which of the following phrases best describes snowball sampling?</t>
  </si>
  <si>
    <t>Selecting participants based on referrals made by other participants</t>
  </si>
  <si>
    <t>What is an attrition bias?</t>
  </si>
  <si>
    <t>A type of bias that occurs when researchers selectively report only data that support their hypotheses</t>
  </si>
  <si>
    <t>There is no difference between an independent and a dependent variable in an experiment.</t>
  </si>
  <si>
    <t>The independent variable is the outcome variable that is measured, whereas the dependent variable is manipulated by the researcher.</t>
  </si>
  <si>
    <t>The dependent variable is relevant to experiments while the independent variable only exists in naturalistic observations.</t>
  </si>
  <si>
    <t>A statistical technique used to control for confounding variables</t>
  </si>
  <si>
    <t>What is the social desirability bias in research?</t>
  </si>
  <si>
    <t>A type of bias that occurs when researchers unknowingly introduce errors to the data collection or analysis</t>
  </si>
  <si>
    <t>A type of bias rarely seen in psychological research. It only concerns other fields, such as sociology.</t>
  </si>
  <si>
    <t>DLBPSEEWP01_E_MC_001</t>
  </si>
  <si>
    <t>DLBPSEEWP01_E_MC_002</t>
  </si>
  <si>
    <t>DLBPSEEWP01_E_MC_003</t>
  </si>
  <si>
    <t>DLBPSEEWP01_E_MC_004</t>
  </si>
  <si>
    <t>DLBPSEEWP01_E_MC_005</t>
  </si>
  <si>
    <t>DLBPSEEWP01_E_MC_006</t>
  </si>
  <si>
    <t>DLBPSEEWP01_E_MC_007</t>
  </si>
  <si>
    <t>DLBPSEEWP01_E_MC_008</t>
  </si>
  <si>
    <t>DLBPSEEWP01_E_MC_009</t>
  </si>
  <si>
    <t>DLBPSEEWP01_E_MC_010</t>
  </si>
  <si>
    <t>DLBPSEEWP01_E_MC_011</t>
  </si>
  <si>
    <t>DLBPSEEWP01_E_MC_012</t>
  </si>
  <si>
    <t>DLBPSEEWP01_E_MC_013</t>
  </si>
  <si>
    <t>DLBPSEEWP01_E_MC_014</t>
  </si>
  <si>
    <t>DLBPSEEWP01_E_MC_015</t>
  </si>
  <si>
    <t>DLBPSEEWP01_E_MC_016</t>
  </si>
  <si>
    <t>DLBPSEEWP01_E_MC_017</t>
  </si>
  <si>
    <t>DLBPSEEWP01_E_MC_018</t>
  </si>
  <si>
    <t>DLBPSEEWP01_E_MC_019</t>
  </si>
  <si>
    <t>DLBPSEEWP01_E_MC_020</t>
  </si>
  <si>
    <t>DLBPSEEWP01_E_MC_021</t>
  </si>
  <si>
    <t>DLBPSEEWP01_E_MC_022</t>
  </si>
  <si>
    <t>DLBPSEEWP01_E_MC_023</t>
  </si>
  <si>
    <t>DLBPSEEWP01_E_MC_024</t>
  </si>
  <si>
    <t>DLBPSEEWP01_E_MC_025</t>
  </si>
  <si>
    <t>DLBPSEEWP01_E_MC_026</t>
  </si>
  <si>
    <t>DLBPSEEWP01_E_MC_027</t>
  </si>
  <si>
    <t>DLBPSEEWP01_E_MC_028</t>
  </si>
  <si>
    <t>DLBPSEEWP01_E_MC_029</t>
  </si>
  <si>
    <t>DLBPSEEWP01_E_MC_030</t>
  </si>
  <si>
    <t>DLBPSEEWP01_E_MC_031</t>
  </si>
  <si>
    <t>DLBPSEEWP01_E_MC_032</t>
  </si>
  <si>
    <t>DLBPSEEWP01_E_MC_033</t>
  </si>
  <si>
    <t>DLBPSEEWP01_E_MC_034</t>
  </si>
  <si>
    <t>DLBPSEEWP01_E_MC_035</t>
  </si>
  <si>
    <t>DLBPSEEWP01_E_MC_036</t>
  </si>
  <si>
    <t>DLBPSEEWP01_E_MC_037</t>
  </si>
  <si>
    <t>DLBPSEEWP01_E_MC_038</t>
  </si>
  <si>
    <t>DLBPSEEWP01_E_MC_039</t>
  </si>
  <si>
    <t>DLBPSEEWP01_E_MC_040</t>
  </si>
  <si>
    <t>DLBPSEEWP01_E_MC_041</t>
  </si>
  <si>
    <t>DLBPSEEWP01_E_MC_042</t>
  </si>
  <si>
    <t>DLBPSEEWP01_E_MC_043</t>
  </si>
  <si>
    <t>DLBPSEEWP01_E_MC_044</t>
  </si>
  <si>
    <t>DLBPSEEWP01_E_MC_045</t>
  </si>
  <si>
    <t>DLBPSEEWP01_E_MC_046</t>
  </si>
  <si>
    <t>DLBPSEEWP01_E_MC_047</t>
  </si>
  <si>
    <t>DLBPSEEWP01_E_MC_048</t>
  </si>
  <si>
    <t>DLBPSEEWP01_E_MC_049</t>
  </si>
  <si>
    <t>DLBPSEEWP01_E_MC_050</t>
  </si>
  <si>
    <t>DLBPSEEWP01_E_MC_051</t>
  </si>
  <si>
    <t>DLBPSEEWP01_E_MC_052</t>
  </si>
  <si>
    <t>DLBPSEEWP01_E_MC_053</t>
  </si>
  <si>
    <t>DLBPSEEWP01_E_MC_054</t>
  </si>
  <si>
    <t>DLBPSEEWP01_E_MC_055</t>
  </si>
  <si>
    <t>DLBPSEEWP01_E_MC_056</t>
  </si>
  <si>
    <t>DLBPSEEWP01_E_MC_057</t>
  </si>
  <si>
    <t>DLBPSEEWP01_E_MC_058</t>
  </si>
  <si>
    <t>DLBPSEEWP01_E_MC_059</t>
  </si>
  <si>
    <t>DLBPSEEWP01_E_MC_060</t>
  </si>
  <si>
    <t>DLBPSEEWP01_E_MC_061</t>
  </si>
  <si>
    <t>DLBPSEEWP01_E_MC_062</t>
  </si>
  <si>
    <t>DLBPSEEWP01_E_MC_063</t>
  </si>
  <si>
    <t>DLBPSEEWP01_E_MC_064</t>
  </si>
  <si>
    <t>DLBPSEEWP01_E_MC_065</t>
  </si>
  <si>
    <t>DLBPSEEWP01_E_MC_066</t>
  </si>
  <si>
    <t>DLBPSEEWP01_E_MC_067</t>
  </si>
  <si>
    <t>DLBPSEEWP01_E_MC_068</t>
  </si>
  <si>
    <t>DLBPSEEWP01_E_MC_069</t>
  </si>
  <si>
    <t>DLBPSEEWP01_E_MC_070</t>
  </si>
  <si>
    <t>DLBPSEEWP01_E_MC_071</t>
  </si>
  <si>
    <t>DLBPSEEWP01_E_MC_072</t>
  </si>
  <si>
    <t>DLBPSEEWP01_E_MC_073</t>
  </si>
  <si>
    <t>DLBPSEEWP01_E_MC_074</t>
  </si>
  <si>
    <t>DLBPSEEWP01_E_MC_075</t>
  </si>
  <si>
    <t>DLBPSEEWP01_E_MC_076</t>
  </si>
  <si>
    <t>DLBPSEEWP01_E_MC_077</t>
  </si>
  <si>
    <t>DLBPSEEWP01_E_MC_078</t>
  </si>
  <si>
    <t>DLBPSEEWP01_E_MC_079</t>
  </si>
  <si>
    <t>DLBPSEEWP01_E_MC_080</t>
  </si>
  <si>
    <t>DLBPSEEWP01_E_MC_081</t>
  </si>
  <si>
    <t>DLBPSEEWP01_E_MC_082</t>
  </si>
  <si>
    <t>DLBPSEEWP01_E_MC_083</t>
  </si>
  <si>
    <t>DLBPSEEWP01_E_MC_084</t>
  </si>
  <si>
    <t>DLBPSEEWP01_E_MC_085</t>
  </si>
  <si>
    <t>DLBPSEEWP01_E_MC_086</t>
  </si>
  <si>
    <t>DLBPSEEWP01_E_MC_087</t>
  </si>
  <si>
    <t>DLBPSEEWP01_E_MC_088</t>
  </si>
  <si>
    <t>DLBPSEEWP01_E_MC_089</t>
  </si>
  <si>
    <t>DLBPSEEWP01_E_MC_090</t>
  </si>
  <si>
    <t>DLBPSEEWP01_E_MC_091</t>
  </si>
  <si>
    <t>DLBPSEEWP01_E_MC_092</t>
  </si>
  <si>
    <t>DLBPSEEWP01_E_MC_093</t>
  </si>
  <si>
    <t>DLBPSEEWP01_E_MC_094</t>
  </si>
  <si>
    <t>DLBPSEEWP01_E_MC_095</t>
  </si>
  <si>
    <t>DLBPSEEWP01_E_MC_096</t>
  </si>
  <si>
    <t>DLBPSEEWP_E</t>
  </si>
  <si>
    <t>Which type of interview has a pre-determined set of questions being presented to all participants in the same order?</t>
  </si>
  <si>
    <t xml:space="preserve">What does BPS stand for in the context of psychology ethics? </t>
  </si>
  <si>
    <t>Why was the Stanford prison experiment criticized?</t>
  </si>
  <si>
    <t>How long did the Stanford prison experiment last?</t>
  </si>
  <si>
    <t>Six days</t>
  </si>
  <si>
    <t>Two weeks</t>
  </si>
  <si>
    <t>Twelve days</t>
  </si>
  <si>
    <t>Eight days</t>
  </si>
  <si>
    <t>What roles were participants randomly assigned to in the Stanford prison experiment?</t>
  </si>
  <si>
    <t>Both inductive and deductive</t>
  </si>
  <si>
    <t>Neither inductive nor deductive</t>
  </si>
  <si>
    <t>They are more representative of the population of interest.</t>
  </si>
  <si>
    <t>Independent and dependent variables are unrelated.</t>
  </si>
  <si>
    <t>Independent and dependent variables are interchangeable.</t>
  </si>
  <si>
    <t>Which of the following is an example of an independent variable in a study regarding the effects of exercise on mood?</t>
  </si>
  <si>
    <t>Which of the following is an example of a dependent variable in a study regarding the effects of caffeine on reaction time?</t>
  </si>
  <si>
    <t>Homogeneous samples</t>
  </si>
  <si>
    <t>A participant reporting lower levels of stress than they actually feel because they think this is what the researcher wants to hear</t>
  </si>
  <si>
    <t>A participant being scared to report low levels of stress because they think this is not socially acceptable</t>
  </si>
  <si>
    <t>Which of the following is a potential threat to test–retest reliability?</t>
  </si>
  <si>
    <t>Observing a group of children playing in a park, and taking field notes</t>
  </si>
  <si>
    <t xml:space="preserve">When was the American Psychological Association established? </t>
  </si>
  <si>
    <t>B. F. Skinner</t>
  </si>
  <si>
    <t>What was the aim of the Stanford prison experiment?</t>
  </si>
  <si>
    <t>Which method of research is most suitable for exploratory research?</t>
  </si>
  <si>
    <t>Inductive</t>
  </si>
  <si>
    <t>Deductive</t>
  </si>
  <si>
    <t>Neither of them</t>
  </si>
  <si>
    <t>Why is it important to use representative samples in research?</t>
  </si>
  <si>
    <t>Which of the following is a method of obtaining a representative sample?</t>
  </si>
  <si>
    <t>Regression to the mean is a threat to internal validity that occurs when…</t>
  </si>
  <si>
    <t>participants who initially scored very high or very low on a variable move closer to the average on subsequent measurements.</t>
  </si>
  <si>
    <t>pre-test and post-test measurements are not equivalent.</t>
  </si>
  <si>
    <t>The value above which responses are considered as “good” or “positive”</t>
  </si>
  <si>
    <t>The value at which responses are considered as neither “good” nor “bad”</t>
  </si>
  <si>
    <t>The value below which responses are considered as “bad” or “negative”</t>
  </si>
  <si>
    <t>The questionnaire correctly identifies people who have the condition of interest but may also identify some who do not.</t>
  </si>
  <si>
    <t>The questionnaire correctly identifies people who do not have the condition of interest but may miss out on some who do.</t>
  </si>
  <si>
    <t>The questionnaire does not correctly identify people who have the condition of interest but correctly identifies those who do not.</t>
  </si>
  <si>
    <t>The questionnaire does neither identify people who have the condition of interest correctly, nor those who do not.</t>
  </si>
  <si>
    <t>To assess test–retest reliability, one would typically…</t>
  </si>
  <si>
    <t>administer the same test to the same group of participants on two different occasions and compare the scores obtained on both occasions.</t>
  </si>
  <si>
    <t>Inter-rater reliability assesses…</t>
  </si>
  <si>
    <t>Which of the following is a disadvantage of a focus group?</t>
  </si>
  <si>
    <t>It allows for a more in-depth exploration of the topic.</t>
  </si>
  <si>
    <t>It ensures that all participants receive the same questions.</t>
  </si>
  <si>
    <t>To identify patterns of meaning in data</t>
  </si>
  <si>
    <t>To develop a theory from data</t>
  </si>
  <si>
    <t>Which of the following best describes the embedded design in mixed methods research?</t>
  </si>
  <si>
    <t>Qualitative and quantitative data are collected simultaneously and then merged in the analysis phase.</t>
  </si>
  <si>
    <t>Qualitative and quantitative data are collected sequentially and then merged to form a single data set.</t>
  </si>
  <si>
    <t>Qualitative and quantitative data are collected separately and are used to corroborate or contradict each other.</t>
  </si>
  <si>
    <t>Qualitative and quantitative data are analyzed separately, and the results are compared or contrasted in the interpretation phase.</t>
  </si>
  <si>
    <t>To increase the validity of study results</t>
  </si>
  <si>
    <t>What is the risk–benefit ratio in psychological research?</t>
  </si>
  <si>
    <t>Ratio of the number of risks to the number of benefits associated with participating in the study</t>
  </si>
  <si>
    <t>Ratio of the number of participants in the study to the number of benefits</t>
  </si>
  <si>
    <t>Ratio of the number of benefits to the amount of time required to participate in the study</t>
  </si>
  <si>
    <t>Ratio of the amount of money paid to participants to the number of benefits associated with participating in the study</t>
  </si>
  <si>
    <t>To inform the broader scientific community and the public about the research findings</t>
  </si>
  <si>
    <t>To provide the research team with an opportunity to review and critique the study results</t>
  </si>
  <si>
    <t>Briefly characterize ethics in psychological research.</t>
  </si>
  <si>
    <t>Identify the practice that exemplifies the preservation of confidentiality in psychological research.</t>
  </si>
  <si>
    <t>Anonymizing participants and using unique codes to represent them</t>
  </si>
  <si>
    <t>Disclosing sensitive participant information openly on social media</t>
  </si>
  <si>
    <t>What is a major step that researchers should take in the debriefing process when deception is used in psychological research?</t>
  </si>
  <si>
    <t>Provide participants with full disclosure about the research</t>
  </si>
  <si>
    <t>Skip the debriefing process because it is not important or relevant to fully inform participants at the end of the research procedure</t>
  </si>
  <si>
    <t>Offer participants a monetary reward for their involvement and maintain deception</t>
  </si>
  <si>
    <t>Offer participants a monetary reward for their involvement and skip debriefing</t>
  </si>
  <si>
    <r>
      <t>The sample size</t>
    </r>
    <r>
      <rPr>
        <sz val="10"/>
        <color rgb="FFFF0000"/>
        <rFont val="Calibri"/>
        <family val="2"/>
      </rPr>
      <t xml:space="preserve"> </t>
    </r>
    <r>
      <rPr>
        <sz val="10"/>
        <color theme="1"/>
        <rFont val="Calibri"/>
        <family val="2"/>
        <charset val="1"/>
      </rPr>
      <t>depends on…</t>
    </r>
  </si>
  <si>
    <t>Increased variability</t>
  </si>
  <si>
    <t xml:space="preserve">Enhanced statistical power </t>
  </si>
  <si>
    <t xml:space="preserve">Smaller required sample sizes </t>
  </si>
  <si>
    <t xml:space="preserve">Reduced variability </t>
  </si>
  <si>
    <t>The advantages of the inductive method include the ability to generate new theories (2.5) and the flexibility to adapt to research changes (2.5). However, the inductive method is limited by its lack of focus (2.5) and researcher bias (2.5).</t>
  </si>
  <si>
    <t>Explain two advantages and two disadvantages of the deductive method in research.</t>
  </si>
  <si>
    <t>Undercoverage bias is a type of sampling bias that occurs when not all members of a population are invited, resulting in a non-representative sample (2). For example, when choosing to invite people to complete an online survey, people who do not have access to the internet will not participate (2). Non-response bias means that although they have been invited to a survey, many people will not participate for various reasons. If non-responders vary systematically from the responders, their difference can create non-response bias (2). For example, in a research study on alcohol consumption after treatment in people suffering from alcohol use disorder, people who successfully completed their treatment were contacted six months later to evaluate their drinking patterns. Only half of them responded. Those who did not respond might have different drinking patterns than those who responded. Selection bias arises when the selected sample fails to accurately reflect the population of interest (2). It mostly occurs when the sampling method is not based on random sampling. For example, those who join a study may have a trait that differentiates them from those who did not participate from the beginning, and therefore the responders might not be representative of the population (2).</t>
  </si>
  <si>
    <t>Name two advantages and two disadvantages of a between-subjects design in research.</t>
  </si>
  <si>
    <t>Both internal consistency and inter-rater reliability are measures of the reliability of a measurement instrument or a test (2). They assess the consistency and accuracy of the measurements or ratings (2). Internal consistency assesses the consistency of responses or items within a single instrument to ensure that they are all measuring the same construct (2). Inter-rater reliability, on the other hand, evaluates the agreement between different raters when assessing the same set of data (2). The focus of internal consistency is on the relationship between items within a scale, while inter-rater reliability examines the agreement among different raters or observers (2).</t>
  </si>
  <si>
    <t>Explain the impact of dominance in group dynamics within the context of focus groups in no more than four sentences.</t>
  </si>
  <si>
    <t>Name and explain three characteristics of a focus group.</t>
  </si>
  <si>
    <t>What are the key aspects of field research? How do researchers balance active participation with maintaining ethical considerations, especially regarding privacy, when conducting field research?</t>
  </si>
  <si>
    <t>Field research is one of the frequently used qualitative research plans that aims to investigate phenomena as closely as possible to their natural environment (2). A particularly sensitive phase in field research is the field contact, during which trust is to be built up; ideally, the researcher should become a member of this natural environment and experience the everyday situation (2). On the one hand, the researcher takes part in what is happening, and on the other hand, they should develop a critical distance (2). The abundance of information collected is analyzed using qualitative-interpretative techniques. Field research is appropriate when access to the natural field does not create major disturbances. Invading privacy should be ethical (2).</t>
  </si>
  <si>
    <t>The deductive method offers a precise method for testing hypotheses, facilitating the confirmation of specific relationships or theories (2.5). It also minimizes the researchers’ personal biases on the results (2.5). However, it may restrict the exploration of unexpected findings due to its emphasis on pre-established hypotheses (2.5). Its effectiveness depends on the accuracy of the initial assumptions, and if these assumptions are flawed, they threaten the whole deductive process (2.5).</t>
  </si>
  <si>
    <t xml:space="preserve">Advantages: It minimizes carryover effects (2.5) and avoids order effects (2.5). Disadvantages: It increases variability (2.5) and requires larger sample sizes (2.5). </t>
  </si>
  <si>
    <t>Main advantages of a within-subjects design are fewer participant variables introduced to an experiment, such as individual differences (2.5) and the need to recruit a smaller sample size (2.5). A disadvantage relates to introduced order effects that can have an impact on participants’ performances (2.5). For example, the fact that participants know what to expect in the second condition can cause them to perform better (2.5).</t>
  </si>
  <si>
    <t>Demand bias is when participants change their behavior due to being observed.</t>
  </si>
  <si>
    <t>Demand bias is the same as response bias.</t>
  </si>
  <si>
    <t>Demand bias occurs when researchers manipulate data.</t>
  </si>
  <si>
    <t>Demand bias only affects qualitative research.</t>
  </si>
  <si>
    <t>Which of the following statements about demand bias in research is true?</t>
  </si>
  <si>
    <t>Sharing participants’ full names and contact information in research reports</t>
  </si>
  <si>
    <t>Using participants’ real names without consent in research publications</t>
  </si>
  <si>
    <t>The optimal size for a focus group typically ranges between six and ten participants. Fewer than six participants can limit the exchange and collection of information, while more than ten can create challenges in ensuring active participation (2). In a research project, it is advisable to conduct multiple focus groups rather than relying solely on one. This approach minimizes the risk of a single focus group’s unique factors hindering the reliability of the results. For instance, issues like suboptimal participant interactions may go unnoticed in a single focus group (2). When forming focus groups, participants should share common characteristics, such as the same profession or similar experiences. This similarity in background helps facilitate meaningful discussions and allows for a more in-depth exploration of specific topics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</si>
</sst>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sz val="11"/>
      <color theme="0"/>
      <name val="Calibri"/>
      <family val="2"/>
      <scheme val="minor"/>
    </font>
    <font>
      <b/>
      <sz val="10"/>
      <name val="Calibri"/>
      <family val="2"/>
      <scheme val="minor"/>
    </font>
    <font>
      <sz val="10"/>
      <name val="Calibri"/>
      <family val="2"/>
      <scheme val="minor"/>
    </font>
    <font>
      <b/>
      <sz val="10"/>
      <color rgb="FFFF0000"/>
      <name val="Calibri"/>
      <family val="2"/>
      <scheme val="minor"/>
    </font>
    <font>
      <sz val="10"/>
      <color theme="1"/>
      <name val="Calibri"/>
      <family val="2"/>
      <charset val="1"/>
    </font>
    <font>
      <sz val="10"/>
      <color rgb="FF000000"/>
      <name val="Calibri"/>
      <family val="2"/>
      <charset val="1"/>
    </font>
    <font>
      <sz val="10"/>
      <color rgb="FF444444"/>
      <name val="Calibri"/>
      <family val="2"/>
    </font>
    <font>
      <sz val="10"/>
      <color rgb="FF202124"/>
      <name val="Calibri"/>
      <family val="2"/>
      <charset val="1"/>
    </font>
    <font>
      <sz val="10"/>
      <color rgb="FF343541"/>
      <name val="Calibri"/>
      <family val="2"/>
    </font>
    <font>
      <sz val="10"/>
      <color rgb="FF000000"/>
      <name val="Calibri"/>
      <family val="2"/>
      <scheme val="minor"/>
    </font>
    <font>
      <sz val="8"/>
      <name val="Calibri"/>
      <family val="2"/>
      <scheme val="minor"/>
    </font>
    <font>
      <sz val="10"/>
      <color rgb="FFFF0000"/>
      <name val="Calibri"/>
      <family val="2"/>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auto="1"/>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07">
    <xf numFmtId="0" fontId="0" fillId="0" borderId="0" xfId="0"/>
    <xf numFmtId="0" fontId="3"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2" borderId="10" xfId="0" applyFill="1" applyBorder="1" applyAlignment="1">
      <alignment horizontal="center" wrapText="1"/>
    </xf>
    <xf numFmtId="0" fontId="0" fillId="0" borderId="0" xfId="0" applyAlignment="1">
      <alignment horizontal="center"/>
    </xf>
    <xf numFmtId="0" fontId="0" fillId="2" borderId="11"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6" fillId="0" borderId="0" xfId="0" applyFont="1"/>
    <xf numFmtId="0" fontId="5" fillId="7" borderId="0" xfId="0" applyFont="1" applyFill="1"/>
    <xf numFmtId="0" fontId="5" fillId="7" borderId="0" xfId="0" applyFont="1" applyFill="1" applyAlignment="1">
      <alignment wrapText="1"/>
    </xf>
    <xf numFmtId="0" fontId="4" fillId="6" borderId="0" xfId="0" applyFont="1" applyFill="1" applyAlignment="1" applyProtection="1">
      <alignment horizontal="right"/>
      <protection locked="0"/>
    </xf>
    <xf numFmtId="0" fontId="5" fillId="7" borderId="9" xfId="0" applyFont="1" applyFill="1" applyBorder="1"/>
    <xf numFmtId="0" fontId="5" fillId="7" borderId="9" xfId="0" applyFont="1" applyFill="1" applyBorder="1" applyAlignment="1">
      <alignment horizontal="right"/>
    </xf>
    <xf numFmtId="0" fontId="4" fillId="9" borderId="0" xfId="0" applyFont="1" applyFill="1" applyAlignment="1" applyProtection="1">
      <alignment horizontal="right"/>
      <protection locked="0"/>
    </xf>
    <xf numFmtId="0" fontId="3" fillId="0" borderId="12" xfId="0" applyFont="1" applyBorder="1" applyAlignment="1">
      <alignment horizontal="center" vertical="top" wrapText="1"/>
    </xf>
    <xf numFmtId="0" fontId="3" fillId="0" borderId="12" xfId="0" applyFont="1" applyBorder="1" applyAlignment="1" applyProtection="1">
      <alignment horizontal="center" vertical="top" wrapText="1"/>
      <protection locked="0"/>
    </xf>
    <xf numFmtId="0" fontId="3" fillId="0" borderId="12" xfId="0" applyFont="1" applyBorder="1" applyAlignment="1" applyProtection="1">
      <alignment vertical="top" wrapText="1"/>
      <protection locked="0"/>
    </xf>
    <xf numFmtId="0" fontId="10" fillId="10" borderId="12" xfId="0" applyFont="1" applyFill="1" applyBorder="1" applyAlignment="1">
      <alignment vertical="center"/>
    </xf>
    <xf numFmtId="0" fontId="3" fillId="10" borderId="12" xfId="0" applyFont="1" applyFill="1" applyBorder="1" applyAlignment="1" applyProtection="1">
      <alignment vertical="center" wrapText="1"/>
      <protection locked="0"/>
    </xf>
    <xf numFmtId="0" fontId="11" fillId="10" borderId="12" xfId="0" applyFont="1" applyFill="1" applyBorder="1" applyAlignment="1">
      <alignment vertical="center"/>
    </xf>
    <xf numFmtId="0" fontId="8" fillId="10" borderId="12" xfId="0" applyFont="1" applyFill="1" applyBorder="1" applyAlignment="1" applyProtection="1">
      <alignment horizontal="center" vertical="center" wrapText="1"/>
      <protection locked="0"/>
    </xf>
    <xf numFmtId="0" fontId="3" fillId="10" borderId="12" xfId="0" applyFont="1" applyFill="1" applyBorder="1" applyAlignment="1" applyProtection="1">
      <alignment horizontal="center" vertical="center" wrapText="1"/>
      <protection locked="0"/>
    </xf>
    <xf numFmtId="49" fontId="7" fillId="2" borderId="13" xfId="0" applyNumberFormat="1"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3" xfId="0" applyFont="1" applyFill="1" applyBorder="1" applyAlignment="1" applyProtection="1">
      <alignment horizontal="center" vertical="center" wrapText="1"/>
      <protection locked="0"/>
    </xf>
    <xf numFmtId="0" fontId="4" fillId="5" borderId="13" xfId="0" applyFont="1" applyFill="1" applyBorder="1" applyAlignment="1">
      <alignment horizontal="center" vertical="center" wrapText="1"/>
    </xf>
    <xf numFmtId="0" fontId="4" fillId="0" borderId="14" xfId="0" applyFont="1" applyBorder="1"/>
    <xf numFmtId="1" fontId="8" fillId="0" borderId="12" xfId="0" applyNumberFormat="1" applyFont="1" applyBorder="1" applyAlignment="1" applyProtection="1">
      <alignment horizontal="center" vertical="top" wrapText="1"/>
      <protection locked="0"/>
    </xf>
    <xf numFmtId="49" fontId="8" fillId="10" borderId="12" xfId="0" applyNumberFormat="1" applyFont="1" applyFill="1" applyBorder="1" applyAlignment="1" applyProtection="1">
      <alignment horizontal="center" vertical="center" wrapText="1"/>
      <protection locked="0"/>
    </xf>
    <xf numFmtId="0" fontId="8" fillId="10" borderId="12" xfId="0" applyFont="1" applyFill="1" applyBorder="1" applyAlignment="1">
      <alignment horizontal="center" vertical="center" wrapText="1"/>
    </xf>
    <xf numFmtId="0" fontId="8" fillId="10" borderId="12" xfId="0" applyFont="1" applyFill="1" applyBorder="1" applyAlignment="1" applyProtection="1">
      <alignment vertical="center" wrapText="1"/>
      <protection locked="0"/>
    </xf>
    <xf numFmtId="0" fontId="8" fillId="0" borderId="12" xfId="0" applyFont="1" applyBorder="1" applyAlignment="1">
      <alignment vertical="top" wrapText="1"/>
    </xf>
    <xf numFmtId="0" fontId="8" fillId="0" borderId="12" xfId="0" applyFont="1" applyBorder="1"/>
    <xf numFmtId="0" fontId="3" fillId="0" borderId="12" xfId="0" applyFont="1" applyBorder="1" applyAlignment="1">
      <alignment vertical="top" wrapText="1"/>
    </xf>
    <xf numFmtId="0" fontId="3" fillId="0" borderId="12" xfId="0" applyFont="1" applyBorder="1"/>
    <xf numFmtId="1" fontId="3" fillId="0" borderId="12" xfId="0" applyNumberFormat="1" applyFont="1" applyBorder="1" applyAlignment="1" applyProtection="1">
      <alignment horizontal="center" vertical="top" wrapText="1"/>
      <protection locked="0"/>
    </xf>
    <xf numFmtId="49" fontId="3" fillId="10" borderId="12" xfId="0" applyNumberFormat="1" applyFont="1" applyFill="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top" wrapText="1"/>
      <protection locked="0"/>
    </xf>
    <xf numFmtId="0" fontId="3" fillId="0" borderId="15" xfId="0" applyFont="1" applyBorder="1"/>
    <xf numFmtId="49" fontId="3" fillId="0" borderId="12" xfId="0" applyNumberFormat="1" applyFont="1" applyBorder="1" applyAlignment="1">
      <alignment horizontal="center" vertical="top" wrapText="1"/>
    </xf>
    <xf numFmtId="0" fontId="10" fillId="10" borderId="12" xfId="0" applyFont="1" applyFill="1" applyBorder="1" applyAlignment="1">
      <alignment horizontal="left" vertical="center"/>
    </xf>
    <xf numFmtId="0" fontId="3" fillId="10" borderId="12" xfId="0" applyFont="1" applyFill="1" applyBorder="1" applyAlignment="1" applyProtection="1">
      <alignment horizontal="left" vertical="center" wrapText="1"/>
      <protection locked="0"/>
    </xf>
    <xf numFmtId="0" fontId="4" fillId="0" borderId="14" xfId="0" applyFont="1" applyBorder="1" applyAlignment="1">
      <alignment vertical="center"/>
    </xf>
    <xf numFmtId="1" fontId="8" fillId="0" borderId="12" xfId="0" applyNumberFormat="1" applyFont="1" applyBorder="1" applyAlignment="1" applyProtection="1">
      <alignment horizontal="center" vertical="center" wrapText="1"/>
      <protection locked="0"/>
    </xf>
    <xf numFmtId="49" fontId="8" fillId="0" borderId="12" xfId="0" applyNumberFormat="1"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8" fillId="0" borderId="12" xfId="0" applyFont="1" applyBorder="1" applyAlignment="1" applyProtection="1">
      <alignment vertical="center" wrapText="1"/>
      <protection locked="0"/>
    </xf>
    <xf numFmtId="0" fontId="3" fillId="0" borderId="12" xfId="0" applyFont="1" applyBorder="1" applyAlignment="1">
      <alignment vertical="center" wrapText="1"/>
    </xf>
    <xf numFmtId="0" fontId="3" fillId="0" borderId="12" xfId="0" applyFont="1" applyBorder="1" applyAlignment="1">
      <alignment vertical="center"/>
    </xf>
    <xf numFmtId="0" fontId="3" fillId="0" borderId="12" xfId="0" applyFont="1"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3" fillId="0" borderId="12" xfId="0" applyFont="1" applyBorder="1" applyAlignment="1" applyProtection="1">
      <alignment vertical="center" wrapText="1"/>
      <protection locked="0"/>
    </xf>
    <xf numFmtId="1" fontId="3" fillId="0" borderId="12"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12" xfId="0" applyNumberFormat="1" applyFont="1" applyBorder="1" applyAlignment="1">
      <alignment horizontal="center" vertical="center" wrapText="1"/>
    </xf>
    <xf numFmtId="0" fontId="3" fillId="10" borderId="12" xfId="0" applyFont="1" applyFill="1" applyBorder="1" applyAlignment="1">
      <alignment vertical="center" wrapText="1"/>
    </xf>
    <xf numFmtId="0" fontId="3" fillId="10" borderId="12" xfId="0" applyFont="1" applyFill="1" applyBorder="1" applyAlignment="1">
      <alignment vertical="center"/>
    </xf>
    <xf numFmtId="0" fontId="12" fillId="10" borderId="12" xfId="0" applyFont="1" applyFill="1" applyBorder="1" applyAlignment="1">
      <alignment vertical="center"/>
    </xf>
    <xf numFmtId="0" fontId="14" fillId="10" borderId="12" xfId="0" applyFont="1" applyFill="1" applyBorder="1" applyAlignment="1">
      <alignment vertical="center"/>
    </xf>
    <xf numFmtId="16" fontId="10" fillId="10" borderId="12" xfId="0" applyNumberFormat="1" applyFont="1" applyFill="1" applyBorder="1" applyAlignment="1">
      <alignment vertical="center"/>
    </xf>
    <xf numFmtId="9" fontId="10" fillId="10" borderId="12" xfId="0" applyNumberFormat="1" applyFont="1" applyFill="1" applyBorder="1" applyAlignment="1">
      <alignment horizontal="left" vertical="center"/>
    </xf>
    <xf numFmtId="9" fontId="3" fillId="10" borderId="12" xfId="0" applyNumberFormat="1" applyFont="1" applyFill="1" applyBorder="1" applyAlignment="1" applyProtection="1">
      <alignment horizontal="left" vertical="center" wrapText="1"/>
      <protection locked="0"/>
    </xf>
    <xf numFmtId="0" fontId="15" fillId="10" borderId="12" xfId="0" applyFont="1" applyFill="1" applyBorder="1" applyAlignment="1" applyProtection="1">
      <alignment vertical="center" wrapText="1"/>
      <protection locked="0"/>
    </xf>
    <xf numFmtId="0" fontId="3" fillId="6" borderId="0" xfId="0" applyFont="1" applyFill="1" applyAlignment="1" applyProtection="1">
      <alignment horizontal="left"/>
      <protection locked="0"/>
    </xf>
    <xf numFmtId="1" fontId="3" fillId="11" borderId="12" xfId="0" applyNumberFormat="1" applyFont="1" applyFill="1" applyBorder="1" applyAlignment="1" applyProtection="1">
      <alignment horizontal="center" vertical="top" wrapText="1"/>
      <protection locked="0"/>
    </xf>
    <xf numFmtId="49" fontId="3" fillId="11" borderId="12" xfId="0" applyNumberFormat="1" applyFont="1" applyFill="1" applyBorder="1" applyAlignment="1" applyProtection="1">
      <alignment horizontal="center" vertical="top" wrapText="1"/>
      <protection locked="0"/>
    </xf>
    <xf numFmtId="0" fontId="3" fillId="11" borderId="12" xfId="0" applyFont="1" applyFill="1" applyBorder="1" applyAlignment="1" applyProtection="1">
      <alignment horizontal="center" vertical="top" wrapText="1"/>
      <protection locked="0"/>
    </xf>
    <xf numFmtId="0" fontId="10" fillId="11" borderId="12" xfId="0" applyFont="1" applyFill="1" applyBorder="1" applyAlignment="1">
      <alignment vertical="center"/>
    </xf>
    <xf numFmtId="0" fontId="3" fillId="11" borderId="12" xfId="0" applyFont="1" applyFill="1" applyBorder="1" applyAlignment="1" applyProtection="1">
      <alignment vertical="top" wrapText="1"/>
      <protection locked="0"/>
    </xf>
    <xf numFmtId="0" fontId="3" fillId="11" borderId="12" xfId="0" applyFont="1" applyFill="1" applyBorder="1" applyAlignment="1">
      <alignment vertical="top" wrapText="1"/>
    </xf>
    <xf numFmtId="0" fontId="3" fillId="11" borderId="12" xfId="0" applyFont="1" applyFill="1" applyBorder="1"/>
    <xf numFmtId="0" fontId="10" fillId="10" borderId="12" xfId="0" applyFont="1" applyFill="1" applyBorder="1" applyAlignment="1">
      <alignment vertical="center" wrapText="1"/>
    </xf>
    <xf numFmtId="0" fontId="3" fillId="6" borderId="0" xfId="0" applyFont="1" applyFill="1" applyAlignment="1" applyProtection="1">
      <alignment horizontal="right"/>
      <protection locked="0"/>
    </xf>
    <xf numFmtId="0" fontId="10" fillId="0" borderId="12" xfId="0" applyFont="1" applyBorder="1" applyAlignment="1">
      <alignment vertical="center"/>
    </xf>
    <xf numFmtId="0" fontId="3" fillId="0" borderId="12" xfId="0" applyFont="1" applyBorder="1" applyAlignment="1" applyProtection="1">
      <alignment horizontal="left" vertical="center" wrapText="1"/>
      <protection locked="0"/>
    </xf>
    <xf numFmtId="0" fontId="0" fillId="0" borderId="0" xfId="0" applyAlignment="1">
      <alignment horizontal="center" vertical="center"/>
    </xf>
    <xf numFmtId="0" fontId="10" fillId="0" borderId="12" xfId="0" applyFont="1" applyBorder="1" applyAlignment="1">
      <alignment horizontal="left" vertical="center"/>
    </xf>
    <xf numFmtId="49" fontId="3" fillId="11" borderId="12" xfId="0" applyNumberFormat="1" applyFont="1" applyFill="1" applyBorder="1" applyAlignment="1" applyProtection="1">
      <alignment horizontal="center" vertical="center" wrapText="1"/>
      <protection locked="0"/>
    </xf>
    <xf numFmtId="0" fontId="3" fillId="11" borderId="12" xfId="0" applyFont="1" applyFill="1" applyBorder="1" applyAlignment="1" applyProtection="1">
      <alignment horizontal="center" vertical="center" wrapText="1"/>
      <protection locked="0"/>
    </xf>
    <xf numFmtId="0" fontId="8" fillId="11" borderId="12" xfId="0" applyFont="1" applyFill="1" applyBorder="1" applyAlignment="1">
      <alignment horizontal="center" vertical="center" wrapText="1"/>
    </xf>
    <xf numFmtId="0" fontId="0" fillId="11" borderId="0" xfId="0" applyFill="1" applyAlignment="1">
      <alignment vertical="center"/>
    </xf>
    <xf numFmtId="0" fontId="3" fillId="11" borderId="12" xfId="0" applyFont="1" applyFill="1" applyBorder="1" applyAlignment="1" applyProtection="1">
      <alignment vertical="center" wrapText="1"/>
      <protection locked="0"/>
    </xf>
    <xf numFmtId="1" fontId="3" fillId="11" borderId="12" xfId="0" applyNumberFormat="1" applyFont="1" applyFill="1" applyBorder="1" applyAlignment="1" applyProtection="1">
      <alignment horizontal="center" vertical="center" wrapText="1"/>
      <protection locked="0"/>
    </xf>
    <xf numFmtId="0" fontId="13" fillId="11" borderId="12" xfId="0" applyFont="1" applyFill="1" applyBorder="1" applyAlignment="1">
      <alignment vertical="center"/>
    </xf>
    <xf numFmtId="0" fontId="3" fillId="11" borderId="12" xfId="0" applyFont="1" applyFill="1" applyBorder="1" applyAlignment="1">
      <alignment vertical="center" wrapText="1"/>
    </xf>
    <xf numFmtId="0" fontId="3" fillId="11" borderId="12" xfId="0" applyFont="1" applyFill="1" applyBorder="1" applyAlignment="1">
      <alignment vertical="center"/>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561975</xdr:colOff>
      <xdr:row>0</xdr:row>
      <xdr:rowOff>28575</xdr:rowOff>
    </xdr:from>
    <xdr:to>
      <xdr:col>8</xdr:col>
      <xdr:colOff>85725</xdr:colOff>
      <xdr:row>9</xdr:row>
      <xdr:rowOff>180975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81450" y="28575"/>
          <a:ext cx="40195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561974</xdr:colOff>
      <xdr:row>10</xdr:row>
      <xdr:rowOff>85725</xdr:rowOff>
    </xdr:from>
    <xdr:to>
      <xdr:col>10</xdr:col>
      <xdr:colOff>571500</xdr:colOff>
      <xdr:row>17</xdr:row>
      <xdr:rowOff>133350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981449" y="1990725"/>
          <a:ext cx="6029326"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r>
            <a:rPr kumimoji="0" lang="en-US" sz="1000" b="1" i="0" u="none" strike="noStrike" kern="0" cap="none" spc="0" normalizeH="0" baseline="0" noProof="0">
              <a:ln>
                <a:noFill/>
              </a:ln>
              <a:solidFill>
                <a:srgbClr val="FF0000"/>
              </a:solidFill>
              <a:effectLst/>
              <a:uLnTx/>
              <a:uFillTx/>
              <a:latin typeface="+mn-lt"/>
              <a:ea typeface="+mn-ea"/>
              <a:cs typeface="+mn-cs"/>
            </a:rPr>
            <a:t>course code</a:t>
          </a:r>
          <a:r>
            <a:rPr kumimoji="0" lang="en-US" sz="1000" b="0" i="0" u="none" strike="noStrike" kern="0" cap="none" spc="0" normalizeH="0" baseline="0" noProof="0">
              <a:ln>
                <a:noFill/>
              </a:ln>
              <a:solidFill>
                <a:prstClr val="black"/>
              </a:solidFill>
              <a:effectLst/>
              <a:uLnTx/>
              <a:uFillTx/>
              <a:latin typeface="+mn-lt"/>
              <a:ea typeface="+mn-ea"/>
              <a:cs typeface="+mn-cs"/>
            </a:rPr>
            <a:t> 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DLBWL01_offen_001_Lsg.jpg.</a:t>
          </a:r>
        </a:p>
        <a:p>
          <a:pPr marL="0" marR="0" lvl="0" indent="0" algn="l" defTabSz="914400" eaLnBrk="1" fontAlgn="auto" latinLnBrk="0" hangingPunct="1">
            <a:lnSpc>
              <a:spcPct val="100000"/>
            </a:lnSpc>
            <a:spcBef>
              <a:spcPts val="0"/>
            </a:spcBef>
            <a:spcAft>
              <a:spcPts val="0"/>
            </a:spcAft>
            <a:buClrTx/>
            <a:buSzTx/>
            <a:buFontTx/>
            <a:buNone/>
            <a:tabLst/>
            <a:defRPr/>
          </a:pPr>
          <a:b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b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abSelected="1" zoomScale="130" zoomScaleNormal="130" workbookViewId="0">
      <selection activeCell="B5" sqref="B5"/>
    </sheetView>
  </sheetViews>
  <sheetFormatPr baseColWidth="10" defaultColWidth="11.44140625" defaultRowHeight="14.4" x14ac:dyDescent="0.3"/>
  <cols>
    <col min="1" max="1" width="24.44140625" customWidth="1"/>
    <col min="2" max="2" width="26.77734375" bestFit="1" customWidth="1"/>
    <col min="3" max="3" width="9.77734375" bestFit="1" customWidth="1"/>
    <col min="4" max="4" width="10.77734375" bestFit="1" customWidth="1"/>
    <col min="6" max="6" width="11.44140625" bestFit="1" customWidth="1"/>
    <col min="7" max="7" width="12.44140625" bestFit="1" customWidth="1"/>
  </cols>
  <sheetData>
    <row r="1" spans="1:5" x14ac:dyDescent="0.3">
      <c r="A1" s="25" t="s">
        <v>0</v>
      </c>
      <c r="B1" s="93" t="s">
        <v>842</v>
      </c>
    </row>
    <row r="2" spans="1:5" x14ac:dyDescent="0.3">
      <c r="A2" s="25" t="s">
        <v>1</v>
      </c>
      <c r="B2" s="93" t="s">
        <v>2</v>
      </c>
    </row>
    <row r="3" spans="1:5" x14ac:dyDescent="0.3">
      <c r="A3" s="26" t="s">
        <v>3</v>
      </c>
      <c r="B3" s="84" t="s">
        <v>4</v>
      </c>
    </row>
    <row r="4" spans="1:5" x14ac:dyDescent="0.3">
      <c r="A4" s="26" t="s">
        <v>5</v>
      </c>
      <c r="B4" s="30">
        <v>6</v>
      </c>
    </row>
    <row r="5" spans="1:5" x14ac:dyDescent="0.3">
      <c r="A5" s="26" t="s">
        <v>6</v>
      </c>
      <c r="B5" s="93" t="s">
        <v>7</v>
      </c>
    </row>
    <row r="6" spans="1:5" x14ac:dyDescent="0.3">
      <c r="A6" s="26" t="s">
        <v>8</v>
      </c>
      <c r="B6" s="27">
        <v>90</v>
      </c>
    </row>
    <row r="7" spans="1:5" x14ac:dyDescent="0.3">
      <c r="A7" s="26" t="s">
        <v>9</v>
      </c>
      <c r="B7" s="27"/>
    </row>
    <row r="8" spans="1:5" x14ac:dyDescent="0.3">
      <c r="A8" s="5"/>
      <c r="B8" s="6"/>
    </row>
    <row r="9" spans="1:5" x14ac:dyDescent="0.3">
      <c r="A9" s="4" t="s">
        <v>10</v>
      </c>
      <c r="B9" s="17">
        <f>VLOOKUP($B$4,Tabelle2!$A$8:$E$17,2)</f>
        <v>16</v>
      </c>
    </row>
    <row r="10" spans="1:5" x14ac:dyDescent="0.3">
      <c r="A10" s="1" t="s">
        <v>11</v>
      </c>
      <c r="B10" s="2">
        <f>VLOOKUP($B$4,Tabelle2!$A$8:$E$17,3)</f>
        <v>8</v>
      </c>
    </row>
    <row r="11" spans="1:5" x14ac:dyDescent="0.3">
      <c r="A11" s="1" t="s">
        <v>12</v>
      </c>
      <c r="B11" s="2">
        <f>VLOOKUP($B$4,Tabelle2!$A$8:$E$17,4)</f>
        <v>4</v>
      </c>
    </row>
    <row r="12" spans="1:5" x14ac:dyDescent="0.3">
      <c r="A12" s="3" t="s">
        <v>13</v>
      </c>
      <c r="B12" s="7">
        <f>VLOOKUP($B$4,Tabelle2!$A$8:$E$17,5)</f>
        <v>4</v>
      </c>
      <c r="E12" s="24"/>
    </row>
    <row r="13" spans="1:5" x14ac:dyDescent="0.3">
      <c r="A13" s="15" t="s">
        <v>14</v>
      </c>
      <c r="B13" s="16">
        <f>B4*B9</f>
        <v>96</v>
      </c>
    </row>
    <row r="14" spans="1:5" x14ac:dyDescent="0.3">
      <c r="A14" s="4" t="s">
        <v>15</v>
      </c>
      <c r="B14" s="17">
        <f>VLOOKUP($B$4,Tabelle2!A20:E29,2)</f>
        <v>9</v>
      </c>
    </row>
    <row r="15" spans="1:5" x14ac:dyDescent="0.3">
      <c r="A15" s="1" t="s">
        <v>16</v>
      </c>
      <c r="B15" s="2">
        <f>VLOOKUP($B$4,Tabelle2!A20:E29,3)</f>
        <v>3</v>
      </c>
    </row>
    <row r="16" spans="1:5" x14ac:dyDescent="0.3">
      <c r="A16" s="1" t="s">
        <v>17</v>
      </c>
      <c r="B16" s="2">
        <f>VLOOKUP($B$4,Tabelle2!A20:E29,4)</f>
        <v>3</v>
      </c>
    </row>
    <row r="17" spans="1:7" x14ac:dyDescent="0.3">
      <c r="A17" s="3" t="s">
        <v>18</v>
      </c>
      <c r="B17" s="7">
        <f>VLOOKUP($B$4,Tabelle2!A20:E29,5)</f>
        <v>3</v>
      </c>
    </row>
    <row r="18" spans="1:7" x14ac:dyDescent="0.3">
      <c r="A18" s="15" t="s">
        <v>19</v>
      </c>
      <c r="B18" s="16">
        <f>B4*B14</f>
        <v>54</v>
      </c>
    </row>
    <row r="19" spans="1:7" x14ac:dyDescent="0.3">
      <c r="A19" s="28" t="s">
        <v>20</v>
      </c>
      <c r="B19" s="29">
        <f>B13+B18</f>
        <v>150</v>
      </c>
    </row>
    <row r="21" spans="1:7" x14ac:dyDescent="0.3">
      <c r="A21" s="14" t="s">
        <v>21</v>
      </c>
      <c r="B21" s="8" t="s">
        <v>22</v>
      </c>
      <c r="C21" s="9" t="s">
        <v>23</v>
      </c>
      <c r="D21" s="9" t="s">
        <v>24</v>
      </c>
      <c r="E21" s="9" t="s">
        <v>25</v>
      </c>
      <c r="F21" s="9" t="s">
        <v>26</v>
      </c>
      <c r="G21" s="9" t="s">
        <v>27</v>
      </c>
    </row>
    <row r="22" spans="1:7" x14ac:dyDescent="0.3">
      <c r="A22" s="1" t="s">
        <v>28</v>
      </c>
      <c r="B22" s="10">
        <f>COUNTIFS('Multiple Choice'!$D$2:$D$271,Tabelle2!$A$3,'Multiple Choice'!$B$2:$B$271,1)</f>
        <v>8</v>
      </c>
      <c r="C22" s="11">
        <f>COUNTIFS('Multiple Choice'!$D$2:$D$271,Tabelle2!$A$4,'Multiple Choice'!$B$2:$B$271,1)</f>
        <v>4</v>
      </c>
      <c r="D22" s="11">
        <f>COUNTIFS('Multiple Choice'!$D$2:$D$271,Tabelle2!$A$5,'Multiple Choice'!$B$2:$B$271,1)</f>
        <v>4</v>
      </c>
      <c r="E22" s="11">
        <f>COUNTIFS('Offene Fragen'!$B$2:$B$125,1,'Offene Fragen'!$D$2:$D$125,Tabelle2!$A$3)</f>
        <v>3</v>
      </c>
      <c r="F22" s="11">
        <f>COUNTIFS('Offene Fragen'!$B$2:$B$125,1,'Offene Fragen'!$D$2:$D$125,Tabelle2!$A$4)</f>
        <v>3</v>
      </c>
      <c r="G22" s="11">
        <f>COUNTIFS('Offene Fragen'!$B$2:$B$125,1,'Offene Fragen'!$D$2:$D$125,Tabelle2!$A$5)</f>
        <v>3</v>
      </c>
    </row>
    <row r="23" spans="1:7" x14ac:dyDescent="0.3">
      <c r="A23" s="1" t="s">
        <v>29</v>
      </c>
      <c r="B23" s="10">
        <f>COUNTIFS('Multiple Choice'!$D$2:$D$271,Tabelle2!$A$3,'Multiple Choice'!$B$2:$B$271,2)</f>
        <v>8</v>
      </c>
      <c r="C23" s="11">
        <f>COUNTIFS('Multiple Choice'!$D$2:$D$271,Tabelle2!$A$4,'Multiple Choice'!$B$2:$B$271,2)</f>
        <v>4</v>
      </c>
      <c r="D23" s="11">
        <f>COUNTIFS('Multiple Choice'!$D$2:$D$271,Tabelle2!$A$5,'Multiple Choice'!$B$2:$B$271,2)</f>
        <v>4</v>
      </c>
      <c r="E23" s="11">
        <f>COUNTIFS('Offene Fragen'!$B$2:$B$125,2,'Offene Fragen'!$D$2:$D$125,Tabelle2!$A$3)</f>
        <v>3</v>
      </c>
      <c r="F23" s="11">
        <f>COUNTIFS('Offene Fragen'!$B$2:$B$125,2,'Offene Fragen'!$D$2:$D$125,Tabelle2!$A$4)</f>
        <v>3</v>
      </c>
      <c r="G23" s="11">
        <f>COUNTIFS('Offene Fragen'!$B$2:$B$125,2,'Offene Fragen'!$D$2:$D$125,Tabelle2!$A$5)</f>
        <v>3</v>
      </c>
    </row>
    <row r="24" spans="1:7" x14ac:dyDescent="0.3">
      <c r="A24" s="1" t="s">
        <v>30</v>
      </c>
      <c r="B24" s="10">
        <f>COUNTIFS('Multiple Choice'!$D$2:$D$271,Tabelle2!$A$3,'Multiple Choice'!$B$2:$B$271,3)</f>
        <v>8</v>
      </c>
      <c r="C24" s="11">
        <f>COUNTIFS('Multiple Choice'!$D$2:$D$271,Tabelle2!$A$4,'Multiple Choice'!$B$2:$B$271,3)</f>
        <v>4</v>
      </c>
      <c r="D24" s="11">
        <f>COUNTIFS('Multiple Choice'!$D$2:$D$271,Tabelle2!$A$5,'Multiple Choice'!$B$2:$B$271,3)</f>
        <v>4</v>
      </c>
      <c r="E24" s="11">
        <f>COUNTIFS('Offene Fragen'!$B$2:$B$125,3,'Offene Fragen'!$D$2:$D$125,Tabelle2!$A$3)</f>
        <v>3</v>
      </c>
      <c r="F24" s="11">
        <f>COUNTIFS('Offene Fragen'!$B$2:$B$125,3,'Offene Fragen'!$D$2:$D$125,Tabelle2!$A$4)</f>
        <v>3</v>
      </c>
      <c r="G24" s="11">
        <f>COUNTIFS('Offene Fragen'!$B$2:$B$125,3,'Offene Fragen'!$D$2:$D$125,Tabelle2!$A$5)</f>
        <v>3</v>
      </c>
    </row>
    <row r="25" spans="1:7" x14ac:dyDescent="0.3">
      <c r="A25" s="1" t="str">
        <f>IF($B$4&gt;3,"Lektion 4","")</f>
        <v>Lektion 4</v>
      </c>
      <c r="B25" s="10">
        <f>IF(A25&lt;&gt;"",COUNTIFS('Multiple Choice'!$D$2:$D$271,Tabelle2!$A$3,'Multiple Choice'!$B$2:$B$271,4),"")</f>
        <v>8</v>
      </c>
      <c r="C25" s="11">
        <f>IF(A25&lt;&gt;"",COUNTIFS('Multiple Choice'!$D$2:$D$271,Tabelle2!$A$4,'Multiple Choice'!$B$2:$B$271,4),"")</f>
        <v>4</v>
      </c>
      <c r="D25" s="11">
        <f>IF(A25&lt;&gt;"",COUNTIFS('Multiple Choice'!$D$2:$D$271,Tabelle2!$A$5,'Multiple Choice'!$B$2:$B$271,4),"")</f>
        <v>4</v>
      </c>
      <c r="E25" s="11">
        <f>IF(A25&lt;&gt;"",COUNTIFS('Offene Fragen'!$B$2:$B$125,4,'Offene Fragen'!$D$2:$D$125,Tabelle2!$A$3),"")</f>
        <v>3</v>
      </c>
      <c r="F25" s="11">
        <f>IF(A25&lt;&gt;"",COUNTIFS('Offene Fragen'!$B$2:$B$125,4,'Offene Fragen'!$D$2:$D$125,Tabelle2!$A$4),"")</f>
        <v>3</v>
      </c>
      <c r="G25" s="11">
        <f>IF(A25&lt;&gt;"",COUNTIFS('Offene Fragen'!$B$2:$B$125,4,'Offene Fragen'!$D$2:$D$125,Tabelle2!$A$5),"")</f>
        <v>3</v>
      </c>
    </row>
    <row r="26" spans="1:7" x14ac:dyDescent="0.3">
      <c r="A26" s="1" t="str">
        <f>IF($B$4&gt;4,"Lektion 5","")</f>
        <v>Lektion 5</v>
      </c>
      <c r="B26" s="10">
        <f>IF(A26&lt;&gt;"",COUNTIFS('Multiple Choice'!$D$2:$D$271,Tabelle2!$A$3,'Multiple Choice'!$B$2:$B$271,5),"")</f>
        <v>8</v>
      </c>
      <c r="C26" s="11">
        <f>IF(A26&lt;&gt;"",COUNTIFS('Multiple Choice'!$D$2:$D$271,Tabelle2!$A$4,'Multiple Choice'!$B$2:$B$271,5),"")</f>
        <v>4</v>
      </c>
      <c r="D26" s="11">
        <f>IF(A26&lt;&gt;"",COUNTIFS('Multiple Choice'!$D$2:$D$271,Tabelle2!$A$5,'Multiple Choice'!$B$2:$B$271,5),"")</f>
        <v>4</v>
      </c>
      <c r="E26" s="11">
        <f>IF(A26&lt;&gt;"",COUNTIFS('Offene Fragen'!$B$2:$B$125,5,'Offene Fragen'!$D$2:$D$125,Tabelle2!$A$3),"")</f>
        <v>3</v>
      </c>
      <c r="F26" s="11">
        <f>IF(A26&lt;&gt;"",COUNTIFS('Offene Fragen'!$B$2:$B$125,5,'Offene Fragen'!$D$2:$D$125,Tabelle2!$A$4),"")</f>
        <v>3</v>
      </c>
      <c r="G26" s="11">
        <f>IF(A26&lt;&gt;"",COUNTIFS('Offene Fragen'!$B$2:$B$125,5,'Offene Fragen'!$D$2:$D$125,Tabelle2!$A$5),"")</f>
        <v>3</v>
      </c>
    </row>
    <row r="27" spans="1:7" x14ac:dyDescent="0.3">
      <c r="A27" s="1" t="str">
        <f>IF($B$4&gt;5,"Lektion 6","")</f>
        <v>Lektion 6</v>
      </c>
      <c r="B27" s="10">
        <f>IF(A27&lt;&gt;"",COUNTIFS('Multiple Choice'!$D$2:$D$271,Tabelle2!$A$3,'Multiple Choice'!$B$2:$B$271,6),"")</f>
        <v>8</v>
      </c>
      <c r="C27" s="11">
        <f>IF(A27&lt;&gt;"",COUNTIFS('Multiple Choice'!$D$2:$D$271,Tabelle2!$A$4,'Multiple Choice'!$B$2:$B$271,6),"")</f>
        <v>4</v>
      </c>
      <c r="D27" s="11">
        <f>IF(A27&lt;&gt;"",COUNTIFS('Multiple Choice'!$D$2:$D$271,Tabelle2!$A$5,'Multiple Choice'!$B$2:$B$271,6),"")</f>
        <v>4</v>
      </c>
      <c r="E27" s="11">
        <f>IF(A27&lt;&gt;"",COUNTIFS('Offene Fragen'!$B$2:$B$125,6,'Offene Fragen'!$D$2:$D$125,Tabelle2!$A$3),"")</f>
        <v>3</v>
      </c>
      <c r="F27" s="11">
        <f>IF(A27&lt;&gt;"",COUNTIFS('Offene Fragen'!$B$2:$B$125,6,'Offene Fragen'!$D$2:$D$125,Tabelle2!$A$4),"")</f>
        <v>3</v>
      </c>
      <c r="G27" s="11">
        <f>IF(A27&lt;&gt;"",COUNTIFS('Offene Fragen'!$B$2:$B$125,6,'Offene Fragen'!$D$2:$D$125,Tabelle2!$A$5),"")</f>
        <v>3</v>
      </c>
    </row>
    <row r="28" spans="1:7" x14ac:dyDescent="0.3">
      <c r="A28" s="1" t="str">
        <f>IF($B$4&gt;6,"Lektion 7","")</f>
        <v/>
      </c>
      <c r="B28" s="10" t="str">
        <f>IF(A28&lt;&gt;"",COUNTIFS('Multiple Choice'!$D$2:$D$271,Tabelle2!$A$3,'Multiple Choice'!$B$2:$B$271,7),"")</f>
        <v/>
      </c>
      <c r="C28" s="11" t="str">
        <f>IF(A28&lt;&gt;"",COUNTIFS('Multiple Choice'!$D$2:$D$271,Tabelle2!$A$4,'Multiple Choice'!$B$2:$B$271,7),"")</f>
        <v/>
      </c>
      <c r="D28" s="11" t="str">
        <f>IF(A28&lt;&gt;"",COUNTIFS('Multiple Choice'!$D$2:$D$271,Tabelle2!$A$5,'Multiple Choice'!$B$2:$B$271,7),"")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x14ac:dyDescent="0.3">
      <c r="A29" s="1" t="str">
        <f>IF($B$4&gt;7,"Lektion 8","")</f>
        <v/>
      </c>
      <c r="B29" s="10" t="str">
        <f>IF(A29&lt;&gt;"",COUNTIFS('Multiple Choice'!$D$2:$D$271,Tabelle2!$A$3,'Multiple Choice'!$B$2:$B$271,8),"")</f>
        <v/>
      </c>
      <c r="C29" s="11" t="str">
        <f>IF(A29&lt;&gt;"",COUNTIFS('Multiple Choice'!$D$2:$D$271,Tabelle2!$A$4,'Multiple Choice'!$B$2:$B$271,8),"")</f>
        <v/>
      </c>
      <c r="D29" s="11" t="str">
        <f>IF(A29&lt;&gt;"",COUNTIFS('Multiple Choice'!$D$2:$D$271,Tabelle2!$A$5,'Multiple Choice'!$B$2:$B$271,8),"")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x14ac:dyDescent="0.3">
      <c r="A30" s="1" t="str">
        <f>IF($B$4&gt;8,"Lektion 9","")</f>
        <v/>
      </c>
      <c r="B30" s="10" t="str">
        <f>IF(A30&lt;&gt;"",COUNTIFS('Multiple Choice'!$D$2:$D$271,Tabelle2!$A$3,'Multiple Choice'!$B$2:$B$271,9),"")</f>
        <v/>
      </c>
      <c r="C30" s="11" t="str">
        <f>IF(A30&lt;&gt;"",COUNTIFS('Multiple Choice'!$D$2:$D$271,Tabelle2!$A$4,'Multiple Choice'!$B$2:$B$271,9),"")</f>
        <v/>
      </c>
      <c r="D30" s="11" t="str">
        <f>IF(A30&lt;&gt;"",COUNTIFS('Multiple Choice'!$D$2:$D$271,Tabelle2!$A$5,'Multiple Choice'!$B$2:$B$271,9),"")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x14ac:dyDescent="0.3">
      <c r="A31" s="1" t="str">
        <f>IF($B$4&gt;9,"Lektion 10","")</f>
        <v/>
      </c>
      <c r="B31" s="10" t="str">
        <f>IF(A31&lt;&gt;"",COUNTIFS('Multiple Choice'!$D$2:$D$271,Tabelle2!$A$3,'Multiple Choice'!$B$2:$B$271,10),"")</f>
        <v/>
      </c>
      <c r="C31" s="11" t="str">
        <f>IF(A31&lt;&gt;"",COUNTIFS('Multiple Choice'!$D$2:$D$271,Tabelle2!$A$4,'Multiple Choice'!$B$2:$B$271,10),"")</f>
        <v/>
      </c>
      <c r="D31" s="11" t="str">
        <f>IF(A31&lt;&gt;"",COUNTIFS('Multiple Choice'!$D$2:$D$271,Tabelle2!$A$5,'Multiple Choice'!$B$2:$B$271,10),"")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3">
      <c r="A32" s="1" t="str">
        <f>IF($B$4&gt;10,"Lektion 11","")</f>
        <v/>
      </c>
      <c r="B32" s="10" t="str">
        <f>IF(A32&lt;&gt;"",COUNTIFS('Multiple Choice'!$D$2:$D$271,Tabelle2!$A$3,'Multiple Choice'!$B$2:$B$271,11),"")</f>
        <v/>
      </c>
      <c r="C32" s="11" t="str">
        <f>IF(A32&lt;&gt;"",COUNTIFS('Multiple Choice'!$D$2:$D$271,Tabelle2!$A$4,'Multiple Choice'!$B$2:$B$271,11),"")</f>
        <v/>
      </c>
      <c r="D32" s="11" t="str">
        <f>IF(A32&lt;&gt;"",COUNTIFS('Multiple Choice'!$D$2:$D$271,Tabelle2!$A$5,'Multiple Choice'!$B$2:$B$271,11),"")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3">
      <c r="A33" s="3" t="str">
        <f>IF($B$4&gt;11,"Lektion 12","")</f>
        <v/>
      </c>
      <c r="B33" s="10" t="str">
        <f>IF(A33&lt;&gt;"",COUNTIFS('Multiple Choice'!$D$2:$D$271,Tabelle2!$A$3,'Multiple Choice'!$B$2:$B$271,12),"")</f>
        <v/>
      </c>
      <c r="C33" s="11" t="str">
        <f>IF(A33&lt;&gt;"",COUNTIFS('Multiple Choice'!$D$2:$D$271,Tabelle2!$A$4,'Multiple Choice'!$B$2:$B$271,12),"")</f>
        <v/>
      </c>
      <c r="D33" s="11" t="str">
        <f>IF(A33&lt;&gt;"",COUNTIFS('Multiple Choice'!$D$2:$D$271,Tabelle2!$A$5,'Multiple Choice'!$B$2:$B$271,12),"")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31</v>
      </c>
    </row>
    <row r="34" spans="1:8" x14ac:dyDescent="0.3">
      <c r="A34" s="1" t="s">
        <v>32</v>
      </c>
      <c r="B34" s="12">
        <f>SUM(B22:B33)</f>
        <v>48</v>
      </c>
      <c r="C34" s="12">
        <f t="shared" ref="C34:G34" si="0">SUM(C22:C33)</f>
        <v>24</v>
      </c>
      <c r="D34" s="12">
        <f t="shared" si="0"/>
        <v>24</v>
      </c>
      <c r="E34" s="12">
        <f t="shared" si="0"/>
        <v>18</v>
      </c>
      <c r="F34" s="12">
        <f t="shared" si="0"/>
        <v>18</v>
      </c>
      <c r="G34" s="12">
        <f t="shared" si="0"/>
        <v>18</v>
      </c>
      <c r="H34" s="4">
        <f>SUM(B34:G34)</f>
        <v>150</v>
      </c>
    </row>
    <row r="37" spans="1:8" x14ac:dyDescent="0.3">
      <c r="A37" s="14" t="s">
        <v>33</v>
      </c>
      <c r="B37" s="8" t="s">
        <v>22</v>
      </c>
      <c r="C37" s="9" t="s">
        <v>23</v>
      </c>
      <c r="D37" s="9" t="s">
        <v>24</v>
      </c>
      <c r="E37" s="9" t="s">
        <v>25</v>
      </c>
      <c r="F37" s="9" t="s">
        <v>26</v>
      </c>
      <c r="G37" s="9" t="s">
        <v>27</v>
      </c>
    </row>
    <row r="38" spans="1:8" x14ac:dyDescent="0.3">
      <c r="A38" s="1" t="s">
        <v>28</v>
      </c>
      <c r="B38" s="10">
        <f>IF($A38&lt;&gt;"",$B$10-B22,"")</f>
        <v>0</v>
      </c>
      <c r="C38" s="11">
        <f>IF($A38&lt;&gt;"",$B$11-C22,"")</f>
        <v>0</v>
      </c>
      <c r="D38" s="11">
        <f>IF($A38&lt;&gt;"",$B$12-D22,"")</f>
        <v>0</v>
      </c>
      <c r="E38" s="11">
        <f>IF($A38&lt;&gt;"",$B$15-E22,"")</f>
        <v>0</v>
      </c>
      <c r="F38" s="11">
        <f>IF($A38&lt;&gt;"",$B$16-F22,"")</f>
        <v>0</v>
      </c>
      <c r="G38" s="11">
        <f>IF($A38&lt;&gt;"",$B$17-G22,"")</f>
        <v>0</v>
      </c>
    </row>
    <row r="39" spans="1:8" x14ac:dyDescent="0.3">
      <c r="A39" s="1" t="s">
        <v>29</v>
      </c>
      <c r="B39" s="10">
        <f t="shared" ref="B39:B49" si="1">IF(A39&lt;&gt;"",$B$10-B23,"")</f>
        <v>0</v>
      </c>
      <c r="C39" s="11">
        <f>IF($A39&lt;&gt;"",$B$11-C23,"")</f>
        <v>0</v>
      </c>
      <c r="D39" s="11">
        <f>IF($A39&lt;&gt;"",$B$12-D23,"")</f>
        <v>0</v>
      </c>
      <c r="E39" s="11">
        <f>IF($A39&lt;&gt;"",$B$15-E23,"")</f>
        <v>0</v>
      </c>
      <c r="F39" s="11">
        <f>IF($A39&lt;&gt;"",$B$16-F23,"")</f>
        <v>0</v>
      </c>
      <c r="G39" s="11">
        <f>IF($A39&lt;&gt;"",$B$17-G23,"")</f>
        <v>0</v>
      </c>
    </row>
    <row r="40" spans="1:8" x14ac:dyDescent="0.3">
      <c r="A40" s="1" t="s">
        <v>30</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x14ac:dyDescent="0.3">
      <c r="A41" s="1" t="str">
        <f>IF($B$4&gt;3,"Lektion 4","")</f>
        <v>Lektion 4</v>
      </c>
      <c r="B41" s="10">
        <f t="shared" si="1"/>
        <v>0</v>
      </c>
      <c r="C41" s="11">
        <f t="shared" si="2"/>
        <v>0</v>
      </c>
      <c r="D41" s="11">
        <f t="shared" si="3"/>
        <v>0</v>
      </c>
      <c r="E41" s="11">
        <f t="shared" si="4"/>
        <v>0</v>
      </c>
      <c r="F41" s="11">
        <f t="shared" si="5"/>
        <v>0</v>
      </c>
      <c r="G41" s="11">
        <f t="shared" si="6"/>
        <v>0</v>
      </c>
    </row>
    <row r="42" spans="1:8" x14ac:dyDescent="0.3">
      <c r="A42" s="1" t="str">
        <f>IF($B$4&gt;4,"Lektion 5","")</f>
        <v>Lektion 5</v>
      </c>
      <c r="B42" s="10">
        <f t="shared" si="1"/>
        <v>0</v>
      </c>
      <c r="C42" s="11">
        <f t="shared" si="2"/>
        <v>0</v>
      </c>
      <c r="D42" s="11">
        <f t="shared" si="3"/>
        <v>0</v>
      </c>
      <c r="E42" s="11">
        <f t="shared" si="4"/>
        <v>0</v>
      </c>
      <c r="F42" s="11">
        <f t="shared" si="5"/>
        <v>0</v>
      </c>
      <c r="G42" s="11">
        <f t="shared" si="6"/>
        <v>0</v>
      </c>
    </row>
    <row r="43" spans="1:8" x14ac:dyDescent="0.3">
      <c r="A43" s="1" t="str">
        <f>IF($B$4&gt;5,"Lektion 6","")</f>
        <v>Lektion 6</v>
      </c>
      <c r="B43" s="10">
        <f t="shared" si="1"/>
        <v>0</v>
      </c>
      <c r="C43" s="11">
        <f t="shared" si="2"/>
        <v>0</v>
      </c>
      <c r="D43" s="11">
        <f t="shared" si="3"/>
        <v>0</v>
      </c>
      <c r="E43" s="11">
        <f t="shared" si="4"/>
        <v>0</v>
      </c>
      <c r="F43" s="11">
        <f t="shared" si="5"/>
        <v>0</v>
      </c>
      <c r="G43" s="11">
        <f t="shared" si="6"/>
        <v>0</v>
      </c>
    </row>
    <row r="44" spans="1:8" x14ac:dyDescent="0.3">
      <c r="A44" s="1" t="str">
        <f>IF($B$4&gt;6,"Lektion 7","")</f>
        <v/>
      </c>
      <c r="B44" s="10" t="str">
        <f t="shared" si="1"/>
        <v/>
      </c>
      <c r="C44" s="11" t="str">
        <f t="shared" si="2"/>
        <v/>
      </c>
      <c r="D44" s="11" t="str">
        <f t="shared" si="3"/>
        <v/>
      </c>
      <c r="E44" s="11" t="str">
        <f t="shared" si="4"/>
        <v/>
      </c>
      <c r="F44" s="11" t="str">
        <f t="shared" si="5"/>
        <v/>
      </c>
      <c r="G44" s="11" t="str">
        <f t="shared" si="6"/>
        <v/>
      </c>
    </row>
    <row r="45" spans="1:8" x14ac:dyDescent="0.3">
      <c r="A45" s="1" t="str">
        <f>IF($B$4&gt;7,"Lektion 8","")</f>
        <v/>
      </c>
      <c r="B45" s="10" t="str">
        <f t="shared" si="1"/>
        <v/>
      </c>
      <c r="C45" s="11" t="str">
        <f t="shared" si="2"/>
        <v/>
      </c>
      <c r="D45" s="11" t="str">
        <f t="shared" si="3"/>
        <v/>
      </c>
      <c r="E45" s="11" t="str">
        <f t="shared" si="4"/>
        <v/>
      </c>
      <c r="F45" s="11" t="str">
        <f t="shared" si="5"/>
        <v/>
      </c>
      <c r="G45" s="11" t="str">
        <f t="shared" si="6"/>
        <v/>
      </c>
    </row>
    <row r="46" spans="1:8" x14ac:dyDescent="0.3">
      <c r="A46" s="1" t="str">
        <f>IF($B$4&gt;8,"Lektion 9","")</f>
        <v/>
      </c>
      <c r="B46" s="10" t="str">
        <f t="shared" si="1"/>
        <v/>
      </c>
      <c r="C46" s="11" t="str">
        <f t="shared" si="2"/>
        <v/>
      </c>
      <c r="D46" s="11" t="str">
        <f t="shared" si="3"/>
        <v/>
      </c>
      <c r="E46" s="11" t="str">
        <f t="shared" si="4"/>
        <v/>
      </c>
      <c r="F46" s="11" t="str">
        <f t="shared" si="5"/>
        <v/>
      </c>
      <c r="G46" s="11" t="str">
        <f t="shared" si="6"/>
        <v/>
      </c>
    </row>
    <row r="47" spans="1:8" x14ac:dyDescent="0.3">
      <c r="A47" s="1" t="str">
        <f>IF($B$4&gt;9,"Lektion 10","")</f>
        <v/>
      </c>
      <c r="B47" s="10" t="str">
        <f t="shared" si="1"/>
        <v/>
      </c>
      <c r="C47" s="11" t="str">
        <f t="shared" si="2"/>
        <v/>
      </c>
      <c r="D47" s="11" t="str">
        <f t="shared" si="3"/>
        <v/>
      </c>
      <c r="E47" s="11" t="str">
        <f t="shared" si="4"/>
        <v/>
      </c>
      <c r="F47" s="11" t="str">
        <f t="shared" si="5"/>
        <v/>
      </c>
      <c r="G47" s="11" t="str">
        <f t="shared" si="6"/>
        <v/>
      </c>
    </row>
    <row r="48" spans="1:8" x14ac:dyDescent="0.3">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3">
      <c r="A49" s="3" t="str">
        <f>IF($B$4&gt;11,"Lektion 12","")</f>
        <v/>
      </c>
      <c r="B49" s="10" t="str">
        <f t="shared" si="1"/>
        <v/>
      </c>
      <c r="C49" s="11" t="str">
        <f t="shared" si="2"/>
        <v/>
      </c>
      <c r="D49" s="11" t="str">
        <f t="shared" si="3"/>
        <v/>
      </c>
      <c r="E49" s="11" t="str">
        <f t="shared" si="4"/>
        <v/>
      </c>
      <c r="F49" s="11" t="str">
        <f t="shared" si="5"/>
        <v/>
      </c>
      <c r="G49" s="11" t="str">
        <f>IF($A49&lt;&gt;"",$B$17-G33,"")</f>
        <v/>
      </c>
      <c r="H49" s="2" t="s">
        <v>31</v>
      </c>
    </row>
    <row r="50" spans="1:8" x14ac:dyDescent="0.3">
      <c r="A50" s="1" t="s">
        <v>32</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1"/>
  <sheetViews>
    <sheetView showGridLines="0" zoomScaleNormal="100" workbookViewId="0">
      <pane ySplit="1" topLeftCell="A2" activePane="bottomLeft" state="frozen"/>
      <selection pane="bottomLeft" activeCell="F3" sqref="F3"/>
    </sheetView>
  </sheetViews>
  <sheetFormatPr baseColWidth="10" defaultColWidth="11.44140625" defaultRowHeight="13.8" x14ac:dyDescent="0.3"/>
  <cols>
    <col min="1" max="1" width="6.21875" style="58" customWidth="1"/>
    <col min="2" max="2" width="6.77734375" style="59" bestFit="1" customWidth="1"/>
    <col min="3" max="3" width="11.44140625" style="59"/>
    <col min="4" max="4" width="17.77734375" style="31" bestFit="1" customWidth="1"/>
    <col min="5" max="5" width="10" style="31" customWidth="1"/>
    <col min="6" max="6" width="62" style="53" customWidth="1"/>
    <col min="7" max="10" width="20.77734375" style="53" customWidth="1"/>
    <col min="11" max="11" width="25" style="53" customWidth="1"/>
    <col min="12" max="12" width="28.21875" style="53" customWidth="1"/>
    <col min="13" max="16384" width="11.44140625" style="54"/>
  </cols>
  <sheetData>
    <row r="1" spans="2:12" s="46" customFormat="1" ht="93.75" customHeight="1" x14ac:dyDescent="0.3">
      <c r="B1" s="39" t="s">
        <v>34</v>
      </c>
      <c r="C1" s="39" t="s">
        <v>35</v>
      </c>
      <c r="D1" s="40" t="s">
        <v>36</v>
      </c>
      <c r="E1" s="41" t="s">
        <v>37</v>
      </c>
      <c r="F1" s="42" t="s">
        <v>38</v>
      </c>
      <c r="G1" s="43" t="s">
        <v>39</v>
      </c>
      <c r="H1" s="42" t="s">
        <v>40</v>
      </c>
      <c r="I1" s="42" t="s">
        <v>40</v>
      </c>
      <c r="J1" s="42" t="s">
        <v>40</v>
      </c>
      <c r="K1" s="44" t="s">
        <v>41</v>
      </c>
      <c r="L1" s="45" t="s">
        <v>42</v>
      </c>
    </row>
    <row r="2" spans="2:12" s="52" customFormat="1" ht="41.4" x14ac:dyDescent="0.3">
      <c r="B2" s="47">
        <v>1</v>
      </c>
      <c r="C2" s="48" t="s">
        <v>43</v>
      </c>
      <c r="D2" s="37" t="s">
        <v>44</v>
      </c>
      <c r="E2" s="49" t="s">
        <v>746</v>
      </c>
      <c r="F2" s="34" t="s">
        <v>45</v>
      </c>
      <c r="G2" s="35" t="s">
        <v>46</v>
      </c>
      <c r="H2" s="35" t="s">
        <v>47</v>
      </c>
      <c r="I2" s="35" t="s">
        <v>48</v>
      </c>
      <c r="J2" s="35" t="s">
        <v>49</v>
      </c>
      <c r="K2" s="50"/>
      <c r="L2" s="51"/>
    </row>
    <row r="3" spans="2:12" s="54" customFormat="1" ht="41.4" x14ac:dyDescent="0.3">
      <c r="B3" s="47">
        <v>1</v>
      </c>
      <c r="C3" s="48" t="s">
        <v>43</v>
      </c>
      <c r="D3" s="37" t="s">
        <v>44</v>
      </c>
      <c r="E3" s="49" t="s">
        <v>747</v>
      </c>
      <c r="F3" s="34" t="s">
        <v>729</v>
      </c>
      <c r="G3" s="35" t="s">
        <v>47</v>
      </c>
      <c r="H3" s="35" t="s">
        <v>50</v>
      </c>
      <c r="I3" s="35" t="s">
        <v>51</v>
      </c>
      <c r="J3" s="35" t="s">
        <v>46</v>
      </c>
      <c r="K3" s="35"/>
      <c r="L3" s="53"/>
    </row>
    <row r="4" spans="2:12" s="54" customFormat="1" ht="41.4" x14ac:dyDescent="0.3">
      <c r="B4" s="47">
        <v>1</v>
      </c>
      <c r="C4" s="48" t="s">
        <v>43</v>
      </c>
      <c r="D4" s="37" t="s">
        <v>44</v>
      </c>
      <c r="E4" s="49" t="s">
        <v>748</v>
      </c>
      <c r="F4" s="34" t="s">
        <v>52</v>
      </c>
      <c r="G4" s="35" t="s">
        <v>53</v>
      </c>
      <c r="H4" s="35" t="s">
        <v>47</v>
      </c>
      <c r="I4" s="35" t="s">
        <v>46</v>
      </c>
      <c r="J4" s="35" t="s">
        <v>49</v>
      </c>
      <c r="K4" s="35"/>
      <c r="L4" s="53"/>
    </row>
    <row r="5" spans="2:12" s="54" customFormat="1" ht="41.4" x14ac:dyDescent="0.3">
      <c r="B5" s="47">
        <v>1</v>
      </c>
      <c r="C5" s="48" t="s">
        <v>43</v>
      </c>
      <c r="D5" s="37" t="s">
        <v>44</v>
      </c>
      <c r="E5" s="49" t="s">
        <v>749</v>
      </c>
      <c r="F5" s="34" t="s">
        <v>54</v>
      </c>
      <c r="G5" s="35" t="s">
        <v>46</v>
      </c>
      <c r="H5" s="35" t="s">
        <v>47</v>
      </c>
      <c r="I5" s="35" t="s">
        <v>48</v>
      </c>
      <c r="J5" s="35" t="s">
        <v>49</v>
      </c>
      <c r="K5" s="35"/>
      <c r="L5" s="53"/>
    </row>
    <row r="6" spans="2:12" s="54" customFormat="1" ht="41.4" x14ac:dyDescent="0.3">
      <c r="B6" s="47">
        <v>1</v>
      </c>
      <c r="C6" s="48" t="s">
        <v>43</v>
      </c>
      <c r="D6" s="37" t="s">
        <v>44</v>
      </c>
      <c r="E6" s="49" t="s">
        <v>750</v>
      </c>
      <c r="F6" s="34" t="s">
        <v>730</v>
      </c>
      <c r="G6" s="35" t="s">
        <v>55</v>
      </c>
      <c r="H6" s="35" t="s">
        <v>56</v>
      </c>
      <c r="I6" s="35" t="s">
        <v>57</v>
      </c>
      <c r="J6" s="35" t="s">
        <v>58</v>
      </c>
      <c r="K6" s="35"/>
      <c r="L6" s="53"/>
    </row>
    <row r="7" spans="2:12" s="54" customFormat="1" ht="41.4" x14ac:dyDescent="0.3">
      <c r="B7" s="47">
        <v>1</v>
      </c>
      <c r="C7" s="48" t="s">
        <v>43</v>
      </c>
      <c r="D7" s="37" t="s">
        <v>44</v>
      </c>
      <c r="E7" s="49" t="s">
        <v>751</v>
      </c>
      <c r="F7" s="34" t="s">
        <v>59</v>
      </c>
      <c r="G7" s="34" t="s">
        <v>60</v>
      </c>
      <c r="H7" s="34" t="s">
        <v>61</v>
      </c>
      <c r="I7" s="34" t="s">
        <v>62</v>
      </c>
      <c r="J7" s="34" t="s">
        <v>534</v>
      </c>
      <c r="K7" s="35"/>
      <c r="L7" s="53"/>
    </row>
    <row r="8" spans="2:12" s="54" customFormat="1" ht="41.4" x14ac:dyDescent="0.3">
      <c r="B8" s="47">
        <v>1</v>
      </c>
      <c r="C8" s="48" t="s">
        <v>43</v>
      </c>
      <c r="D8" s="37" t="s">
        <v>44</v>
      </c>
      <c r="E8" s="49" t="s">
        <v>752</v>
      </c>
      <c r="F8" s="34" t="s">
        <v>731</v>
      </c>
      <c r="G8" s="35" t="s">
        <v>46</v>
      </c>
      <c r="H8" s="35" t="s">
        <v>47</v>
      </c>
      <c r="I8" s="35" t="s">
        <v>53</v>
      </c>
      <c r="J8" s="35" t="s">
        <v>49</v>
      </c>
      <c r="K8" s="35"/>
      <c r="L8" s="53"/>
    </row>
    <row r="9" spans="2:12" s="54" customFormat="1" ht="41.4" x14ac:dyDescent="0.3">
      <c r="B9" s="47">
        <v>1</v>
      </c>
      <c r="C9" s="48" t="s">
        <v>43</v>
      </c>
      <c r="D9" s="37" t="s">
        <v>44</v>
      </c>
      <c r="E9" s="49" t="s">
        <v>753</v>
      </c>
      <c r="F9" s="34" t="s">
        <v>732</v>
      </c>
      <c r="G9" s="35" t="s">
        <v>57</v>
      </c>
      <c r="H9" s="35" t="s">
        <v>63</v>
      </c>
      <c r="I9" s="35" t="s">
        <v>64</v>
      </c>
      <c r="J9" s="35" t="s">
        <v>56</v>
      </c>
      <c r="K9" s="35"/>
      <c r="L9" s="53"/>
    </row>
    <row r="10" spans="2:12" s="54" customFormat="1" ht="41.4" x14ac:dyDescent="0.3">
      <c r="B10" s="55">
        <v>2</v>
      </c>
      <c r="C10" s="56" t="s">
        <v>65</v>
      </c>
      <c r="D10" s="38" t="s">
        <v>44</v>
      </c>
      <c r="E10" s="49" t="s">
        <v>754</v>
      </c>
      <c r="F10" s="34" t="s">
        <v>733</v>
      </c>
      <c r="G10" s="34" t="s">
        <v>66</v>
      </c>
      <c r="H10" s="34" t="s">
        <v>67</v>
      </c>
      <c r="I10" s="34" t="s">
        <v>68</v>
      </c>
      <c r="J10" s="34" t="s">
        <v>69</v>
      </c>
      <c r="K10" s="35"/>
      <c r="L10" s="53"/>
    </row>
    <row r="11" spans="2:12" s="54" customFormat="1" ht="41.4" x14ac:dyDescent="0.3">
      <c r="B11" s="55">
        <v>2</v>
      </c>
      <c r="C11" s="56" t="s">
        <v>65</v>
      </c>
      <c r="D11" s="38" t="s">
        <v>44</v>
      </c>
      <c r="E11" s="49" t="s">
        <v>755</v>
      </c>
      <c r="F11" s="34" t="s">
        <v>70</v>
      </c>
      <c r="G11" s="34" t="s">
        <v>71</v>
      </c>
      <c r="H11" s="34" t="s">
        <v>72</v>
      </c>
      <c r="I11" s="34" t="s">
        <v>73</v>
      </c>
      <c r="J11" s="34" t="s">
        <v>74</v>
      </c>
      <c r="K11" s="35"/>
      <c r="L11" s="53"/>
    </row>
    <row r="12" spans="2:12" s="54" customFormat="1" ht="41.4" x14ac:dyDescent="0.3">
      <c r="B12" s="55">
        <v>2</v>
      </c>
      <c r="C12" s="56" t="s">
        <v>75</v>
      </c>
      <c r="D12" s="38" t="s">
        <v>44</v>
      </c>
      <c r="E12" s="49" t="s">
        <v>756</v>
      </c>
      <c r="F12" s="34" t="s">
        <v>664</v>
      </c>
      <c r="G12" s="34" t="s">
        <v>76</v>
      </c>
      <c r="H12" s="34" t="s">
        <v>77</v>
      </c>
      <c r="I12" s="34" t="s">
        <v>78</v>
      </c>
      <c r="J12" s="34" t="s">
        <v>79</v>
      </c>
      <c r="K12" s="35"/>
      <c r="L12" s="53"/>
    </row>
    <row r="13" spans="2:12" s="54" customFormat="1" ht="41.4" x14ac:dyDescent="0.3">
      <c r="B13" s="55">
        <v>2</v>
      </c>
      <c r="C13" s="56" t="s">
        <v>65</v>
      </c>
      <c r="D13" s="38" t="s">
        <v>44</v>
      </c>
      <c r="E13" s="49" t="s">
        <v>757</v>
      </c>
      <c r="F13" s="34" t="s">
        <v>734</v>
      </c>
      <c r="G13" s="34" t="s">
        <v>67</v>
      </c>
      <c r="H13" s="34" t="s">
        <v>69</v>
      </c>
      <c r="I13" s="34" t="s">
        <v>68</v>
      </c>
      <c r="J13" s="34" t="s">
        <v>80</v>
      </c>
      <c r="K13" s="35"/>
      <c r="L13" s="53"/>
    </row>
    <row r="14" spans="2:12" s="54" customFormat="1" ht="41.4" x14ac:dyDescent="0.3">
      <c r="B14" s="55">
        <v>2</v>
      </c>
      <c r="C14" s="56" t="s">
        <v>65</v>
      </c>
      <c r="D14" s="38" t="s">
        <v>44</v>
      </c>
      <c r="E14" s="49" t="s">
        <v>758</v>
      </c>
      <c r="F14" s="34" t="s">
        <v>81</v>
      </c>
      <c r="G14" s="34" t="s">
        <v>535</v>
      </c>
      <c r="H14" s="34" t="s">
        <v>536</v>
      </c>
      <c r="I14" s="34" t="s">
        <v>537</v>
      </c>
      <c r="J14" s="34" t="s">
        <v>538</v>
      </c>
      <c r="K14" s="35"/>
      <c r="L14" s="53"/>
    </row>
    <row r="15" spans="2:12" s="54" customFormat="1" ht="41.4" x14ac:dyDescent="0.3">
      <c r="B15" s="55">
        <v>2</v>
      </c>
      <c r="C15" s="56" t="s">
        <v>65</v>
      </c>
      <c r="D15" s="38" t="s">
        <v>44</v>
      </c>
      <c r="E15" s="49" t="s">
        <v>759</v>
      </c>
      <c r="F15" s="34" t="s">
        <v>735</v>
      </c>
      <c r="G15" s="34" t="s">
        <v>736</v>
      </c>
      <c r="H15" s="34" t="s">
        <v>67</v>
      </c>
      <c r="I15" s="34" t="s">
        <v>68</v>
      </c>
      <c r="J15" s="34" t="s">
        <v>69</v>
      </c>
      <c r="K15" s="35"/>
      <c r="L15" s="53"/>
    </row>
    <row r="16" spans="2:12" s="54" customFormat="1" ht="41.4" x14ac:dyDescent="0.3">
      <c r="B16" s="55">
        <v>2</v>
      </c>
      <c r="C16" s="56" t="s">
        <v>65</v>
      </c>
      <c r="D16" s="38" t="s">
        <v>44</v>
      </c>
      <c r="E16" s="49" t="s">
        <v>760</v>
      </c>
      <c r="F16" s="34" t="s">
        <v>737</v>
      </c>
      <c r="G16" s="34" t="s">
        <v>82</v>
      </c>
      <c r="H16" s="34" t="s">
        <v>83</v>
      </c>
      <c r="I16" s="34" t="s">
        <v>84</v>
      </c>
      <c r="J16" s="34" t="s">
        <v>738</v>
      </c>
      <c r="K16" s="35"/>
      <c r="L16" s="53"/>
    </row>
    <row r="17" spans="2:12" s="54" customFormat="1" ht="41.4" x14ac:dyDescent="0.3">
      <c r="B17" s="55">
        <v>2</v>
      </c>
      <c r="C17" s="56" t="s">
        <v>75</v>
      </c>
      <c r="D17" s="38" t="s">
        <v>44</v>
      </c>
      <c r="E17" s="49" t="s">
        <v>761</v>
      </c>
      <c r="F17" s="34" t="s">
        <v>85</v>
      </c>
      <c r="G17" s="34" t="s">
        <v>78</v>
      </c>
      <c r="H17" s="34" t="s">
        <v>76</v>
      </c>
      <c r="I17" s="34" t="s">
        <v>77</v>
      </c>
      <c r="J17" s="34" t="s">
        <v>79</v>
      </c>
      <c r="K17" s="35"/>
      <c r="L17" s="53"/>
    </row>
    <row r="18" spans="2:12" s="54" customFormat="1" ht="15.75" customHeight="1" x14ac:dyDescent="0.3">
      <c r="B18" s="55">
        <v>3</v>
      </c>
      <c r="C18" s="56" t="s">
        <v>86</v>
      </c>
      <c r="D18" s="38" t="s">
        <v>44</v>
      </c>
      <c r="E18" s="49" t="s">
        <v>762</v>
      </c>
      <c r="F18" s="34" t="s">
        <v>87</v>
      </c>
      <c r="G18" s="34" t="s">
        <v>539</v>
      </c>
      <c r="H18" s="34" t="s">
        <v>739</v>
      </c>
      <c r="I18" s="34" t="s">
        <v>740</v>
      </c>
      <c r="J18" s="35" t="s">
        <v>741</v>
      </c>
      <c r="K18" s="35"/>
      <c r="L18" s="53"/>
    </row>
    <row r="19" spans="2:12" s="54" customFormat="1" ht="41.4" x14ac:dyDescent="0.3">
      <c r="B19" s="55">
        <v>3</v>
      </c>
      <c r="C19" s="56" t="s">
        <v>86</v>
      </c>
      <c r="D19" s="38" t="s">
        <v>44</v>
      </c>
      <c r="E19" s="49" t="s">
        <v>763</v>
      </c>
      <c r="F19" s="34" t="s">
        <v>88</v>
      </c>
      <c r="G19" s="34" t="s">
        <v>89</v>
      </c>
      <c r="H19" s="34" t="s">
        <v>90</v>
      </c>
      <c r="I19" s="34" t="s">
        <v>91</v>
      </c>
      <c r="J19" s="34" t="s">
        <v>92</v>
      </c>
      <c r="K19" s="35"/>
      <c r="L19" s="53"/>
    </row>
    <row r="20" spans="2:12" s="54" customFormat="1" ht="41.4" x14ac:dyDescent="0.3">
      <c r="B20" s="55">
        <v>3</v>
      </c>
      <c r="C20" s="56" t="s">
        <v>86</v>
      </c>
      <c r="D20" s="38" t="s">
        <v>44</v>
      </c>
      <c r="E20" s="49" t="s">
        <v>764</v>
      </c>
      <c r="F20" s="34" t="s">
        <v>93</v>
      </c>
      <c r="G20" s="34" t="s">
        <v>90</v>
      </c>
      <c r="H20" s="34" t="s">
        <v>89</v>
      </c>
      <c r="I20" s="34" t="s">
        <v>91</v>
      </c>
      <c r="J20" s="34" t="s">
        <v>92</v>
      </c>
      <c r="K20" s="35"/>
      <c r="L20" s="53"/>
    </row>
    <row r="21" spans="2:12" s="54" customFormat="1" ht="41.4" x14ac:dyDescent="0.3">
      <c r="B21" s="55">
        <v>3</v>
      </c>
      <c r="C21" s="56" t="s">
        <v>86</v>
      </c>
      <c r="D21" s="38" t="s">
        <v>44</v>
      </c>
      <c r="E21" s="49" t="s">
        <v>765</v>
      </c>
      <c r="F21" s="34" t="s">
        <v>94</v>
      </c>
      <c r="G21" s="34" t="s">
        <v>95</v>
      </c>
      <c r="H21" s="34" t="s">
        <v>742</v>
      </c>
      <c r="I21" s="34" t="s">
        <v>96</v>
      </c>
      <c r="J21" s="34" t="s">
        <v>97</v>
      </c>
      <c r="K21" s="35"/>
      <c r="L21" s="53"/>
    </row>
    <row r="22" spans="2:12" s="54" customFormat="1" ht="41.4" x14ac:dyDescent="0.3">
      <c r="B22" s="55">
        <v>3</v>
      </c>
      <c r="C22" s="56" t="s">
        <v>98</v>
      </c>
      <c r="D22" s="38" t="s">
        <v>44</v>
      </c>
      <c r="E22" s="49" t="s">
        <v>766</v>
      </c>
      <c r="F22" s="34" t="s">
        <v>99</v>
      </c>
      <c r="G22" s="34" t="s">
        <v>100</v>
      </c>
      <c r="H22" s="34" t="s">
        <v>101</v>
      </c>
      <c r="I22" s="34" t="s">
        <v>102</v>
      </c>
      <c r="J22" s="34" t="s">
        <v>103</v>
      </c>
      <c r="K22" s="35"/>
      <c r="L22" s="53"/>
    </row>
    <row r="23" spans="2:12" s="54" customFormat="1" ht="41.4" x14ac:dyDescent="0.3">
      <c r="B23" s="55">
        <v>3</v>
      </c>
      <c r="C23" s="56" t="s">
        <v>104</v>
      </c>
      <c r="D23" s="38" t="s">
        <v>44</v>
      </c>
      <c r="E23" s="49" t="s">
        <v>767</v>
      </c>
      <c r="F23" s="34" t="s">
        <v>105</v>
      </c>
      <c r="G23" s="34" t="s">
        <v>106</v>
      </c>
      <c r="H23" s="34" t="s">
        <v>107</v>
      </c>
      <c r="I23" s="34" t="s">
        <v>108</v>
      </c>
      <c r="J23" s="34" t="s">
        <v>109</v>
      </c>
      <c r="K23" s="35"/>
      <c r="L23" s="53"/>
    </row>
    <row r="24" spans="2:12" s="54" customFormat="1" ht="41.4" x14ac:dyDescent="0.3">
      <c r="B24" s="55">
        <v>3</v>
      </c>
      <c r="C24" s="56" t="s">
        <v>104</v>
      </c>
      <c r="D24" s="38" t="s">
        <v>44</v>
      </c>
      <c r="E24" s="49" t="s">
        <v>768</v>
      </c>
      <c r="F24" s="34" t="s">
        <v>110</v>
      </c>
      <c r="G24" s="34" t="s">
        <v>107</v>
      </c>
      <c r="H24" s="34" t="s">
        <v>106</v>
      </c>
      <c r="I24" s="34" t="s">
        <v>109</v>
      </c>
      <c r="J24" s="34" t="s">
        <v>108</v>
      </c>
      <c r="K24" s="35"/>
      <c r="L24" s="53"/>
    </row>
    <row r="25" spans="2:12" s="54" customFormat="1" ht="41.4" x14ac:dyDescent="0.3">
      <c r="B25" s="55">
        <v>3</v>
      </c>
      <c r="C25" s="56" t="s">
        <v>86</v>
      </c>
      <c r="D25" s="38" t="s">
        <v>44</v>
      </c>
      <c r="E25" s="49" t="s">
        <v>769</v>
      </c>
      <c r="F25" s="34" t="s">
        <v>111</v>
      </c>
      <c r="G25" s="34" t="s">
        <v>112</v>
      </c>
      <c r="H25" s="34" t="s">
        <v>113</v>
      </c>
      <c r="I25" s="34" t="s">
        <v>114</v>
      </c>
      <c r="J25" s="34" t="s">
        <v>115</v>
      </c>
      <c r="K25" s="35"/>
      <c r="L25" s="53"/>
    </row>
    <row r="26" spans="2:12" s="54" customFormat="1" ht="41.4" x14ac:dyDescent="0.3">
      <c r="B26" s="55">
        <v>4</v>
      </c>
      <c r="C26" s="56" t="s">
        <v>116</v>
      </c>
      <c r="D26" s="38" t="s">
        <v>44</v>
      </c>
      <c r="E26" s="49" t="s">
        <v>770</v>
      </c>
      <c r="F26" s="34" t="s">
        <v>117</v>
      </c>
      <c r="G26" s="34" t="s">
        <v>665</v>
      </c>
      <c r="H26" s="34" t="s">
        <v>118</v>
      </c>
      <c r="I26" s="34" t="s">
        <v>119</v>
      </c>
      <c r="J26" s="34" t="s">
        <v>120</v>
      </c>
      <c r="K26" s="35"/>
      <c r="L26" s="53"/>
    </row>
    <row r="27" spans="2:12" s="54" customFormat="1" ht="41.4" x14ac:dyDescent="0.3">
      <c r="B27" s="55">
        <v>4</v>
      </c>
      <c r="C27" s="56" t="s">
        <v>121</v>
      </c>
      <c r="D27" s="38" t="s">
        <v>44</v>
      </c>
      <c r="E27" s="49" t="s">
        <v>771</v>
      </c>
      <c r="F27" s="34" t="s">
        <v>743</v>
      </c>
      <c r="G27" s="34" t="s">
        <v>122</v>
      </c>
      <c r="H27" s="34" t="s">
        <v>123</v>
      </c>
      <c r="I27" s="34" t="s">
        <v>744</v>
      </c>
      <c r="J27" s="36" t="s">
        <v>745</v>
      </c>
      <c r="K27" s="35"/>
      <c r="L27" s="53"/>
    </row>
    <row r="28" spans="2:12" s="54" customFormat="1" ht="41.4" x14ac:dyDescent="0.3">
      <c r="B28" s="55">
        <v>4</v>
      </c>
      <c r="C28" s="74" t="s">
        <v>121</v>
      </c>
      <c r="D28" s="70" t="s">
        <v>44</v>
      </c>
      <c r="E28" s="66" t="s">
        <v>772</v>
      </c>
      <c r="F28" s="94" t="s">
        <v>934</v>
      </c>
      <c r="G28" s="94" t="s">
        <v>930</v>
      </c>
      <c r="H28" s="94" t="s">
        <v>931</v>
      </c>
      <c r="I28" s="96" t="s">
        <v>932</v>
      </c>
      <c r="J28" s="72" t="s">
        <v>933</v>
      </c>
      <c r="K28" s="72"/>
      <c r="L28" s="53"/>
    </row>
    <row r="29" spans="2:12" s="54" customFormat="1" ht="41.4" x14ac:dyDescent="0.3">
      <c r="B29" s="55">
        <v>4</v>
      </c>
      <c r="C29" s="56" t="s">
        <v>124</v>
      </c>
      <c r="D29" s="38" t="s">
        <v>44</v>
      </c>
      <c r="E29" s="49" t="s">
        <v>773</v>
      </c>
      <c r="F29" s="34" t="s">
        <v>125</v>
      </c>
      <c r="G29" s="34" t="s">
        <v>126</v>
      </c>
      <c r="H29" s="34" t="s">
        <v>127</v>
      </c>
      <c r="I29" s="34" t="s">
        <v>128</v>
      </c>
      <c r="J29" s="34" t="s">
        <v>129</v>
      </c>
      <c r="K29" s="35"/>
      <c r="L29" s="53"/>
    </row>
    <row r="30" spans="2:12" s="54" customFormat="1" ht="41.4" x14ac:dyDescent="0.3">
      <c r="B30" s="55">
        <v>4</v>
      </c>
      <c r="C30" s="56" t="s">
        <v>124</v>
      </c>
      <c r="D30" s="38" t="s">
        <v>44</v>
      </c>
      <c r="E30" s="49" t="s">
        <v>774</v>
      </c>
      <c r="F30" s="34" t="s">
        <v>130</v>
      </c>
      <c r="G30" s="34" t="s">
        <v>666</v>
      </c>
      <c r="H30" s="34" t="s">
        <v>667</v>
      </c>
      <c r="I30" s="34" t="s">
        <v>668</v>
      </c>
      <c r="J30" s="34" t="s">
        <v>669</v>
      </c>
      <c r="K30" s="35"/>
      <c r="L30" s="53"/>
    </row>
    <row r="31" spans="2:12" s="54" customFormat="1" ht="41.4" x14ac:dyDescent="0.3">
      <c r="B31" s="55">
        <v>4</v>
      </c>
      <c r="C31" s="56" t="s">
        <v>131</v>
      </c>
      <c r="D31" s="38" t="s">
        <v>44</v>
      </c>
      <c r="E31" s="49" t="s">
        <v>775</v>
      </c>
      <c r="F31" s="34" t="s">
        <v>132</v>
      </c>
      <c r="G31" s="34" t="s">
        <v>540</v>
      </c>
      <c r="H31" s="34" t="s">
        <v>541</v>
      </c>
      <c r="I31" s="34" t="s">
        <v>542</v>
      </c>
      <c r="J31" s="34" t="s">
        <v>543</v>
      </c>
      <c r="K31" s="35"/>
      <c r="L31" s="53"/>
    </row>
    <row r="32" spans="2:12" s="54" customFormat="1" ht="41.4" x14ac:dyDescent="0.3">
      <c r="B32" s="55">
        <v>4</v>
      </c>
      <c r="C32" s="56" t="s">
        <v>131</v>
      </c>
      <c r="D32" s="38" t="s">
        <v>44</v>
      </c>
      <c r="E32" s="49" t="s">
        <v>776</v>
      </c>
      <c r="F32" s="34" t="s">
        <v>133</v>
      </c>
      <c r="G32" s="34" t="s">
        <v>541</v>
      </c>
      <c r="H32" s="34" t="s">
        <v>540</v>
      </c>
      <c r="I32" s="34" t="s">
        <v>542</v>
      </c>
      <c r="J32" s="34" t="s">
        <v>543</v>
      </c>
      <c r="K32" s="35"/>
      <c r="L32" s="53"/>
    </row>
    <row r="33" spans="2:12" s="54" customFormat="1" ht="41.4" x14ac:dyDescent="0.3">
      <c r="B33" s="55">
        <v>4</v>
      </c>
      <c r="C33" s="56" t="s">
        <v>134</v>
      </c>
      <c r="D33" s="38" t="s">
        <v>44</v>
      </c>
      <c r="E33" s="49" t="s">
        <v>777</v>
      </c>
      <c r="F33" s="35" t="s">
        <v>544</v>
      </c>
      <c r="G33" s="35" t="s">
        <v>135</v>
      </c>
      <c r="H33" s="35" t="s">
        <v>136</v>
      </c>
      <c r="I33" s="35" t="s">
        <v>137</v>
      </c>
      <c r="J33" s="35" t="s">
        <v>138</v>
      </c>
      <c r="K33" s="35"/>
      <c r="L33" s="53"/>
    </row>
    <row r="34" spans="2:12" s="54" customFormat="1" ht="41.4" x14ac:dyDescent="0.3">
      <c r="B34" s="55">
        <v>5</v>
      </c>
      <c r="C34" s="56" t="s">
        <v>139</v>
      </c>
      <c r="D34" s="38" t="s">
        <v>44</v>
      </c>
      <c r="E34" s="49" t="s">
        <v>778</v>
      </c>
      <c r="F34" s="34" t="s">
        <v>140</v>
      </c>
      <c r="G34" s="34" t="s">
        <v>141</v>
      </c>
      <c r="H34" s="34" t="s">
        <v>142</v>
      </c>
      <c r="I34" s="34" t="s">
        <v>143</v>
      </c>
      <c r="J34" s="34" t="s">
        <v>144</v>
      </c>
      <c r="K34" s="35"/>
      <c r="L34" s="53"/>
    </row>
    <row r="35" spans="2:12" s="54" customFormat="1" ht="41.4" x14ac:dyDescent="0.3">
      <c r="B35" s="55">
        <v>5</v>
      </c>
      <c r="C35" s="56" t="s">
        <v>145</v>
      </c>
      <c r="D35" s="38" t="s">
        <v>44</v>
      </c>
      <c r="E35" s="49" t="s">
        <v>779</v>
      </c>
      <c r="F35" s="34" t="s">
        <v>146</v>
      </c>
      <c r="G35" s="34" t="s">
        <v>670</v>
      </c>
      <c r="H35" s="34" t="s">
        <v>671</v>
      </c>
      <c r="I35" s="34" t="s">
        <v>672</v>
      </c>
      <c r="J35" s="34" t="s">
        <v>673</v>
      </c>
      <c r="K35" s="35"/>
      <c r="L35" s="53"/>
    </row>
    <row r="36" spans="2:12" s="54" customFormat="1" ht="41.4" x14ac:dyDescent="0.3">
      <c r="B36" s="55">
        <v>5</v>
      </c>
      <c r="C36" s="56" t="s">
        <v>147</v>
      </c>
      <c r="D36" s="38" t="s">
        <v>44</v>
      </c>
      <c r="E36" s="49" t="s">
        <v>780</v>
      </c>
      <c r="F36" s="34" t="s">
        <v>148</v>
      </c>
      <c r="G36" s="34" t="s">
        <v>149</v>
      </c>
      <c r="H36" s="34" t="s">
        <v>150</v>
      </c>
      <c r="I36" s="34" t="s">
        <v>151</v>
      </c>
      <c r="J36" s="34" t="s">
        <v>152</v>
      </c>
      <c r="K36" s="35"/>
      <c r="L36" s="53"/>
    </row>
    <row r="37" spans="2:12" s="54" customFormat="1" ht="41.4" x14ac:dyDescent="0.3">
      <c r="B37" s="55">
        <v>5</v>
      </c>
      <c r="C37" s="56" t="s">
        <v>147</v>
      </c>
      <c r="D37" s="38" t="s">
        <v>44</v>
      </c>
      <c r="E37" s="49" t="s">
        <v>781</v>
      </c>
      <c r="F37" s="34" t="s">
        <v>153</v>
      </c>
      <c r="G37" s="34" t="s">
        <v>154</v>
      </c>
      <c r="H37" s="34" t="s">
        <v>155</v>
      </c>
      <c r="I37" s="34" t="s">
        <v>156</v>
      </c>
      <c r="J37" s="34" t="s">
        <v>157</v>
      </c>
      <c r="K37" s="35"/>
      <c r="L37" s="53"/>
    </row>
    <row r="38" spans="2:12" s="54" customFormat="1" ht="41.4" x14ac:dyDescent="0.3">
      <c r="B38" s="55">
        <v>5</v>
      </c>
      <c r="C38" s="56" t="s">
        <v>147</v>
      </c>
      <c r="D38" s="38" t="s">
        <v>44</v>
      </c>
      <c r="E38" s="49" t="s">
        <v>782</v>
      </c>
      <c r="F38" s="34" t="s">
        <v>158</v>
      </c>
      <c r="G38" s="34" t="s">
        <v>159</v>
      </c>
      <c r="H38" s="34" t="s">
        <v>160</v>
      </c>
      <c r="I38" s="34" t="s">
        <v>161</v>
      </c>
      <c r="J38" s="34" t="s">
        <v>162</v>
      </c>
      <c r="K38" s="35"/>
      <c r="L38" s="53"/>
    </row>
    <row r="39" spans="2:12" s="54" customFormat="1" ht="41.4" x14ac:dyDescent="0.3">
      <c r="B39" s="55">
        <v>5</v>
      </c>
      <c r="C39" s="56" t="s">
        <v>139</v>
      </c>
      <c r="D39" s="38" t="s">
        <v>44</v>
      </c>
      <c r="E39" s="49" t="s">
        <v>783</v>
      </c>
      <c r="F39" s="34" t="s">
        <v>843</v>
      </c>
      <c r="G39" s="34" t="s">
        <v>163</v>
      </c>
      <c r="H39" s="34" t="s">
        <v>164</v>
      </c>
      <c r="I39" s="34" t="s">
        <v>165</v>
      </c>
      <c r="J39" s="34" t="s">
        <v>166</v>
      </c>
      <c r="K39" s="35"/>
      <c r="L39" s="53"/>
    </row>
    <row r="40" spans="2:12" s="54" customFormat="1" ht="41.4" x14ac:dyDescent="0.3">
      <c r="B40" s="55">
        <v>5</v>
      </c>
      <c r="C40" s="56" t="s">
        <v>147</v>
      </c>
      <c r="D40" s="38" t="s">
        <v>44</v>
      </c>
      <c r="E40" s="49" t="s">
        <v>784</v>
      </c>
      <c r="F40" s="34" t="s">
        <v>167</v>
      </c>
      <c r="G40" s="34" t="s">
        <v>168</v>
      </c>
      <c r="H40" s="34" t="s">
        <v>169</v>
      </c>
      <c r="I40" s="34" t="s">
        <v>170</v>
      </c>
      <c r="J40" s="34" t="s">
        <v>171</v>
      </c>
      <c r="K40" s="35"/>
      <c r="L40" s="53"/>
    </row>
    <row r="41" spans="2:12" s="54" customFormat="1" ht="41.4" x14ac:dyDescent="0.3">
      <c r="B41" s="55">
        <v>5</v>
      </c>
      <c r="C41" s="56" t="s">
        <v>147</v>
      </c>
      <c r="D41" s="38" t="s">
        <v>44</v>
      </c>
      <c r="E41" s="49" t="s">
        <v>785</v>
      </c>
      <c r="F41" s="34" t="s">
        <v>172</v>
      </c>
      <c r="G41" s="34" t="s">
        <v>173</v>
      </c>
      <c r="H41" s="34" t="s">
        <v>174</v>
      </c>
      <c r="I41" s="34" t="s">
        <v>175</v>
      </c>
      <c r="J41" s="34" t="s">
        <v>176</v>
      </c>
      <c r="K41" s="35"/>
      <c r="L41" s="53"/>
    </row>
    <row r="42" spans="2:12" s="54" customFormat="1" ht="14.25" customHeight="1" x14ac:dyDescent="0.3">
      <c r="B42" s="55">
        <v>6</v>
      </c>
      <c r="C42" s="56" t="s">
        <v>177</v>
      </c>
      <c r="D42" s="38" t="s">
        <v>44</v>
      </c>
      <c r="E42" s="49" t="s">
        <v>786</v>
      </c>
      <c r="F42" s="34" t="s">
        <v>178</v>
      </c>
      <c r="G42" s="34" t="s">
        <v>179</v>
      </c>
      <c r="H42" s="34" t="s">
        <v>180</v>
      </c>
      <c r="I42" s="34" t="s">
        <v>545</v>
      </c>
      <c r="J42" s="34" t="s">
        <v>181</v>
      </c>
      <c r="K42" s="35"/>
      <c r="L42" s="53"/>
    </row>
    <row r="43" spans="2:12" s="54" customFormat="1" ht="14.25" customHeight="1" x14ac:dyDescent="0.3">
      <c r="B43" s="55">
        <v>6</v>
      </c>
      <c r="C43" s="56" t="s">
        <v>177</v>
      </c>
      <c r="D43" s="38" t="s">
        <v>44</v>
      </c>
      <c r="E43" s="49" t="s">
        <v>787</v>
      </c>
      <c r="F43" s="35" t="s">
        <v>844</v>
      </c>
      <c r="G43" s="35" t="s">
        <v>182</v>
      </c>
      <c r="H43" s="35" t="s">
        <v>183</v>
      </c>
      <c r="I43" s="35" t="s">
        <v>184</v>
      </c>
      <c r="J43" s="35" t="s">
        <v>185</v>
      </c>
      <c r="K43" s="35"/>
      <c r="L43" s="53"/>
    </row>
    <row r="44" spans="2:12" s="54" customFormat="1" ht="41.4" x14ac:dyDescent="0.3">
      <c r="B44" s="55">
        <v>6</v>
      </c>
      <c r="C44" s="56" t="s">
        <v>177</v>
      </c>
      <c r="D44" s="38" t="s">
        <v>44</v>
      </c>
      <c r="E44" s="49" t="s">
        <v>788</v>
      </c>
      <c r="F44" s="34" t="s">
        <v>845</v>
      </c>
      <c r="G44" s="34" t="s">
        <v>186</v>
      </c>
      <c r="H44" s="34" t="s">
        <v>187</v>
      </c>
      <c r="I44" s="34" t="s">
        <v>188</v>
      </c>
      <c r="J44" s="34" t="s">
        <v>189</v>
      </c>
      <c r="K44" s="35"/>
      <c r="L44" s="53"/>
    </row>
    <row r="45" spans="2:12" s="91" customFormat="1" ht="41.4" x14ac:dyDescent="0.3">
      <c r="B45" s="85">
        <v>6</v>
      </c>
      <c r="C45" s="98" t="s">
        <v>190</v>
      </c>
      <c r="D45" s="99" t="s">
        <v>44</v>
      </c>
      <c r="E45" s="100" t="s">
        <v>789</v>
      </c>
      <c r="F45" s="88" t="s">
        <v>905</v>
      </c>
      <c r="G45" s="101" t="s">
        <v>906</v>
      </c>
      <c r="H45" s="101" t="s">
        <v>935</v>
      </c>
      <c r="I45" s="101" t="s">
        <v>936</v>
      </c>
      <c r="J45" s="101" t="s">
        <v>907</v>
      </c>
      <c r="K45" s="102"/>
      <c r="L45" s="90"/>
    </row>
    <row r="46" spans="2:12" s="54" customFormat="1" ht="41.4" x14ac:dyDescent="0.3">
      <c r="B46" s="55">
        <v>6</v>
      </c>
      <c r="C46" s="56" t="s">
        <v>177</v>
      </c>
      <c r="D46" s="38" t="s">
        <v>44</v>
      </c>
      <c r="E46" s="49" t="s">
        <v>790</v>
      </c>
      <c r="F46" s="34" t="s">
        <v>846</v>
      </c>
      <c r="G46" s="35" t="s">
        <v>847</v>
      </c>
      <c r="H46" s="35" t="s">
        <v>848</v>
      </c>
      <c r="I46" s="35" t="s">
        <v>849</v>
      </c>
      <c r="J46" s="35" t="s">
        <v>850</v>
      </c>
      <c r="K46" s="35"/>
      <c r="L46" s="53"/>
    </row>
    <row r="47" spans="2:12" s="54" customFormat="1" ht="41.4" x14ac:dyDescent="0.3">
      <c r="B47" s="55">
        <v>6</v>
      </c>
      <c r="C47" s="56" t="s">
        <v>177</v>
      </c>
      <c r="D47" s="38" t="s">
        <v>44</v>
      </c>
      <c r="E47" s="49" t="s">
        <v>791</v>
      </c>
      <c r="F47" s="34" t="s">
        <v>851</v>
      </c>
      <c r="G47" s="34" t="s">
        <v>191</v>
      </c>
      <c r="H47" s="34" t="s">
        <v>192</v>
      </c>
      <c r="I47" s="34" t="s">
        <v>193</v>
      </c>
      <c r="J47" s="34" t="s">
        <v>194</v>
      </c>
      <c r="K47" s="35"/>
      <c r="L47" s="53"/>
    </row>
    <row r="48" spans="2:12" s="54" customFormat="1" ht="41.4" x14ac:dyDescent="0.3">
      <c r="B48" s="55">
        <v>6</v>
      </c>
      <c r="C48" s="74" t="s">
        <v>190</v>
      </c>
      <c r="D48" s="70" t="s">
        <v>44</v>
      </c>
      <c r="E48" s="66" t="s">
        <v>792</v>
      </c>
      <c r="F48" s="94" t="s">
        <v>908</v>
      </c>
      <c r="G48" s="94" t="s">
        <v>909</v>
      </c>
      <c r="H48" s="94" t="s">
        <v>911</v>
      </c>
      <c r="I48" s="94" t="s">
        <v>910</v>
      </c>
      <c r="J48" s="94" t="s">
        <v>912</v>
      </c>
      <c r="K48" s="72"/>
      <c r="L48" s="53"/>
    </row>
    <row r="49" spans="2:12" s="54" customFormat="1" ht="41.4" x14ac:dyDescent="0.3">
      <c r="B49" s="55">
        <v>6</v>
      </c>
      <c r="C49" s="56" t="s">
        <v>195</v>
      </c>
      <c r="D49" s="38" t="s">
        <v>44</v>
      </c>
      <c r="E49" s="49" t="s">
        <v>793</v>
      </c>
      <c r="F49" s="34" t="s">
        <v>546</v>
      </c>
      <c r="G49" s="34" t="s">
        <v>547</v>
      </c>
      <c r="H49" s="34" t="s">
        <v>196</v>
      </c>
      <c r="I49" s="34" t="s">
        <v>197</v>
      </c>
      <c r="J49" s="34" t="s">
        <v>198</v>
      </c>
      <c r="K49" s="35"/>
      <c r="L49" s="53"/>
    </row>
    <row r="50" spans="2:12" s="54" customFormat="1" ht="41.4" x14ac:dyDescent="0.3">
      <c r="B50" s="55">
        <v>1</v>
      </c>
      <c r="C50" s="56" t="s">
        <v>43</v>
      </c>
      <c r="D50" s="38" t="s">
        <v>199</v>
      </c>
      <c r="E50" s="49" t="s">
        <v>794</v>
      </c>
      <c r="F50" s="60" t="s">
        <v>200</v>
      </c>
      <c r="G50" s="61" t="s">
        <v>51</v>
      </c>
      <c r="H50" s="61" t="s">
        <v>47</v>
      </c>
      <c r="I50" s="61" t="s">
        <v>48</v>
      </c>
      <c r="J50" s="61" t="s">
        <v>46</v>
      </c>
      <c r="K50" s="35"/>
      <c r="L50" s="53"/>
    </row>
    <row r="51" spans="2:12" s="54" customFormat="1" ht="41.4" x14ac:dyDescent="0.3">
      <c r="B51" s="55">
        <v>1</v>
      </c>
      <c r="C51" s="56" t="s">
        <v>43</v>
      </c>
      <c r="D51" s="38" t="s">
        <v>199</v>
      </c>
      <c r="E51" s="49" t="s">
        <v>795</v>
      </c>
      <c r="F51" s="60" t="s">
        <v>201</v>
      </c>
      <c r="G51" s="61" t="s">
        <v>51</v>
      </c>
      <c r="H51" s="61" t="s">
        <v>47</v>
      </c>
      <c r="I51" s="61" t="s">
        <v>48</v>
      </c>
      <c r="J51" s="61" t="s">
        <v>46</v>
      </c>
      <c r="K51" s="35"/>
      <c r="L51" s="53"/>
    </row>
    <row r="52" spans="2:12" s="54" customFormat="1" ht="41.4" x14ac:dyDescent="0.3">
      <c r="B52" s="55">
        <v>1</v>
      </c>
      <c r="C52" s="56" t="s">
        <v>43</v>
      </c>
      <c r="D52" s="38" t="s">
        <v>199</v>
      </c>
      <c r="E52" s="49" t="s">
        <v>796</v>
      </c>
      <c r="F52" s="60" t="s">
        <v>202</v>
      </c>
      <c r="G52" s="61" t="s">
        <v>53</v>
      </c>
      <c r="H52" s="61" t="s">
        <v>47</v>
      </c>
      <c r="I52" s="61" t="s">
        <v>51</v>
      </c>
      <c r="J52" s="61" t="s">
        <v>46</v>
      </c>
      <c r="K52" s="33"/>
      <c r="L52" s="53"/>
    </row>
    <row r="53" spans="2:12" s="54" customFormat="1" ht="41.4" x14ac:dyDescent="0.3">
      <c r="B53" s="55">
        <v>1</v>
      </c>
      <c r="C53" s="56" t="s">
        <v>43</v>
      </c>
      <c r="D53" s="38" t="s">
        <v>199</v>
      </c>
      <c r="E53" s="49" t="s">
        <v>797</v>
      </c>
      <c r="F53" s="60" t="s">
        <v>203</v>
      </c>
      <c r="G53" s="61" t="s">
        <v>48</v>
      </c>
      <c r="H53" s="61" t="s">
        <v>47</v>
      </c>
      <c r="I53" s="61" t="s">
        <v>51</v>
      </c>
      <c r="J53" s="61" t="s">
        <v>46</v>
      </c>
      <c r="K53" s="33"/>
      <c r="L53" s="53"/>
    </row>
    <row r="54" spans="2:12" s="54" customFormat="1" ht="15" customHeight="1" x14ac:dyDescent="0.3">
      <c r="B54" s="55">
        <v>2</v>
      </c>
      <c r="C54" s="57" t="s">
        <v>204</v>
      </c>
      <c r="D54" s="32" t="s">
        <v>199</v>
      </c>
      <c r="E54" s="49" t="s">
        <v>798</v>
      </c>
      <c r="F54" s="60" t="s">
        <v>205</v>
      </c>
      <c r="G54" s="61" t="s">
        <v>206</v>
      </c>
      <c r="H54" s="61" t="s">
        <v>207</v>
      </c>
      <c r="I54" s="61" t="s">
        <v>852</v>
      </c>
      <c r="J54" s="61" t="s">
        <v>853</v>
      </c>
      <c r="K54" s="33"/>
      <c r="L54" s="53"/>
    </row>
    <row r="55" spans="2:12" s="54" customFormat="1" ht="15.75" customHeight="1" x14ac:dyDescent="0.3">
      <c r="B55" s="55">
        <v>2</v>
      </c>
      <c r="C55" s="57" t="s">
        <v>204</v>
      </c>
      <c r="D55" s="32" t="s">
        <v>199</v>
      </c>
      <c r="E55" s="49" t="s">
        <v>799</v>
      </c>
      <c r="F55" s="60" t="s">
        <v>208</v>
      </c>
      <c r="G55" s="61" t="s">
        <v>209</v>
      </c>
      <c r="H55" s="61" t="s">
        <v>206</v>
      </c>
      <c r="I55" s="61" t="s">
        <v>852</v>
      </c>
      <c r="J55" s="61" t="s">
        <v>853</v>
      </c>
      <c r="K55" s="33"/>
      <c r="L55" s="53"/>
    </row>
    <row r="56" spans="2:12" s="54" customFormat="1" ht="41.4" x14ac:dyDescent="0.3">
      <c r="B56" s="55">
        <v>2</v>
      </c>
      <c r="C56" s="57" t="s">
        <v>65</v>
      </c>
      <c r="D56" s="32" t="s">
        <v>199</v>
      </c>
      <c r="E56" s="66" t="s">
        <v>800</v>
      </c>
      <c r="F56" s="97" t="s">
        <v>913</v>
      </c>
      <c r="G56" s="97" t="s">
        <v>210</v>
      </c>
      <c r="H56" s="97" t="s">
        <v>211</v>
      </c>
      <c r="I56" s="97" t="s">
        <v>212</v>
      </c>
      <c r="J56" s="97" t="s">
        <v>213</v>
      </c>
      <c r="K56" s="33"/>
      <c r="L56" s="53"/>
    </row>
    <row r="57" spans="2:12" s="54" customFormat="1" ht="41.4" x14ac:dyDescent="0.3">
      <c r="B57" s="55">
        <v>2</v>
      </c>
      <c r="C57" s="57" t="s">
        <v>65</v>
      </c>
      <c r="D57" s="32" t="s">
        <v>199</v>
      </c>
      <c r="E57" s="49" t="s">
        <v>801</v>
      </c>
      <c r="F57" s="60" t="s">
        <v>214</v>
      </c>
      <c r="G57" s="60" t="s">
        <v>854</v>
      </c>
      <c r="H57" s="60" t="s">
        <v>549</v>
      </c>
      <c r="I57" s="60" t="s">
        <v>550</v>
      </c>
      <c r="J57" s="60" t="s">
        <v>551</v>
      </c>
      <c r="K57" s="33"/>
      <c r="L57" s="53"/>
    </row>
    <row r="58" spans="2:12" s="54" customFormat="1" ht="41.4" x14ac:dyDescent="0.3">
      <c r="B58" s="55">
        <v>3</v>
      </c>
      <c r="C58" s="57" t="s">
        <v>86</v>
      </c>
      <c r="D58" s="32" t="s">
        <v>199</v>
      </c>
      <c r="E58" s="49" t="s">
        <v>802</v>
      </c>
      <c r="F58" s="60" t="s">
        <v>215</v>
      </c>
      <c r="G58" s="60" t="s">
        <v>548</v>
      </c>
      <c r="H58" s="60" t="s">
        <v>216</v>
      </c>
      <c r="I58" s="60" t="s">
        <v>855</v>
      </c>
      <c r="J58" s="60" t="s">
        <v>856</v>
      </c>
      <c r="K58" s="33"/>
      <c r="L58" s="53"/>
    </row>
    <row r="59" spans="2:12" s="54" customFormat="1" ht="41.4" x14ac:dyDescent="0.3">
      <c r="B59" s="55">
        <v>3</v>
      </c>
      <c r="C59" s="57" t="s">
        <v>86</v>
      </c>
      <c r="D59" s="32" t="s">
        <v>199</v>
      </c>
      <c r="E59" s="49" t="s">
        <v>803</v>
      </c>
      <c r="F59" s="60" t="s">
        <v>857</v>
      </c>
      <c r="G59" s="60" t="s">
        <v>217</v>
      </c>
      <c r="H59" s="60" t="s">
        <v>218</v>
      </c>
      <c r="I59" s="60" t="s">
        <v>219</v>
      </c>
      <c r="J59" s="60" t="s">
        <v>55</v>
      </c>
      <c r="K59" s="33"/>
      <c r="L59" s="53"/>
    </row>
    <row r="60" spans="2:12" s="54" customFormat="1" ht="41.4" x14ac:dyDescent="0.3">
      <c r="B60" s="55">
        <v>3</v>
      </c>
      <c r="C60" s="57" t="s">
        <v>86</v>
      </c>
      <c r="D60" s="32" t="s">
        <v>199</v>
      </c>
      <c r="E60" s="49" t="s">
        <v>804</v>
      </c>
      <c r="F60" s="60" t="s">
        <v>858</v>
      </c>
      <c r="G60" s="60" t="s">
        <v>220</v>
      </c>
      <c r="H60" s="60" t="s">
        <v>221</v>
      </c>
      <c r="I60" s="61" t="s">
        <v>55</v>
      </c>
      <c r="J60" s="61" t="s">
        <v>219</v>
      </c>
      <c r="K60" s="33"/>
      <c r="L60" s="53"/>
    </row>
    <row r="61" spans="2:12" s="54" customFormat="1" ht="41.4" x14ac:dyDescent="0.3">
      <c r="B61" s="55">
        <v>3</v>
      </c>
      <c r="C61" s="57" t="s">
        <v>98</v>
      </c>
      <c r="D61" s="32" t="s">
        <v>199</v>
      </c>
      <c r="E61" s="49" t="s">
        <v>805</v>
      </c>
      <c r="F61" s="60" t="s">
        <v>222</v>
      </c>
      <c r="G61" s="60" t="s">
        <v>223</v>
      </c>
      <c r="H61" s="60" t="s">
        <v>224</v>
      </c>
      <c r="I61" s="60" t="s">
        <v>859</v>
      </c>
      <c r="J61" s="60" t="s">
        <v>225</v>
      </c>
      <c r="K61" s="33"/>
      <c r="L61" s="53"/>
    </row>
    <row r="62" spans="2:12" s="54" customFormat="1" ht="41.4" x14ac:dyDescent="0.3">
      <c r="B62" s="55">
        <v>4</v>
      </c>
      <c r="C62" s="57" t="s">
        <v>116</v>
      </c>
      <c r="D62" s="32" t="s">
        <v>199</v>
      </c>
      <c r="E62" s="49" t="s">
        <v>806</v>
      </c>
      <c r="F62" s="34" t="s">
        <v>226</v>
      </c>
      <c r="G62" s="34" t="s">
        <v>552</v>
      </c>
      <c r="H62" s="34" t="s">
        <v>553</v>
      </c>
      <c r="I62" s="34" t="s">
        <v>554</v>
      </c>
      <c r="J62" s="34" t="s">
        <v>555</v>
      </c>
      <c r="K62" s="33"/>
      <c r="L62" s="53"/>
    </row>
    <row r="63" spans="2:12" s="54" customFormat="1" ht="41.4" x14ac:dyDescent="0.3">
      <c r="B63" s="55">
        <v>4</v>
      </c>
      <c r="C63" s="57" t="s">
        <v>121</v>
      </c>
      <c r="D63" s="32" t="s">
        <v>199</v>
      </c>
      <c r="E63" s="49" t="s">
        <v>807</v>
      </c>
      <c r="F63" s="34" t="s">
        <v>227</v>
      </c>
      <c r="G63" s="34" t="s">
        <v>228</v>
      </c>
      <c r="H63" s="34" t="s">
        <v>229</v>
      </c>
      <c r="I63" s="34" t="s">
        <v>230</v>
      </c>
      <c r="J63" s="34" t="s">
        <v>231</v>
      </c>
      <c r="K63" s="33"/>
      <c r="L63" s="53"/>
    </row>
    <row r="64" spans="2:12" s="54" customFormat="1" ht="41.4" x14ac:dyDescent="0.3">
      <c r="B64" s="55">
        <v>4</v>
      </c>
      <c r="C64" s="57" t="s">
        <v>121</v>
      </c>
      <c r="D64" s="32" t="s">
        <v>199</v>
      </c>
      <c r="E64" s="49" t="s">
        <v>808</v>
      </c>
      <c r="F64" s="34" t="s">
        <v>232</v>
      </c>
      <c r="G64" s="34" t="s">
        <v>860</v>
      </c>
      <c r="H64" s="34" t="s">
        <v>233</v>
      </c>
      <c r="I64" s="34" t="s">
        <v>234</v>
      </c>
      <c r="J64" s="34" t="s">
        <v>861</v>
      </c>
      <c r="K64" s="33"/>
      <c r="L64" s="53"/>
    </row>
    <row r="65" spans="2:12" s="54" customFormat="1" ht="41.4" x14ac:dyDescent="0.3">
      <c r="B65" s="55">
        <v>4</v>
      </c>
      <c r="C65" s="57" t="s">
        <v>124</v>
      </c>
      <c r="D65" s="32" t="s">
        <v>199</v>
      </c>
      <c r="E65" s="49" t="s">
        <v>809</v>
      </c>
      <c r="F65" s="34" t="s">
        <v>862</v>
      </c>
      <c r="G65" s="34" t="s">
        <v>674</v>
      </c>
      <c r="H65" s="34" t="s">
        <v>235</v>
      </c>
      <c r="I65" s="34" t="s">
        <v>236</v>
      </c>
      <c r="J65" s="34" t="s">
        <v>237</v>
      </c>
      <c r="K65" s="33"/>
      <c r="L65" s="53"/>
    </row>
    <row r="66" spans="2:12" s="54" customFormat="1" ht="41.4" x14ac:dyDescent="0.3">
      <c r="B66" s="55">
        <v>5</v>
      </c>
      <c r="C66" s="57" t="s">
        <v>139</v>
      </c>
      <c r="D66" s="32" t="s">
        <v>199</v>
      </c>
      <c r="E66" s="49" t="s">
        <v>810</v>
      </c>
      <c r="F66" s="34" t="s">
        <v>238</v>
      </c>
      <c r="G66" s="34" t="s">
        <v>239</v>
      </c>
      <c r="H66" s="34" t="s">
        <v>240</v>
      </c>
      <c r="I66" s="34" t="s">
        <v>241</v>
      </c>
      <c r="J66" s="34" t="s">
        <v>242</v>
      </c>
      <c r="K66" s="33"/>
      <c r="L66" s="53"/>
    </row>
    <row r="67" spans="2:12" s="91" customFormat="1" ht="41.4" x14ac:dyDescent="0.3">
      <c r="B67" s="85">
        <v>5</v>
      </c>
      <c r="C67" s="86" t="s">
        <v>147</v>
      </c>
      <c r="D67" s="87" t="s">
        <v>199</v>
      </c>
      <c r="E67" s="49" t="s">
        <v>811</v>
      </c>
      <c r="F67" s="88" t="s">
        <v>243</v>
      </c>
      <c r="G67" s="88" t="s">
        <v>556</v>
      </c>
      <c r="H67" s="88" t="s">
        <v>557</v>
      </c>
      <c r="I67" s="88" t="s">
        <v>558</v>
      </c>
      <c r="J67" s="89" t="s">
        <v>559</v>
      </c>
      <c r="K67" s="89"/>
      <c r="L67" s="90"/>
    </row>
    <row r="68" spans="2:12" s="54" customFormat="1" ht="41.4" x14ac:dyDescent="0.3">
      <c r="B68" s="55">
        <v>5</v>
      </c>
      <c r="C68" s="57" t="s">
        <v>139</v>
      </c>
      <c r="D68" s="32" t="s">
        <v>199</v>
      </c>
      <c r="E68" s="49" t="s">
        <v>812</v>
      </c>
      <c r="F68" s="34" t="s">
        <v>244</v>
      </c>
      <c r="G68" s="34" t="s">
        <v>863</v>
      </c>
      <c r="H68" s="34" t="s">
        <v>675</v>
      </c>
      <c r="I68" s="34" t="s">
        <v>245</v>
      </c>
      <c r="J68" s="34" t="s">
        <v>246</v>
      </c>
      <c r="K68" s="33"/>
      <c r="L68" s="53"/>
    </row>
    <row r="69" spans="2:12" s="54" customFormat="1" ht="41.4" x14ac:dyDescent="0.3">
      <c r="B69" s="55">
        <v>5</v>
      </c>
      <c r="C69" s="57" t="s">
        <v>139</v>
      </c>
      <c r="D69" s="32" t="s">
        <v>199</v>
      </c>
      <c r="E69" s="49" t="s">
        <v>813</v>
      </c>
      <c r="F69" s="34" t="s">
        <v>247</v>
      </c>
      <c r="G69" s="80" t="s">
        <v>248</v>
      </c>
      <c r="H69" s="35" t="s">
        <v>249</v>
      </c>
      <c r="I69" s="35" t="s">
        <v>250</v>
      </c>
      <c r="J69" s="35" t="s">
        <v>251</v>
      </c>
      <c r="K69" s="33"/>
      <c r="L69" s="53"/>
    </row>
    <row r="70" spans="2:12" s="54" customFormat="1" ht="41.4" x14ac:dyDescent="0.3">
      <c r="B70" s="55">
        <v>6</v>
      </c>
      <c r="C70" s="57" t="s">
        <v>177</v>
      </c>
      <c r="D70" s="32" t="s">
        <v>199</v>
      </c>
      <c r="E70" s="49" t="s">
        <v>814</v>
      </c>
      <c r="F70" s="61" t="s">
        <v>864</v>
      </c>
      <c r="G70" s="61">
        <v>1892</v>
      </c>
      <c r="H70" s="61">
        <v>1982</v>
      </c>
      <c r="I70" s="61">
        <v>1782</v>
      </c>
      <c r="J70" s="61">
        <v>1979</v>
      </c>
      <c r="K70" s="33"/>
      <c r="L70" s="53"/>
    </row>
    <row r="71" spans="2:12" s="54" customFormat="1" ht="41.4" x14ac:dyDescent="0.3">
      <c r="B71" s="55">
        <v>6</v>
      </c>
      <c r="C71" s="57" t="s">
        <v>177</v>
      </c>
      <c r="D71" s="32" t="s">
        <v>199</v>
      </c>
      <c r="E71" s="49" t="s">
        <v>815</v>
      </c>
      <c r="F71" s="34" t="s">
        <v>252</v>
      </c>
      <c r="G71" s="34" t="s">
        <v>253</v>
      </c>
      <c r="H71" s="34" t="s">
        <v>254</v>
      </c>
      <c r="I71" s="34" t="s">
        <v>865</v>
      </c>
      <c r="J71" s="34" t="s">
        <v>255</v>
      </c>
      <c r="K71" s="33"/>
      <c r="L71" s="53"/>
    </row>
    <row r="72" spans="2:12" s="54" customFormat="1" ht="41.4" x14ac:dyDescent="0.3">
      <c r="B72" s="55">
        <v>6</v>
      </c>
      <c r="C72" s="57" t="s">
        <v>190</v>
      </c>
      <c r="D72" s="32" t="s">
        <v>199</v>
      </c>
      <c r="E72" s="49" t="s">
        <v>816</v>
      </c>
      <c r="F72" s="34" t="s">
        <v>256</v>
      </c>
      <c r="G72" s="34" t="s">
        <v>257</v>
      </c>
      <c r="H72" s="34" t="s">
        <v>258</v>
      </c>
      <c r="I72" s="34" t="s">
        <v>259</v>
      </c>
      <c r="J72" s="34" t="s">
        <v>260</v>
      </c>
      <c r="K72" s="33"/>
      <c r="L72" s="53"/>
    </row>
    <row r="73" spans="2:12" s="54" customFormat="1" ht="41.4" x14ac:dyDescent="0.3">
      <c r="B73" s="55">
        <v>6</v>
      </c>
      <c r="C73" s="57" t="s">
        <v>177</v>
      </c>
      <c r="D73" s="32" t="s">
        <v>199</v>
      </c>
      <c r="E73" s="49" t="s">
        <v>817</v>
      </c>
      <c r="F73" s="34" t="s">
        <v>866</v>
      </c>
      <c r="G73" s="34" t="s">
        <v>261</v>
      </c>
      <c r="H73" s="34" t="s">
        <v>262</v>
      </c>
      <c r="I73" s="34" t="s">
        <v>263</v>
      </c>
      <c r="J73" s="34" t="s">
        <v>264</v>
      </c>
      <c r="K73" s="33"/>
      <c r="L73" s="53"/>
    </row>
    <row r="74" spans="2:12" s="54" customFormat="1" ht="41.4" x14ac:dyDescent="0.3">
      <c r="B74" s="55">
        <v>1</v>
      </c>
      <c r="C74" s="57" t="s">
        <v>43</v>
      </c>
      <c r="D74" s="32" t="s">
        <v>265</v>
      </c>
      <c r="E74" s="49" t="s">
        <v>818</v>
      </c>
      <c r="F74" s="34" t="s">
        <v>266</v>
      </c>
      <c r="G74" s="83" t="s">
        <v>267</v>
      </c>
      <c r="H74" s="83" t="s">
        <v>53</v>
      </c>
      <c r="I74" s="83" t="s">
        <v>49</v>
      </c>
      <c r="J74" s="83" t="s">
        <v>46</v>
      </c>
      <c r="K74" s="33"/>
      <c r="L74" s="53"/>
    </row>
    <row r="75" spans="2:12" s="54" customFormat="1" ht="41.4" x14ac:dyDescent="0.3">
      <c r="B75" s="55">
        <v>1</v>
      </c>
      <c r="C75" s="57" t="s">
        <v>43</v>
      </c>
      <c r="D75" s="32" t="s">
        <v>265</v>
      </c>
      <c r="E75" s="49" t="s">
        <v>819</v>
      </c>
      <c r="F75" s="34" t="s">
        <v>268</v>
      </c>
      <c r="G75" s="34" t="s">
        <v>560</v>
      </c>
      <c r="H75" s="34" t="s">
        <v>561</v>
      </c>
      <c r="I75" s="34" t="s">
        <v>562</v>
      </c>
      <c r="J75" s="34" t="s">
        <v>269</v>
      </c>
      <c r="K75" s="33"/>
      <c r="L75" s="53"/>
    </row>
    <row r="76" spans="2:12" s="54" customFormat="1" ht="41.4" x14ac:dyDescent="0.3">
      <c r="B76" s="55">
        <v>1</v>
      </c>
      <c r="C76" s="57" t="s">
        <v>43</v>
      </c>
      <c r="D76" s="32" t="s">
        <v>265</v>
      </c>
      <c r="E76" s="49" t="s">
        <v>820</v>
      </c>
      <c r="F76" s="34" t="s">
        <v>270</v>
      </c>
      <c r="G76" s="35" t="s">
        <v>51</v>
      </c>
      <c r="H76" s="35" t="s">
        <v>46</v>
      </c>
      <c r="I76" s="35" t="s">
        <v>53</v>
      </c>
      <c r="J76" s="35" t="s">
        <v>267</v>
      </c>
      <c r="K76" s="33"/>
      <c r="L76" s="53"/>
    </row>
    <row r="77" spans="2:12" s="54" customFormat="1" ht="41.4" x14ac:dyDescent="0.3">
      <c r="B77" s="55">
        <v>1</v>
      </c>
      <c r="C77" s="57" t="s">
        <v>43</v>
      </c>
      <c r="D77" s="32" t="s">
        <v>265</v>
      </c>
      <c r="E77" s="49" t="s">
        <v>821</v>
      </c>
      <c r="F77" s="35" t="s">
        <v>271</v>
      </c>
      <c r="G77" s="35" t="s">
        <v>46</v>
      </c>
      <c r="H77" s="35" t="s">
        <v>47</v>
      </c>
      <c r="I77" s="35" t="s">
        <v>48</v>
      </c>
      <c r="J77" s="35" t="s">
        <v>49</v>
      </c>
      <c r="K77" s="33"/>
      <c r="L77" s="53"/>
    </row>
    <row r="78" spans="2:12" s="54" customFormat="1" ht="15" customHeight="1" x14ac:dyDescent="0.3">
      <c r="B78" s="55">
        <v>2</v>
      </c>
      <c r="C78" s="57" t="s">
        <v>204</v>
      </c>
      <c r="D78" s="32" t="s">
        <v>265</v>
      </c>
      <c r="E78" s="49" t="s">
        <v>822</v>
      </c>
      <c r="F78" s="34" t="s">
        <v>867</v>
      </c>
      <c r="G78" s="35" t="s">
        <v>868</v>
      </c>
      <c r="H78" s="35" t="s">
        <v>869</v>
      </c>
      <c r="I78" s="35" t="s">
        <v>852</v>
      </c>
      <c r="J78" s="35" t="s">
        <v>870</v>
      </c>
      <c r="K78" s="33"/>
      <c r="L78" s="53"/>
    </row>
    <row r="79" spans="2:12" s="54" customFormat="1" ht="41.4" x14ac:dyDescent="0.3">
      <c r="B79" s="55">
        <v>2</v>
      </c>
      <c r="C79" s="57" t="s">
        <v>65</v>
      </c>
      <c r="D79" s="32" t="s">
        <v>265</v>
      </c>
      <c r="E79" s="49" t="s">
        <v>823</v>
      </c>
      <c r="F79" s="34" t="s">
        <v>871</v>
      </c>
      <c r="G79" s="34" t="s">
        <v>272</v>
      </c>
      <c r="H79" s="34" t="s">
        <v>273</v>
      </c>
      <c r="I79" s="34" t="s">
        <v>274</v>
      </c>
      <c r="J79" s="34" t="s">
        <v>275</v>
      </c>
      <c r="K79" s="33"/>
      <c r="L79" s="53"/>
    </row>
    <row r="80" spans="2:12" s="54" customFormat="1" ht="41.4" x14ac:dyDescent="0.3">
      <c r="B80" s="55">
        <v>2</v>
      </c>
      <c r="C80" s="57" t="s">
        <v>65</v>
      </c>
      <c r="D80" s="32" t="s">
        <v>265</v>
      </c>
      <c r="E80" s="49" t="s">
        <v>824</v>
      </c>
      <c r="F80" s="34" t="s">
        <v>872</v>
      </c>
      <c r="G80" s="34" t="s">
        <v>73</v>
      </c>
      <c r="H80" s="34" t="s">
        <v>276</v>
      </c>
      <c r="I80" s="34" t="s">
        <v>71</v>
      </c>
      <c r="J80" s="34" t="s">
        <v>277</v>
      </c>
      <c r="K80" s="33"/>
      <c r="L80" s="53"/>
    </row>
    <row r="81" spans="2:12" s="54" customFormat="1" ht="41.4" x14ac:dyDescent="0.3">
      <c r="B81" s="55">
        <v>2</v>
      </c>
      <c r="C81" s="57" t="s">
        <v>65</v>
      </c>
      <c r="D81" s="32" t="s">
        <v>265</v>
      </c>
      <c r="E81" s="49" t="s">
        <v>825</v>
      </c>
      <c r="F81" s="34" t="s">
        <v>278</v>
      </c>
      <c r="G81" s="34" t="s">
        <v>72</v>
      </c>
      <c r="H81" s="34" t="s">
        <v>73</v>
      </c>
      <c r="I81" s="34" t="s">
        <v>74</v>
      </c>
      <c r="J81" s="34" t="s">
        <v>276</v>
      </c>
      <c r="K81" s="33"/>
      <c r="L81" s="53"/>
    </row>
    <row r="82" spans="2:12" s="54" customFormat="1" ht="41.4" x14ac:dyDescent="0.3">
      <c r="B82" s="55">
        <v>3</v>
      </c>
      <c r="C82" s="57" t="s">
        <v>86</v>
      </c>
      <c r="D82" s="32" t="s">
        <v>265</v>
      </c>
      <c r="E82" s="66" t="s">
        <v>826</v>
      </c>
      <c r="F82" s="94" t="s">
        <v>279</v>
      </c>
      <c r="G82" s="94" t="s">
        <v>914</v>
      </c>
      <c r="H82" s="94" t="s">
        <v>915</v>
      </c>
      <c r="I82" s="94" t="s">
        <v>916</v>
      </c>
      <c r="J82" s="94" t="s">
        <v>917</v>
      </c>
      <c r="K82" s="33"/>
      <c r="L82" s="53"/>
    </row>
    <row r="83" spans="2:12" s="54" customFormat="1" ht="41.4" x14ac:dyDescent="0.3">
      <c r="B83" s="55">
        <v>3</v>
      </c>
      <c r="C83" s="57" t="s">
        <v>86</v>
      </c>
      <c r="D83" s="32" t="s">
        <v>265</v>
      </c>
      <c r="E83" s="49" t="s">
        <v>827</v>
      </c>
      <c r="F83" s="34" t="s">
        <v>280</v>
      </c>
      <c r="G83" s="34" t="s">
        <v>281</v>
      </c>
      <c r="H83" s="34" t="s">
        <v>282</v>
      </c>
      <c r="I83" s="34" t="s">
        <v>283</v>
      </c>
      <c r="J83" s="34" t="s">
        <v>284</v>
      </c>
      <c r="K83" s="33"/>
      <c r="L83" s="53"/>
    </row>
    <row r="84" spans="2:12" s="54" customFormat="1" ht="41.4" x14ac:dyDescent="0.3">
      <c r="B84" s="55">
        <v>3</v>
      </c>
      <c r="C84" s="57" t="s">
        <v>98</v>
      </c>
      <c r="D84" s="32" t="s">
        <v>265</v>
      </c>
      <c r="E84" s="49" t="s">
        <v>828</v>
      </c>
      <c r="F84" s="34" t="s">
        <v>285</v>
      </c>
      <c r="G84" s="34" t="s">
        <v>286</v>
      </c>
      <c r="H84" s="34" t="s">
        <v>287</v>
      </c>
      <c r="I84" s="34" t="s">
        <v>288</v>
      </c>
      <c r="J84" s="34" t="s">
        <v>289</v>
      </c>
      <c r="K84" s="33"/>
      <c r="L84" s="53"/>
    </row>
    <row r="85" spans="2:12" s="54" customFormat="1" ht="41.4" x14ac:dyDescent="0.3">
      <c r="B85" s="55">
        <v>3</v>
      </c>
      <c r="C85" s="57" t="s">
        <v>98</v>
      </c>
      <c r="D85" s="32" t="s">
        <v>265</v>
      </c>
      <c r="E85" s="49" t="s">
        <v>829</v>
      </c>
      <c r="F85" s="34" t="s">
        <v>873</v>
      </c>
      <c r="G85" s="34" t="s">
        <v>874</v>
      </c>
      <c r="H85" s="34" t="s">
        <v>563</v>
      </c>
      <c r="I85" s="34" t="s">
        <v>875</v>
      </c>
      <c r="J85" s="34" t="s">
        <v>564</v>
      </c>
      <c r="K85" s="33"/>
      <c r="L85" s="53"/>
    </row>
    <row r="86" spans="2:12" s="54" customFormat="1" ht="41.4" x14ac:dyDescent="0.3">
      <c r="B86" s="55">
        <v>4</v>
      </c>
      <c r="C86" s="57" t="s">
        <v>121</v>
      </c>
      <c r="D86" s="32" t="s">
        <v>265</v>
      </c>
      <c r="E86" s="49" t="s">
        <v>830</v>
      </c>
      <c r="F86" s="34" t="s">
        <v>290</v>
      </c>
      <c r="G86" s="34" t="s">
        <v>876</v>
      </c>
      <c r="H86" s="34" t="s">
        <v>878</v>
      </c>
      <c r="I86" s="34" t="s">
        <v>877</v>
      </c>
      <c r="J86" s="34" t="s">
        <v>565</v>
      </c>
      <c r="K86" s="33"/>
      <c r="L86" s="53"/>
    </row>
    <row r="87" spans="2:12" s="54" customFormat="1" ht="41.4" x14ac:dyDescent="0.3">
      <c r="B87" s="55">
        <v>4</v>
      </c>
      <c r="C87" s="57" t="s">
        <v>121</v>
      </c>
      <c r="D87" s="32" t="s">
        <v>265</v>
      </c>
      <c r="E87" s="49" t="s">
        <v>831</v>
      </c>
      <c r="F87" s="34" t="s">
        <v>291</v>
      </c>
      <c r="G87" s="34" t="s">
        <v>879</v>
      </c>
      <c r="H87" s="34" t="s">
        <v>880</v>
      </c>
      <c r="I87" s="34" t="s">
        <v>881</v>
      </c>
      <c r="J87" s="34" t="s">
        <v>882</v>
      </c>
      <c r="K87" s="33"/>
      <c r="L87" s="53"/>
    </row>
    <row r="88" spans="2:12" s="54" customFormat="1" ht="41.4" x14ac:dyDescent="0.3">
      <c r="B88" s="55">
        <v>4</v>
      </c>
      <c r="C88" s="57" t="s">
        <v>124</v>
      </c>
      <c r="D88" s="32" t="s">
        <v>265</v>
      </c>
      <c r="E88" s="49" t="s">
        <v>832</v>
      </c>
      <c r="F88" s="34" t="s">
        <v>883</v>
      </c>
      <c r="G88" s="34" t="s">
        <v>884</v>
      </c>
      <c r="H88" s="34" t="s">
        <v>566</v>
      </c>
      <c r="I88" s="34" t="s">
        <v>567</v>
      </c>
      <c r="J88" s="34" t="s">
        <v>568</v>
      </c>
      <c r="K88" s="33"/>
      <c r="L88" s="53"/>
    </row>
    <row r="89" spans="2:12" s="54" customFormat="1" ht="15.75" customHeight="1" x14ac:dyDescent="0.3">
      <c r="B89" s="55">
        <v>4</v>
      </c>
      <c r="C89" s="57" t="s">
        <v>124</v>
      </c>
      <c r="D89" s="32" t="s">
        <v>265</v>
      </c>
      <c r="E89" s="49" t="s">
        <v>833</v>
      </c>
      <c r="F89" s="34" t="s">
        <v>885</v>
      </c>
      <c r="G89" s="34" t="s">
        <v>569</v>
      </c>
      <c r="H89" s="35" t="s">
        <v>570</v>
      </c>
      <c r="I89" s="34" t="s">
        <v>571</v>
      </c>
      <c r="J89" s="34" t="s">
        <v>572</v>
      </c>
      <c r="K89" s="33"/>
      <c r="L89" s="53"/>
    </row>
    <row r="90" spans="2:12" s="54" customFormat="1" ht="41.4" x14ac:dyDescent="0.3">
      <c r="B90" s="55">
        <v>5</v>
      </c>
      <c r="C90" s="57" t="s">
        <v>139</v>
      </c>
      <c r="D90" s="32" t="s">
        <v>265</v>
      </c>
      <c r="E90" s="49" t="s">
        <v>834</v>
      </c>
      <c r="F90" s="34" t="s">
        <v>886</v>
      </c>
      <c r="G90" s="34" t="s">
        <v>573</v>
      </c>
      <c r="H90" s="34" t="s">
        <v>574</v>
      </c>
      <c r="I90" s="34" t="s">
        <v>575</v>
      </c>
      <c r="J90" s="34" t="s">
        <v>576</v>
      </c>
      <c r="K90" s="33"/>
      <c r="L90" s="53"/>
    </row>
    <row r="91" spans="2:12" s="54" customFormat="1" ht="41.4" x14ac:dyDescent="0.3">
      <c r="B91" s="55">
        <v>5</v>
      </c>
      <c r="C91" s="57" t="s">
        <v>139</v>
      </c>
      <c r="D91" s="32" t="s">
        <v>265</v>
      </c>
      <c r="E91" s="49" t="s">
        <v>835</v>
      </c>
      <c r="F91" s="34" t="s">
        <v>292</v>
      </c>
      <c r="G91" s="34" t="s">
        <v>887</v>
      </c>
      <c r="H91" s="34" t="s">
        <v>577</v>
      </c>
      <c r="I91" s="34" t="s">
        <v>888</v>
      </c>
      <c r="J91" s="34" t="s">
        <v>578</v>
      </c>
      <c r="K91" s="33"/>
      <c r="L91" s="53"/>
    </row>
    <row r="92" spans="2:12" s="54" customFormat="1" ht="41.4" x14ac:dyDescent="0.3">
      <c r="B92" s="55">
        <v>5</v>
      </c>
      <c r="C92" s="57" t="s">
        <v>147</v>
      </c>
      <c r="D92" s="32" t="s">
        <v>265</v>
      </c>
      <c r="E92" s="49" t="s">
        <v>836</v>
      </c>
      <c r="F92" s="34" t="s">
        <v>293</v>
      </c>
      <c r="G92" s="34" t="s">
        <v>889</v>
      </c>
      <c r="H92" s="34" t="s">
        <v>890</v>
      </c>
      <c r="I92" s="34" t="s">
        <v>294</v>
      </c>
      <c r="J92" s="34" t="s">
        <v>295</v>
      </c>
      <c r="K92" s="33"/>
      <c r="L92" s="53"/>
    </row>
    <row r="93" spans="2:12" s="54" customFormat="1" ht="41.4" x14ac:dyDescent="0.3">
      <c r="B93" s="55">
        <v>5</v>
      </c>
      <c r="C93" s="57" t="s">
        <v>296</v>
      </c>
      <c r="D93" s="32" t="s">
        <v>265</v>
      </c>
      <c r="E93" s="49" t="s">
        <v>837</v>
      </c>
      <c r="F93" s="34" t="s">
        <v>891</v>
      </c>
      <c r="G93" s="34" t="s">
        <v>892</v>
      </c>
      <c r="H93" s="34" t="s">
        <v>893</v>
      </c>
      <c r="I93" s="34" t="s">
        <v>894</v>
      </c>
      <c r="J93" s="34" t="s">
        <v>895</v>
      </c>
      <c r="K93" s="33"/>
      <c r="L93" s="53"/>
    </row>
    <row r="94" spans="2:12" s="54" customFormat="1" ht="41.4" x14ac:dyDescent="0.3">
      <c r="B94" s="55">
        <v>6</v>
      </c>
      <c r="C94" s="57" t="s">
        <v>177</v>
      </c>
      <c r="D94" s="32" t="s">
        <v>265</v>
      </c>
      <c r="E94" s="49" t="s">
        <v>838</v>
      </c>
      <c r="F94" s="60" t="s">
        <v>297</v>
      </c>
      <c r="G94" s="81">
        <v>0.65</v>
      </c>
      <c r="H94" s="82">
        <v>0.5</v>
      </c>
      <c r="I94" s="82">
        <v>0.3</v>
      </c>
      <c r="J94" s="82">
        <v>0.15</v>
      </c>
      <c r="K94" s="33"/>
      <c r="L94" s="53"/>
    </row>
    <row r="95" spans="2:12" s="54" customFormat="1" ht="41.4" x14ac:dyDescent="0.3">
      <c r="B95" s="55">
        <v>6</v>
      </c>
      <c r="C95" s="57" t="s">
        <v>190</v>
      </c>
      <c r="D95" s="32" t="s">
        <v>265</v>
      </c>
      <c r="E95" s="49" t="s">
        <v>839</v>
      </c>
      <c r="F95" s="34" t="s">
        <v>298</v>
      </c>
      <c r="G95" s="34" t="s">
        <v>676</v>
      </c>
      <c r="H95" s="34" t="s">
        <v>299</v>
      </c>
      <c r="I95" s="34" t="s">
        <v>677</v>
      </c>
      <c r="J95" s="34" t="s">
        <v>896</v>
      </c>
      <c r="K95" s="33"/>
      <c r="L95" s="53"/>
    </row>
    <row r="96" spans="2:12" s="54" customFormat="1" ht="41.4" x14ac:dyDescent="0.3">
      <c r="B96" s="55">
        <v>6</v>
      </c>
      <c r="C96" s="57" t="s">
        <v>190</v>
      </c>
      <c r="D96" s="32" t="s">
        <v>265</v>
      </c>
      <c r="E96" s="49" t="s">
        <v>840</v>
      </c>
      <c r="F96" s="34" t="s">
        <v>897</v>
      </c>
      <c r="G96" s="34" t="s">
        <v>898</v>
      </c>
      <c r="H96" s="34" t="s">
        <v>899</v>
      </c>
      <c r="I96" s="34" t="s">
        <v>900</v>
      </c>
      <c r="J96" s="34" t="s">
        <v>901</v>
      </c>
      <c r="K96" s="33"/>
      <c r="L96" s="53"/>
    </row>
    <row r="97" spans="2:12" s="54" customFormat="1" ht="41.4" x14ac:dyDescent="0.3">
      <c r="B97" s="55">
        <v>6</v>
      </c>
      <c r="C97" s="57" t="s">
        <v>195</v>
      </c>
      <c r="D97" s="32" t="s">
        <v>265</v>
      </c>
      <c r="E97" s="49" t="s">
        <v>841</v>
      </c>
      <c r="F97" s="34" t="s">
        <v>300</v>
      </c>
      <c r="G97" s="34" t="s">
        <v>902</v>
      </c>
      <c r="H97" s="34" t="s">
        <v>301</v>
      </c>
      <c r="I97" s="34" t="s">
        <v>302</v>
      </c>
      <c r="J97" s="34" t="s">
        <v>903</v>
      </c>
      <c r="K97" s="33"/>
      <c r="L97" s="53"/>
    </row>
    <row r="98" spans="2:12" s="54" customFormat="1" x14ac:dyDescent="0.3">
      <c r="B98" s="55"/>
      <c r="C98" s="57"/>
      <c r="D98" s="32"/>
      <c r="E98" s="31" t="s">
        <v>303</v>
      </c>
      <c r="F98" s="33"/>
      <c r="G98" s="33"/>
      <c r="H98" s="33"/>
      <c r="I98" s="33"/>
      <c r="J98" s="33"/>
      <c r="K98" s="33"/>
      <c r="L98" s="53"/>
    </row>
    <row r="99" spans="2:12" s="54" customFormat="1" x14ac:dyDescent="0.3">
      <c r="B99" s="55"/>
      <c r="C99" s="57"/>
      <c r="D99" s="32"/>
      <c r="E99" s="31" t="s">
        <v>304</v>
      </c>
      <c r="F99" s="33"/>
      <c r="G99" s="33"/>
      <c r="H99" s="33"/>
      <c r="I99" s="33"/>
      <c r="J99" s="33"/>
      <c r="K99" s="33"/>
      <c r="L99" s="53"/>
    </row>
    <row r="100" spans="2:12" s="54" customFormat="1" x14ac:dyDescent="0.3">
      <c r="B100" s="55"/>
      <c r="C100" s="57"/>
      <c r="D100" s="32"/>
      <c r="E100" s="31" t="s">
        <v>305</v>
      </c>
      <c r="F100" s="33"/>
      <c r="G100" s="33"/>
      <c r="H100" s="33"/>
      <c r="I100" s="33"/>
      <c r="J100" s="33"/>
      <c r="K100" s="33"/>
      <c r="L100" s="53"/>
    </row>
    <row r="101" spans="2:12" s="54" customFormat="1" x14ac:dyDescent="0.3">
      <c r="B101" s="55"/>
      <c r="C101" s="57"/>
      <c r="D101" s="32"/>
      <c r="E101" s="31" t="s">
        <v>306</v>
      </c>
      <c r="F101" s="33"/>
      <c r="G101" s="33"/>
      <c r="H101" s="33"/>
      <c r="I101" s="33"/>
      <c r="J101" s="33"/>
      <c r="K101" s="33"/>
      <c r="L101" s="53"/>
    </row>
    <row r="102" spans="2:12" s="54" customFormat="1" x14ac:dyDescent="0.3">
      <c r="B102" s="55"/>
      <c r="C102" s="57"/>
      <c r="D102" s="32"/>
      <c r="E102" s="31" t="s">
        <v>307</v>
      </c>
      <c r="F102" s="33"/>
      <c r="G102" s="33"/>
      <c r="H102" s="33"/>
      <c r="I102" s="33"/>
      <c r="J102" s="33"/>
      <c r="K102" s="33"/>
      <c r="L102" s="53"/>
    </row>
    <row r="103" spans="2:12" s="54" customFormat="1" x14ac:dyDescent="0.3">
      <c r="B103" s="55"/>
      <c r="C103" s="57"/>
      <c r="D103" s="32"/>
      <c r="E103" s="31" t="s">
        <v>308</v>
      </c>
      <c r="F103" s="33"/>
      <c r="G103" s="33"/>
      <c r="H103" s="33"/>
      <c r="I103" s="33"/>
      <c r="J103" s="33"/>
      <c r="K103" s="33"/>
      <c r="L103" s="53"/>
    </row>
    <row r="104" spans="2:12" s="54" customFormat="1" x14ac:dyDescent="0.3">
      <c r="B104" s="55"/>
      <c r="C104" s="57"/>
      <c r="D104" s="32"/>
      <c r="E104" s="31" t="s">
        <v>309</v>
      </c>
      <c r="F104" s="33"/>
      <c r="G104" s="33"/>
      <c r="H104" s="33"/>
      <c r="I104" s="33"/>
      <c r="J104" s="33"/>
      <c r="K104" s="33"/>
      <c r="L104" s="53"/>
    </row>
    <row r="105" spans="2:12" s="54" customFormat="1" x14ac:dyDescent="0.3">
      <c r="B105" s="55"/>
      <c r="C105" s="57"/>
      <c r="D105" s="32"/>
      <c r="E105" s="31" t="s">
        <v>310</v>
      </c>
      <c r="F105" s="33"/>
      <c r="G105" s="33"/>
      <c r="H105" s="33"/>
      <c r="I105" s="33"/>
      <c r="J105" s="33"/>
      <c r="K105" s="33"/>
      <c r="L105" s="53"/>
    </row>
    <row r="106" spans="2:12" s="54" customFormat="1" x14ac:dyDescent="0.3">
      <c r="B106" s="55"/>
      <c r="C106" s="57"/>
      <c r="D106" s="32"/>
      <c r="E106" s="31" t="s">
        <v>311</v>
      </c>
      <c r="F106" s="33"/>
      <c r="G106" s="33"/>
      <c r="H106" s="33"/>
      <c r="I106" s="33"/>
      <c r="J106" s="33"/>
      <c r="K106" s="33"/>
      <c r="L106" s="53"/>
    </row>
    <row r="107" spans="2:12" s="54" customFormat="1" x14ac:dyDescent="0.3">
      <c r="B107" s="55"/>
      <c r="C107" s="57"/>
      <c r="D107" s="32"/>
      <c r="E107" s="31" t="s">
        <v>312</v>
      </c>
      <c r="F107" s="33"/>
      <c r="G107" s="33"/>
      <c r="H107" s="33"/>
      <c r="I107" s="33"/>
      <c r="J107" s="33"/>
      <c r="K107" s="33"/>
      <c r="L107" s="53"/>
    </row>
    <row r="108" spans="2:12" s="54" customFormat="1" x14ac:dyDescent="0.3">
      <c r="B108" s="55"/>
      <c r="C108" s="57"/>
      <c r="D108" s="32"/>
      <c r="E108" s="31" t="s">
        <v>313</v>
      </c>
      <c r="F108" s="33"/>
      <c r="G108" s="33"/>
      <c r="H108" s="33"/>
      <c r="I108" s="33"/>
      <c r="J108" s="33"/>
      <c r="K108" s="33"/>
      <c r="L108" s="53"/>
    </row>
    <row r="109" spans="2:12" s="54" customFormat="1" x14ac:dyDescent="0.3">
      <c r="B109" s="55"/>
      <c r="C109" s="57"/>
      <c r="D109" s="32"/>
      <c r="E109" s="31" t="s">
        <v>314</v>
      </c>
      <c r="F109" s="33"/>
      <c r="G109" s="33"/>
      <c r="H109" s="33"/>
      <c r="I109" s="33"/>
      <c r="J109" s="33"/>
      <c r="K109" s="33"/>
      <c r="L109" s="53"/>
    </row>
    <row r="110" spans="2:12" s="54" customFormat="1" x14ac:dyDescent="0.3">
      <c r="B110" s="55"/>
      <c r="C110" s="57"/>
      <c r="D110" s="32"/>
      <c r="E110" s="31" t="s">
        <v>315</v>
      </c>
      <c r="F110" s="33"/>
      <c r="G110" s="33"/>
      <c r="H110" s="33"/>
      <c r="I110" s="33"/>
      <c r="J110" s="33"/>
      <c r="K110" s="33"/>
      <c r="L110" s="53"/>
    </row>
    <row r="111" spans="2:12" s="54" customFormat="1" x14ac:dyDescent="0.3">
      <c r="B111" s="55"/>
      <c r="C111" s="57"/>
      <c r="D111" s="32"/>
      <c r="E111" s="31" t="s">
        <v>316</v>
      </c>
      <c r="F111" s="33"/>
      <c r="G111" s="33"/>
      <c r="H111" s="33"/>
      <c r="I111" s="33"/>
      <c r="J111" s="33"/>
      <c r="K111" s="33"/>
      <c r="L111" s="53"/>
    </row>
    <row r="112" spans="2:12" s="54" customFormat="1" x14ac:dyDescent="0.3">
      <c r="B112" s="55"/>
      <c r="C112" s="57"/>
      <c r="D112" s="32"/>
      <c r="E112" s="31" t="s">
        <v>317</v>
      </c>
      <c r="F112" s="33"/>
      <c r="G112" s="33"/>
      <c r="H112" s="33"/>
      <c r="I112" s="33"/>
      <c r="J112" s="33"/>
      <c r="K112" s="33"/>
      <c r="L112" s="53"/>
    </row>
    <row r="113" spans="2:12" s="54" customFormat="1" x14ac:dyDescent="0.3">
      <c r="B113" s="55"/>
      <c r="C113" s="57"/>
      <c r="D113" s="32"/>
      <c r="E113" s="31" t="s">
        <v>318</v>
      </c>
      <c r="F113" s="33"/>
      <c r="G113" s="33"/>
      <c r="H113" s="33"/>
      <c r="I113" s="33"/>
      <c r="J113" s="33"/>
      <c r="K113" s="33"/>
      <c r="L113" s="53"/>
    </row>
    <row r="114" spans="2:12" s="54" customFormat="1" x14ac:dyDescent="0.3">
      <c r="B114" s="55"/>
      <c r="C114" s="57"/>
      <c r="D114" s="32"/>
      <c r="E114" s="31" t="s">
        <v>319</v>
      </c>
      <c r="F114" s="33"/>
      <c r="G114" s="33"/>
      <c r="H114" s="33"/>
      <c r="I114" s="33"/>
      <c r="J114" s="33"/>
      <c r="K114" s="33"/>
      <c r="L114" s="53"/>
    </row>
    <row r="115" spans="2:12" s="54" customFormat="1" x14ac:dyDescent="0.3">
      <c r="B115" s="55"/>
      <c r="C115" s="57"/>
      <c r="D115" s="32"/>
      <c r="E115" s="31" t="s">
        <v>320</v>
      </c>
      <c r="F115" s="33"/>
      <c r="G115" s="33"/>
      <c r="H115" s="33"/>
      <c r="I115" s="33"/>
      <c r="J115" s="33"/>
      <c r="K115" s="33"/>
      <c r="L115" s="53"/>
    </row>
    <row r="116" spans="2:12" s="54" customFormat="1" x14ac:dyDescent="0.3">
      <c r="B116" s="55"/>
      <c r="C116" s="57"/>
      <c r="D116" s="32"/>
      <c r="E116" s="31" t="s">
        <v>321</v>
      </c>
      <c r="F116" s="33"/>
      <c r="G116" s="33"/>
      <c r="H116" s="33"/>
      <c r="I116" s="33"/>
      <c r="J116" s="33"/>
      <c r="K116" s="33"/>
      <c r="L116" s="53"/>
    </row>
    <row r="117" spans="2:12" s="54" customFormat="1" x14ac:dyDescent="0.3">
      <c r="B117" s="55"/>
      <c r="C117" s="57"/>
      <c r="D117" s="32"/>
      <c r="E117" s="31" t="s">
        <v>322</v>
      </c>
      <c r="F117" s="33"/>
      <c r="G117" s="33"/>
      <c r="H117" s="33"/>
      <c r="I117" s="33"/>
      <c r="J117" s="33"/>
      <c r="K117" s="33"/>
      <c r="L117" s="53"/>
    </row>
    <row r="118" spans="2:12" s="54" customFormat="1" x14ac:dyDescent="0.3">
      <c r="B118" s="55"/>
      <c r="C118" s="57"/>
      <c r="D118" s="32"/>
      <c r="E118" s="31" t="s">
        <v>323</v>
      </c>
      <c r="F118" s="33"/>
      <c r="G118" s="33"/>
      <c r="H118" s="33"/>
      <c r="I118" s="33"/>
      <c r="J118" s="33"/>
      <c r="K118" s="33"/>
      <c r="L118" s="53"/>
    </row>
    <row r="119" spans="2:12" s="54" customFormat="1" x14ac:dyDescent="0.3">
      <c r="B119" s="55"/>
      <c r="C119" s="57"/>
      <c r="D119" s="32"/>
      <c r="E119" s="31" t="s">
        <v>324</v>
      </c>
      <c r="F119" s="33"/>
      <c r="G119" s="33"/>
      <c r="H119" s="33"/>
      <c r="I119" s="33"/>
      <c r="J119" s="33"/>
      <c r="K119" s="33"/>
      <c r="L119" s="53"/>
    </row>
    <row r="120" spans="2:12" s="54" customFormat="1" x14ac:dyDescent="0.3">
      <c r="B120" s="55"/>
      <c r="C120" s="57"/>
      <c r="D120" s="32"/>
      <c r="E120" s="31" t="s">
        <v>325</v>
      </c>
      <c r="F120" s="33"/>
      <c r="G120" s="33"/>
      <c r="H120" s="33"/>
      <c r="I120" s="33"/>
      <c r="J120" s="33"/>
      <c r="K120" s="33"/>
      <c r="L120" s="53"/>
    </row>
    <row r="121" spans="2:12" s="54" customFormat="1" x14ac:dyDescent="0.3">
      <c r="B121" s="55"/>
      <c r="C121" s="57"/>
      <c r="D121" s="32"/>
      <c r="E121" s="31" t="s">
        <v>326</v>
      </c>
      <c r="F121" s="33"/>
      <c r="G121" s="33"/>
      <c r="H121" s="33"/>
      <c r="I121" s="33"/>
      <c r="J121" s="33"/>
      <c r="K121" s="33"/>
      <c r="L121" s="53"/>
    </row>
    <row r="122" spans="2:12" s="54" customFormat="1" x14ac:dyDescent="0.3">
      <c r="B122" s="55"/>
      <c r="C122" s="57"/>
      <c r="D122" s="32"/>
      <c r="E122" s="31" t="s">
        <v>327</v>
      </c>
      <c r="F122" s="33"/>
      <c r="G122" s="33"/>
      <c r="H122" s="33"/>
      <c r="I122" s="33"/>
      <c r="J122" s="33"/>
      <c r="K122" s="33"/>
      <c r="L122" s="53"/>
    </row>
    <row r="123" spans="2:12" s="54" customFormat="1" x14ac:dyDescent="0.3">
      <c r="B123" s="55"/>
      <c r="C123" s="57"/>
      <c r="D123" s="32"/>
      <c r="E123" s="31" t="s">
        <v>328</v>
      </c>
      <c r="F123" s="33"/>
      <c r="G123" s="33"/>
      <c r="H123" s="33"/>
      <c r="I123" s="33"/>
      <c r="J123" s="33"/>
      <c r="K123" s="33"/>
      <c r="L123" s="53"/>
    </row>
    <row r="124" spans="2:12" s="54" customFormat="1" x14ac:dyDescent="0.3">
      <c r="B124" s="55"/>
      <c r="C124" s="57"/>
      <c r="D124" s="32"/>
      <c r="E124" s="31" t="s">
        <v>329</v>
      </c>
      <c r="F124" s="33"/>
      <c r="G124" s="33"/>
      <c r="H124" s="33"/>
      <c r="I124" s="33"/>
      <c r="J124" s="33"/>
      <c r="K124" s="33"/>
      <c r="L124" s="53"/>
    </row>
    <row r="125" spans="2:12" s="54" customFormat="1" x14ac:dyDescent="0.3">
      <c r="B125" s="55"/>
      <c r="C125" s="57"/>
      <c r="D125" s="32"/>
      <c r="E125" s="31" t="s">
        <v>330</v>
      </c>
      <c r="F125" s="33"/>
      <c r="G125" s="33"/>
      <c r="H125" s="33"/>
      <c r="I125" s="33"/>
      <c r="J125" s="33"/>
      <c r="K125" s="33"/>
      <c r="L125" s="53"/>
    </row>
    <row r="126" spans="2:12" s="54" customFormat="1" x14ac:dyDescent="0.3">
      <c r="B126" s="55"/>
      <c r="C126" s="57"/>
      <c r="D126" s="32"/>
      <c r="E126" s="31" t="s">
        <v>331</v>
      </c>
      <c r="F126" s="33"/>
      <c r="G126" s="33"/>
      <c r="H126" s="33"/>
      <c r="I126" s="33"/>
      <c r="J126" s="33"/>
      <c r="K126" s="33"/>
      <c r="L126" s="53"/>
    </row>
    <row r="127" spans="2:12" s="54" customFormat="1" x14ac:dyDescent="0.3">
      <c r="B127" s="55"/>
      <c r="C127" s="57"/>
      <c r="D127" s="32"/>
      <c r="E127" s="31" t="s">
        <v>332</v>
      </c>
      <c r="F127" s="33"/>
      <c r="G127" s="33"/>
      <c r="H127" s="33"/>
      <c r="I127" s="33"/>
      <c r="J127" s="33"/>
      <c r="K127" s="33"/>
      <c r="L127" s="53"/>
    </row>
    <row r="128" spans="2:12" s="54" customFormat="1" x14ac:dyDescent="0.3">
      <c r="B128" s="55"/>
      <c r="C128" s="57"/>
      <c r="D128" s="32"/>
      <c r="E128" s="31" t="s">
        <v>333</v>
      </c>
      <c r="F128" s="33"/>
      <c r="G128" s="33"/>
      <c r="H128" s="33"/>
      <c r="I128" s="33"/>
      <c r="J128" s="33"/>
      <c r="K128" s="33"/>
      <c r="L128" s="53"/>
    </row>
    <row r="129" spans="2:12" s="54" customFormat="1" x14ac:dyDescent="0.3">
      <c r="B129" s="55"/>
      <c r="C129" s="57"/>
      <c r="D129" s="32"/>
      <c r="E129" s="31" t="s">
        <v>334</v>
      </c>
      <c r="F129" s="33"/>
      <c r="G129" s="33"/>
      <c r="H129" s="33"/>
      <c r="I129" s="33"/>
      <c r="J129" s="33"/>
      <c r="K129" s="33"/>
      <c r="L129" s="53"/>
    </row>
    <row r="130" spans="2:12" s="54" customFormat="1" x14ac:dyDescent="0.3">
      <c r="B130" s="55"/>
      <c r="C130" s="57"/>
      <c r="D130" s="32"/>
      <c r="E130" s="31" t="s">
        <v>335</v>
      </c>
      <c r="F130" s="33"/>
      <c r="G130" s="33"/>
      <c r="H130" s="33"/>
      <c r="I130" s="33"/>
      <c r="J130" s="33"/>
      <c r="K130" s="33"/>
      <c r="L130" s="53"/>
    </row>
    <row r="131" spans="2:12" s="54" customFormat="1" x14ac:dyDescent="0.3">
      <c r="B131" s="55"/>
      <c r="C131" s="57"/>
      <c r="D131" s="32"/>
      <c r="E131" s="31" t="s">
        <v>336</v>
      </c>
      <c r="F131" s="33"/>
      <c r="G131" s="33"/>
      <c r="H131" s="33"/>
      <c r="I131" s="33"/>
      <c r="J131" s="33"/>
      <c r="K131" s="33"/>
      <c r="L131" s="53"/>
    </row>
    <row r="132" spans="2:12" s="54" customFormat="1" x14ac:dyDescent="0.3">
      <c r="B132" s="55"/>
      <c r="C132" s="57"/>
      <c r="D132" s="32"/>
      <c r="E132" s="31" t="s">
        <v>337</v>
      </c>
      <c r="F132" s="33"/>
      <c r="G132" s="33"/>
      <c r="H132" s="33"/>
      <c r="I132" s="33"/>
      <c r="J132" s="33"/>
      <c r="K132" s="33"/>
      <c r="L132" s="53"/>
    </row>
    <row r="133" spans="2:12" s="54" customFormat="1" x14ac:dyDescent="0.3">
      <c r="B133" s="55"/>
      <c r="C133" s="57"/>
      <c r="D133" s="32"/>
      <c r="E133" s="31" t="s">
        <v>338</v>
      </c>
      <c r="F133" s="33"/>
      <c r="G133" s="33"/>
      <c r="H133" s="33"/>
      <c r="I133" s="33"/>
      <c r="J133" s="33"/>
      <c r="K133" s="33"/>
      <c r="L133" s="53"/>
    </row>
    <row r="134" spans="2:12" s="54" customFormat="1" x14ac:dyDescent="0.3">
      <c r="B134" s="55"/>
      <c r="C134" s="57"/>
      <c r="D134" s="32"/>
      <c r="E134" s="31" t="s">
        <v>339</v>
      </c>
      <c r="F134" s="33"/>
      <c r="G134" s="33"/>
      <c r="H134" s="33"/>
      <c r="I134" s="33"/>
      <c r="J134" s="33"/>
      <c r="K134" s="33"/>
      <c r="L134" s="53"/>
    </row>
    <row r="135" spans="2:12" s="54" customFormat="1" x14ac:dyDescent="0.3">
      <c r="B135" s="55"/>
      <c r="C135" s="57"/>
      <c r="D135" s="32"/>
      <c r="E135" s="31" t="s">
        <v>340</v>
      </c>
      <c r="F135" s="33"/>
      <c r="G135" s="33"/>
      <c r="H135" s="33"/>
      <c r="I135" s="33"/>
      <c r="J135" s="33"/>
      <c r="K135" s="33"/>
      <c r="L135" s="53"/>
    </row>
    <row r="136" spans="2:12" s="54" customFormat="1" x14ac:dyDescent="0.3">
      <c r="B136" s="55"/>
      <c r="C136" s="57"/>
      <c r="D136" s="32"/>
      <c r="E136" s="31" t="s">
        <v>341</v>
      </c>
      <c r="F136" s="33"/>
      <c r="G136" s="33"/>
      <c r="H136" s="33"/>
      <c r="I136" s="33"/>
      <c r="J136" s="33"/>
      <c r="K136" s="33"/>
      <c r="L136" s="53"/>
    </row>
    <row r="137" spans="2:12" s="54" customFormat="1" x14ac:dyDescent="0.3">
      <c r="B137" s="55"/>
      <c r="C137" s="57"/>
      <c r="D137" s="32"/>
      <c r="E137" s="31" t="s">
        <v>342</v>
      </c>
      <c r="F137" s="33"/>
      <c r="G137" s="33"/>
      <c r="H137" s="33"/>
      <c r="I137" s="33"/>
      <c r="J137" s="33"/>
      <c r="K137" s="33"/>
      <c r="L137" s="53"/>
    </row>
    <row r="138" spans="2:12" s="54" customFormat="1" x14ac:dyDescent="0.3">
      <c r="B138" s="55"/>
      <c r="C138" s="57"/>
      <c r="D138" s="32"/>
      <c r="E138" s="31" t="s">
        <v>343</v>
      </c>
      <c r="F138" s="33"/>
      <c r="G138" s="33"/>
      <c r="H138" s="33"/>
      <c r="I138" s="33"/>
      <c r="J138" s="33"/>
      <c r="K138" s="33"/>
      <c r="L138" s="53"/>
    </row>
    <row r="139" spans="2:12" s="54" customFormat="1" x14ac:dyDescent="0.3">
      <c r="B139" s="55"/>
      <c r="C139" s="57"/>
      <c r="D139" s="32"/>
      <c r="E139" s="31" t="s">
        <v>344</v>
      </c>
      <c r="F139" s="33"/>
      <c r="G139" s="33"/>
      <c r="H139" s="33"/>
      <c r="I139" s="33"/>
      <c r="J139" s="33"/>
      <c r="K139" s="33"/>
      <c r="L139" s="53"/>
    </row>
    <row r="140" spans="2:12" s="54" customFormat="1" x14ac:dyDescent="0.3">
      <c r="B140" s="55"/>
      <c r="C140" s="57"/>
      <c r="D140" s="32"/>
      <c r="E140" s="31" t="s">
        <v>345</v>
      </c>
      <c r="F140" s="33"/>
      <c r="G140" s="33"/>
      <c r="H140" s="33"/>
      <c r="I140" s="33"/>
      <c r="J140" s="33"/>
      <c r="K140" s="33"/>
      <c r="L140" s="53"/>
    </row>
    <row r="141" spans="2:12" s="54" customFormat="1" x14ac:dyDescent="0.3">
      <c r="B141" s="55"/>
      <c r="C141" s="57"/>
      <c r="D141" s="32"/>
      <c r="E141" s="31" t="s">
        <v>346</v>
      </c>
      <c r="F141" s="33"/>
      <c r="G141" s="33"/>
      <c r="H141" s="33"/>
      <c r="I141" s="33"/>
      <c r="J141" s="33"/>
      <c r="K141" s="33"/>
      <c r="L141" s="53"/>
    </row>
    <row r="142" spans="2:12" s="54" customFormat="1" x14ac:dyDescent="0.3">
      <c r="B142" s="55"/>
      <c r="C142" s="57"/>
      <c r="D142" s="32"/>
      <c r="E142" s="31" t="s">
        <v>347</v>
      </c>
      <c r="F142" s="33"/>
      <c r="G142" s="33"/>
      <c r="H142" s="33"/>
      <c r="I142" s="33"/>
      <c r="J142" s="33"/>
      <c r="K142" s="33"/>
      <c r="L142" s="53"/>
    </row>
    <row r="143" spans="2:12" s="54" customFormat="1" x14ac:dyDescent="0.3">
      <c r="B143" s="55"/>
      <c r="C143" s="57"/>
      <c r="D143" s="32"/>
      <c r="E143" s="31" t="s">
        <v>348</v>
      </c>
      <c r="F143" s="33"/>
      <c r="G143" s="33"/>
      <c r="H143" s="33"/>
      <c r="I143" s="33"/>
      <c r="J143" s="33"/>
      <c r="K143" s="33"/>
      <c r="L143" s="53"/>
    </row>
    <row r="144" spans="2:12" s="54" customFormat="1" x14ac:dyDescent="0.3">
      <c r="B144" s="55"/>
      <c r="C144" s="57"/>
      <c r="D144" s="32"/>
      <c r="E144" s="31" t="s">
        <v>349</v>
      </c>
      <c r="F144" s="33"/>
      <c r="G144" s="33"/>
      <c r="H144" s="33"/>
      <c r="I144" s="33"/>
      <c r="J144" s="33"/>
      <c r="K144" s="33"/>
      <c r="L144" s="53"/>
    </row>
    <row r="145" spans="2:12" s="54" customFormat="1" x14ac:dyDescent="0.3">
      <c r="B145" s="55"/>
      <c r="C145" s="57"/>
      <c r="D145" s="32"/>
      <c r="E145" s="31" t="s">
        <v>350</v>
      </c>
      <c r="F145" s="33"/>
      <c r="G145" s="33"/>
      <c r="H145" s="33"/>
      <c r="I145" s="33"/>
      <c r="J145" s="33"/>
      <c r="K145" s="33"/>
      <c r="L145" s="53"/>
    </row>
    <row r="146" spans="2:12" s="54" customFormat="1" x14ac:dyDescent="0.3">
      <c r="B146" s="55"/>
      <c r="C146" s="57"/>
      <c r="D146" s="32"/>
      <c r="E146" s="31" t="s">
        <v>351</v>
      </c>
      <c r="F146" s="33"/>
      <c r="G146" s="33"/>
      <c r="H146" s="33"/>
      <c r="I146" s="33"/>
      <c r="J146" s="33"/>
      <c r="K146" s="33"/>
      <c r="L146" s="53"/>
    </row>
    <row r="147" spans="2:12" s="54" customFormat="1" x14ac:dyDescent="0.3">
      <c r="B147" s="55"/>
      <c r="C147" s="57"/>
      <c r="D147" s="32"/>
      <c r="E147" s="31" t="s">
        <v>352</v>
      </c>
      <c r="F147" s="33"/>
      <c r="G147" s="33"/>
      <c r="H147" s="33"/>
      <c r="I147" s="33"/>
      <c r="J147" s="33"/>
      <c r="K147" s="33"/>
      <c r="L147" s="53"/>
    </row>
    <row r="148" spans="2:12" s="54" customFormat="1" x14ac:dyDescent="0.3">
      <c r="B148" s="55"/>
      <c r="C148" s="57"/>
      <c r="D148" s="32"/>
      <c r="E148" s="31" t="s">
        <v>353</v>
      </c>
      <c r="F148" s="33"/>
      <c r="G148" s="33"/>
      <c r="H148" s="33"/>
      <c r="I148" s="33"/>
      <c r="J148" s="33"/>
      <c r="K148" s="33"/>
      <c r="L148" s="53"/>
    </row>
    <row r="149" spans="2:12" s="54" customFormat="1" x14ac:dyDescent="0.3">
      <c r="B149" s="55"/>
      <c r="C149" s="57"/>
      <c r="D149" s="32"/>
      <c r="E149" s="31" t="s">
        <v>354</v>
      </c>
      <c r="F149" s="33"/>
      <c r="G149" s="33"/>
      <c r="H149" s="33"/>
      <c r="I149" s="33"/>
      <c r="J149" s="33"/>
      <c r="K149" s="33"/>
      <c r="L149" s="53"/>
    </row>
    <row r="150" spans="2:12" s="54" customFormat="1" x14ac:dyDescent="0.3">
      <c r="B150" s="55"/>
      <c r="C150" s="57"/>
      <c r="D150" s="32"/>
      <c r="E150" s="31" t="s">
        <v>355</v>
      </c>
      <c r="F150" s="33"/>
      <c r="G150" s="33"/>
      <c r="H150" s="33"/>
      <c r="I150" s="33"/>
      <c r="J150" s="33"/>
      <c r="K150" s="33"/>
      <c r="L150" s="53"/>
    </row>
    <row r="151" spans="2:12" s="54" customFormat="1" x14ac:dyDescent="0.3">
      <c r="B151" s="55"/>
      <c r="C151" s="57"/>
      <c r="D151" s="32"/>
      <c r="E151" s="31" t="s">
        <v>356</v>
      </c>
      <c r="F151" s="33"/>
      <c r="G151" s="33"/>
      <c r="H151" s="33"/>
      <c r="I151" s="33"/>
      <c r="J151" s="33"/>
      <c r="K151" s="33"/>
      <c r="L151" s="53"/>
    </row>
    <row r="152" spans="2:12" s="54" customFormat="1" x14ac:dyDescent="0.3">
      <c r="B152" s="55"/>
      <c r="C152" s="57"/>
      <c r="D152" s="32"/>
      <c r="E152" s="31" t="s">
        <v>357</v>
      </c>
      <c r="F152" s="33"/>
      <c r="G152" s="33"/>
      <c r="H152" s="33"/>
      <c r="I152" s="33"/>
      <c r="J152" s="33"/>
      <c r="K152" s="33"/>
      <c r="L152" s="53"/>
    </row>
    <row r="153" spans="2:12" s="54" customFormat="1" x14ac:dyDescent="0.3">
      <c r="B153" s="55"/>
      <c r="C153" s="57"/>
      <c r="D153" s="32"/>
      <c r="E153" s="31" t="s">
        <v>358</v>
      </c>
      <c r="F153" s="33"/>
      <c r="G153" s="33"/>
      <c r="H153" s="33"/>
      <c r="I153" s="33"/>
      <c r="J153" s="33"/>
      <c r="K153" s="33"/>
      <c r="L153" s="53"/>
    </row>
    <row r="154" spans="2:12" s="54" customFormat="1" x14ac:dyDescent="0.3">
      <c r="B154" s="55"/>
      <c r="C154" s="57"/>
      <c r="D154" s="32"/>
      <c r="E154" s="31" t="s">
        <v>359</v>
      </c>
      <c r="F154" s="33"/>
      <c r="G154" s="33"/>
      <c r="H154" s="33"/>
      <c r="I154" s="33"/>
      <c r="J154" s="33"/>
      <c r="K154" s="33"/>
      <c r="L154" s="53"/>
    </row>
    <row r="155" spans="2:12" s="54" customFormat="1" x14ac:dyDescent="0.3">
      <c r="B155" s="55"/>
      <c r="C155" s="57"/>
      <c r="D155" s="32"/>
      <c r="E155" s="31" t="s">
        <v>360</v>
      </c>
      <c r="F155" s="33"/>
      <c r="G155" s="33"/>
      <c r="H155" s="33"/>
      <c r="I155" s="33"/>
      <c r="J155" s="33"/>
      <c r="K155" s="33"/>
      <c r="L155" s="53"/>
    </row>
    <row r="156" spans="2:12" s="54" customFormat="1" x14ac:dyDescent="0.3">
      <c r="B156" s="55"/>
      <c r="C156" s="57"/>
      <c r="D156" s="32"/>
      <c r="E156" s="31" t="s">
        <v>361</v>
      </c>
      <c r="F156" s="33"/>
      <c r="G156" s="33"/>
      <c r="H156" s="33"/>
      <c r="I156" s="33"/>
      <c r="J156" s="33"/>
      <c r="K156" s="33"/>
      <c r="L156" s="53"/>
    </row>
    <row r="157" spans="2:12" s="54" customFormat="1" x14ac:dyDescent="0.3">
      <c r="B157" s="55"/>
      <c r="C157" s="57"/>
      <c r="D157" s="32"/>
      <c r="E157" s="31" t="s">
        <v>362</v>
      </c>
      <c r="F157" s="33"/>
      <c r="G157" s="33"/>
      <c r="H157" s="33"/>
      <c r="I157" s="33"/>
      <c r="J157" s="33"/>
      <c r="K157" s="33"/>
      <c r="L157" s="53"/>
    </row>
    <row r="158" spans="2:12" s="54" customFormat="1" x14ac:dyDescent="0.3">
      <c r="B158" s="55"/>
      <c r="C158" s="57"/>
      <c r="D158" s="32"/>
      <c r="E158" s="31" t="s">
        <v>363</v>
      </c>
      <c r="F158" s="33"/>
      <c r="G158" s="33"/>
      <c r="H158" s="33"/>
      <c r="I158" s="33"/>
      <c r="J158" s="33"/>
      <c r="K158" s="33"/>
      <c r="L158" s="53"/>
    </row>
    <row r="159" spans="2:12" s="54" customFormat="1" x14ac:dyDescent="0.3">
      <c r="B159" s="55"/>
      <c r="C159" s="57"/>
      <c r="D159" s="32"/>
      <c r="E159" s="31" t="s">
        <v>364</v>
      </c>
      <c r="F159" s="33"/>
      <c r="G159" s="33"/>
      <c r="H159" s="33"/>
      <c r="I159" s="33"/>
      <c r="J159" s="33"/>
      <c r="K159" s="33"/>
      <c r="L159" s="53"/>
    </row>
    <row r="160" spans="2:12" s="54" customFormat="1" x14ac:dyDescent="0.3">
      <c r="B160" s="55"/>
      <c r="C160" s="57"/>
      <c r="D160" s="32"/>
      <c r="E160" s="31" t="s">
        <v>365</v>
      </c>
      <c r="F160" s="33"/>
      <c r="G160" s="33"/>
      <c r="H160" s="33"/>
      <c r="I160" s="33"/>
      <c r="J160" s="33"/>
      <c r="K160" s="33"/>
      <c r="L160" s="53"/>
    </row>
    <row r="161" spans="2:12" s="54" customFormat="1" x14ac:dyDescent="0.3">
      <c r="B161" s="55"/>
      <c r="C161" s="57"/>
      <c r="D161" s="32"/>
      <c r="E161" s="31" t="s">
        <v>366</v>
      </c>
      <c r="F161" s="33"/>
      <c r="G161" s="33"/>
      <c r="H161" s="33"/>
      <c r="I161" s="33"/>
      <c r="J161" s="33"/>
      <c r="K161" s="33"/>
      <c r="L161" s="53"/>
    </row>
    <row r="162" spans="2:12" s="54" customFormat="1" x14ac:dyDescent="0.3">
      <c r="B162" s="55"/>
      <c r="C162" s="57"/>
      <c r="D162" s="32"/>
      <c r="E162" s="31" t="s">
        <v>367</v>
      </c>
      <c r="F162" s="33"/>
      <c r="G162" s="33"/>
      <c r="H162" s="33"/>
      <c r="I162" s="33"/>
      <c r="J162" s="33"/>
      <c r="K162" s="33"/>
      <c r="L162" s="53"/>
    </row>
    <row r="163" spans="2:12" s="54" customFormat="1" x14ac:dyDescent="0.3">
      <c r="B163" s="55"/>
      <c r="C163" s="57"/>
      <c r="D163" s="32"/>
      <c r="E163" s="31" t="s">
        <v>368</v>
      </c>
      <c r="F163" s="33"/>
      <c r="G163" s="33"/>
      <c r="H163" s="33"/>
      <c r="I163" s="33"/>
      <c r="J163" s="33"/>
      <c r="K163" s="33"/>
      <c r="L163" s="53"/>
    </row>
    <row r="164" spans="2:12" s="54" customFormat="1" x14ac:dyDescent="0.3">
      <c r="B164" s="55"/>
      <c r="C164" s="57"/>
      <c r="D164" s="32"/>
      <c r="E164" s="31" t="s">
        <v>369</v>
      </c>
      <c r="F164" s="33"/>
      <c r="G164" s="33"/>
      <c r="H164" s="33"/>
      <c r="I164" s="33"/>
      <c r="J164" s="33"/>
      <c r="K164" s="33"/>
      <c r="L164" s="53"/>
    </row>
    <row r="165" spans="2:12" s="54" customFormat="1" x14ac:dyDescent="0.3">
      <c r="B165" s="55"/>
      <c r="C165" s="57"/>
      <c r="D165" s="32"/>
      <c r="E165" s="31" t="s">
        <v>370</v>
      </c>
      <c r="F165" s="33"/>
      <c r="G165" s="33"/>
      <c r="H165" s="33"/>
      <c r="I165" s="33"/>
      <c r="J165" s="33"/>
      <c r="K165" s="33"/>
      <c r="L165" s="53"/>
    </row>
    <row r="166" spans="2:12" s="54" customFormat="1" x14ac:dyDescent="0.3">
      <c r="B166" s="55"/>
      <c r="C166" s="57"/>
      <c r="D166" s="32"/>
      <c r="E166" s="31" t="s">
        <v>371</v>
      </c>
      <c r="F166" s="33"/>
      <c r="G166" s="33"/>
      <c r="H166" s="33"/>
      <c r="I166" s="33"/>
      <c r="J166" s="33"/>
      <c r="K166" s="33"/>
      <c r="L166" s="53"/>
    </row>
    <row r="167" spans="2:12" s="54" customFormat="1" x14ac:dyDescent="0.3">
      <c r="B167" s="55"/>
      <c r="C167" s="57"/>
      <c r="D167" s="32"/>
      <c r="E167" s="31" t="s">
        <v>372</v>
      </c>
      <c r="F167" s="33"/>
      <c r="G167" s="33"/>
      <c r="H167" s="33"/>
      <c r="I167" s="33"/>
      <c r="J167" s="33"/>
      <c r="K167" s="33"/>
      <c r="L167" s="53"/>
    </row>
    <row r="168" spans="2:12" s="54" customFormat="1" x14ac:dyDescent="0.3">
      <c r="B168" s="55"/>
      <c r="C168" s="57"/>
      <c r="D168" s="32"/>
      <c r="E168" s="31" t="s">
        <v>373</v>
      </c>
      <c r="F168" s="33"/>
      <c r="G168" s="33"/>
      <c r="H168" s="33"/>
      <c r="I168" s="33"/>
      <c r="J168" s="33"/>
      <c r="K168" s="33"/>
      <c r="L168" s="53"/>
    </row>
    <row r="169" spans="2:12" s="54" customFormat="1" x14ac:dyDescent="0.3">
      <c r="B169" s="55"/>
      <c r="C169" s="57"/>
      <c r="D169" s="32"/>
      <c r="E169" s="31" t="s">
        <v>374</v>
      </c>
      <c r="F169" s="33"/>
      <c r="G169" s="33"/>
      <c r="H169" s="33"/>
      <c r="I169" s="33"/>
      <c r="J169" s="33"/>
      <c r="K169" s="33"/>
      <c r="L169" s="53"/>
    </row>
    <row r="170" spans="2:12" s="54" customFormat="1" x14ac:dyDescent="0.3">
      <c r="B170" s="55"/>
      <c r="C170" s="57"/>
      <c r="D170" s="32"/>
      <c r="E170" s="31" t="s">
        <v>375</v>
      </c>
      <c r="F170" s="33"/>
      <c r="G170" s="33"/>
      <c r="H170" s="33"/>
      <c r="I170" s="33"/>
      <c r="J170" s="33"/>
      <c r="K170" s="33"/>
      <c r="L170" s="53"/>
    </row>
    <row r="171" spans="2:12" s="54" customFormat="1" x14ac:dyDescent="0.3">
      <c r="B171" s="55"/>
      <c r="C171" s="57"/>
      <c r="D171" s="32"/>
      <c r="E171" s="31" t="s">
        <v>376</v>
      </c>
      <c r="F171" s="33"/>
      <c r="G171" s="33"/>
      <c r="H171" s="33"/>
      <c r="I171" s="33"/>
      <c r="J171" s="33"/>
      <c r="K171" s="33"/>
      <c r="L171" s="53"/>
    </row>
    <row r="172" spans="2:12" s="54" customFormat="1" x14ac:dyDescent="0.3">
      <c r="B172" s="55"/>
      <c r="C172" s="57"/>
      <c r="D172" s="32"/>
      <c r="E172" s="31" t="s">
        <v>377</v>
      </c>
      <c r="F172" s="33"/>
      <c r="G172" s="33"/>
      <c r="H172" s="33"/>
      <c r="I172" s="33"/>
      <c r="J172" s="33"/>
      <c r="K172" s="33"/>
      <c r="L172" s="53"/>
    </row>
    <row r="173" spans="2:12" s="54" customFormat="1" x14ac:dyDescent="0.3">
      <c r="B173" s="55"/>
      <c r="C173" s="57"/>
      <c r="D173" s="32"/>
      <c r="E173" s="31" t="s">
        <v>378</v>
      </c>
      <c r="F173" s="33"/>
      <c r="G173" s="33"/>
      <c r="H173" s="33"/>
      <c r="I173" s="33"/>
      <c r="J173" s="33"/>
      <c r="K173" s="33"/>
      <c r="L173" s="53"/>
    </row>
    <row r="174" spans="2:12" s="54" customFormat="1" x14ac:dyDescent="0.3">
      <c r="B174" s="55"/>
      <c r="C174" s="57"/>
      <c r="D174" s="32"/>
      <c r="E174" s="31" t="s">
        <v>379</v>
      </c>
      <c r="F174" s="33"/>
      <c r="G174" s="33"/>
      <c r="H174" s="33"/>
      <c r="I174" s="33"/>
      <c r="J174" s="33"/>
      <c r="K174" s="33"/>
      <c r="L174" s="53"/>
    </row>
    <row r="175" spans="2:12" s="54" customFormat="1" x14ac:dyDescent="0.3">
      <c r="B175" s="55"/>
      <c r="C175" s="57"/>
      <c r="D175" s="32"/>
      <c r="E175" s="31" t="s">
        <v>380</v>
      </c>
      <c r="F175" s="33"/>
      <c r="G175" s="33"/>
      <c r="H175" s="33"/>
      <c r="I175" s="33"/>
      <c r="J175" s="33"/>
      <c r="K175" s="33"/>
      <c r="L175" s="53"/>
    </row>
    <row r="176" spans="2:12" s="54" customFormat="1" x14ac:dyDescent="0.3">
      <c r="B176" s="55"/>
      <c r="C176" s="57"/>
      <c r="D176" s="32"/>
      <c r="E176" s="31" t="s">
        <v>381</v>
      </c>
      <c r="F176" s="33"/>
      <c r="G176" s="33"/>
      <c r="H176" s="33"/>
      <c r="I176" s="33"/>
      <c r="J176" s="33"/>
      <c r="K176" s="33"/>
      <c r="L176" s="53"/>
    </row>
    <row r="177" spans="2:12" s="54" customFormat="1" x14ac:dyDescent="0.3">
      <c r="B177" s="55"/>
      <c r="C177" s="57"/>
      <c r="D177" s="32"/>
      <c r="E177" s="31" t="s">
        <v>382</v>
      </c>
      <c r="F177" s="33"/>
      <c r="G177" s="33"/>
      <c r="H177" s="33"/>
      <c r="I177" s="33"/>
      <c r="J177" s="33"/>
      <c r="K177" s="33"/>
      <c r="L177" s="53"/>
    </row>
    <row r="178" spans="2:12" s="54" customFormat="1" x14ac:dyDescent="0.3">
      <c r="B178" s="55"/>
      <c r="C178" s="57"/>
      <c r="D178" s="32"/>
      <c r="E178" s="31" t="s">
        <v>383</v>
      </c>
      <c r="F178" s="33"/>
      <c r="G178" s="33"/>
      <c r="H178" s="33"/>
      <c r="I178" s="33"/>
      <c r="J178" s="33"/>
      <c r="K178" s="33"/>
      <c r="L178" s="53"/>
    </row>
    <row r="179" spans="2:12" s="54" customFormat="1" x14ac:dyDescent="0.3">
      <c r="B179" s="55"/>
      <c r="C179" s="57"/>
      <c r="D179" s="32"/>
      <c r="E179" s="31" t="s">
        <v>384</v>
      </c>
      <c r="F179" s="33"/>
      <c r="G179" s="33"/>
      <c r="H179" s="33"/>
      <c r="I179" s="33"/>
      <c r="J179" s="33"/>
      <c r="K179" s="33"/>
      <c r="L179" s="53"/>
    </row>
    <row r="180" spans="2:12" s="54" customFormat="1" x14ac:dyDescent="0.3">
      <c r="B180" s="55"/>
      <c r="C180" s="57"/>
      <c r="D180" s="32"/>
      <c r="E180" s="31" t="s">
        <v>385</v>
      </c>
      <c r="F180" s="33"/>
      <c r="G180" s="33"/>
      <c r="H180" s="33"/>
      <c r="I180" s="33"/>
      <c r="J180" s="33"/>
      <c r="K180" s="33"/>
      <c r="L180" s="53"/>
    </row>
    <row r="181" spans="2:12" s="54" customFormat="1" x14ac:dyDescent="0.3">
      <c r="B181" s="55"/>
      <c r="C181" s="57"/>
      <c r="D181" s="32"/>
      <c r="E181" s="31" t="s">
        <v>386</v>
      </c>
      <c r="F181" s="33"/>
      <c r="G181" s="33"/>
      <c r="H181" s="33"/>
      <c r="I181" s="33"/>
      <c r="J181" s="33"/>
      <c r="K181" s="33"/>
      <c r="L181" s="53"/>
    </row>
    <row r="182" spans="2:12" s="54" customFormat="1" x14ac:dyDescent="0.3">
      <c r="B182" s="55"/>
      <c r="C182" s="57"/>
      <c r="D182" s="32"/>
      <c r="E182" s="31" t="s">
        <v>387</v>
      </c>
      <c r="F182" s="33"/>
      <c r="G182" s="33"/>
      <c r="H182" s="33"/>
      <c r="I182" s="33"/>
      <c r="J182" s="33"/>
      <c r="K182" s="33"/>
      <c r="L182" s="53"/>
    </row>
    <row r="183" spans="2:12" s="54" customFormat="1" x14ac:dyDescent="0.3">
      <c r="B183" s="55"/>
      <c r="C183" s="57"/>
      <c r="D183" s="32"/>
      <c r="E183" s="31" t="s">
        <v>388</v>
      </c>
      <c r="F183" s="33"/>
      <c r="G183" s="33"/>
      <c r="H183" s="33"/>
      <c r="I183" s="33"/>
      <c r="J183" s="33"/>
      <c r="K183" s="33"/>
      <c r="L183" s="53"/>
    </row>
    <row r="184" spans="2:12" s="54" customFormat="1" x14ac:dyDescent="0.3">
      <c r="B184" s="55"/>
      <c r="C184" s="57"/>
      <c r="D184" s="32"/>
      <c r="E184" s="31" t="s">
        <v>389</v>
      </c>
      <c r="F184" s="33"/>
      <c r="G184" s="33"/>
      <c r="H184" s="33"/>
      <c r="I184" s="33"/>
      <c r="J184" s="33"/>
      <c r="K184" s="33"/>
      <c r="L184" s="53"/>
    </row>
    <row r="185" spans="2:12" s="54" customFormat="1" x14ac:dyDescent="0.3">
      <c r="B185" s="55"/>
      <c r="C185" s="57"/>
      <c r="D185" s="32"/>
      <c r="E185" s="31" t="s">
        <v>390</v>
      </c>
      <c r="F185" s="33"/>
      <c r="G185" s="33"/>
      <c r="H185" s="33"/>
      <c r="I185" s="33"/>
      <c r="J185" s="33"/>
      <c r="K185" s="33"/>
      <c r="L185" s="53"/>
    </row>
    <row r="186" spans="2:12" s="54" customFormat="1" x14ac:dyDescent="0.3">
      <c r="B186" s="55"/>
      <c r="C186" s="57"/>
      <c r="D186" s="32"/>
      <c r="E186" s="31" t="s">
        <v>391</v>
      </c>
      <c r="F186" s="33"/>
      <c r="G186" s="33"/>
      <c r="H186" s="33"/>
      <c r="I186" s="33"/>
      <c r="J186" s="33"/>
      <c r="K186" s="33"/>
      <c r="L186" s="53"/>
    </row>
    <row r="187" spans="2:12" s="54" customFormat="1" x14ac:dyDescent="0.3">
      <c r="B187" s="55"/>
      <c r="C187" s="57"/>
      <c r="D187" s="32"/>
      <c r="E187" s="31" t="s">
        <v>392</v>
      </c>
      <c r="F187" s="33"/>
      <c r="G187" s="33"/>
      <c r="H187" s="33"/>
      <c r="I187" s="33"/>
      <c r="J187" s="33"/>
      <c r="K187" s="33"/>
      <c r="L187" s="53"/>
    </row>
    <row r="188" spans="2:12" s="54" customFormat="1" x14ac:dyDescent="0.3">
      <c r="B188" s="55"/>
      <c r="C188" s="57"/>
      <c r="D188" s="32"/>
      <c r="E188" s="31" t="s">
        <v>393</v>
      </c>
      <c r="F188" s="33"/>
      <c r="G188" s="33"/>
      <c r="H188" s="33"/>
      <c r="I188" s="33"/>
      <c r="J188" s="33"/>
      <c r="K188" s="33"/>
      <c r="L188" s="53"/>
    </row>
    <row r="189" spans="2:12" s="54" customFormat="1" x14ac:dyDescent="0.3">
      <c r="B189" s="55"/>
      <c r="C189" s="57"/>
      <c r="D189" s="32"/>
      <c r="E189" s="31" t="s">
        <v>394</v>
      </c>
      <c r="F189" s="33"/>
      <c r="G189" s="33"/>
      <c r="H189" s="33"/>
      <c r="I189" s="33"/>
      <c r="J189" s="33"/>
      <c r="K189" s="33"/>
      <c r="L189" s="53"/>
    </row>
    <row r="190" spans="2:12" s="54" customFormat="1" x14ac:dyDescent="0.3">
      <c r="B190" s="55"/>
      <c r="C190" s="57"/>
      <c r="D190" s="32"/>
      <c r="E190" s="31" t="s">
        <v>395</v>
      </c>
      <c r="F190" s="33"/>
      <c r="G190" s="33"/>
      <c r="H190" s="33"/>
      <c r="I190" s="33"/>
      <c r="J190" s="33"/>
      <c r="K190" s="33"/>
      <c r="L190" s="53"/>
    </row>
    <row r="191" spans="2:12" s="54" customFormat="1" x14ac:dyDescent="0.3">
      <c r="B191" s="55"/>
      <c r="C191" s="57"/>
      <c r="D191" s="32"/>
      <c r="E191" s="31" t="s">
        <v>396</v>
      </c>
      <c r="F191" s="33"/>
      <c r="G191" s="33"/>
      <c r="H191" s="33"/>
      <c r="I191" s="33"/>
      <c r="J191" s="33"/>
      <c r="K191" s="33"/>
      <c r="L191" s="53"/>
    </row>
    <row r="192" spans="2:12" s="54" customFormat="1" x14ac:dyDescent="0.3">
      <c r="B192" s="55"/>
      <c r="C192" s="57"/>
      <c r="D192" s="32"/>
      <c r="E192" s="31" t="s">
        <v>397</v>
      </c>
      <c r="F192" s="33"/>
      <c r="G192" s="33"/>
      <c r="H192" s="33"/>
      <c r="I192" s="33"/>
      <c r="J192" s="33"/>
      <c r="K192" s="33"/>
      <c r="L192" s="53"/>
    </row>
    <row r="193" spans="2:12" s="54" customFormat="1" x14ac:dyDescent="0.3">
      <c r="B193" s="55"/>
      <c r="C193" s="57"/>
      <c r="D193" s="32"/>
      <c r="E193" s="31" t="s">
        <v>398</v>
      </c>
      <c r="F193" s="33"/>
      <c r="G193" s="33"/>
      <c r="H193" s="33"/>
      <c r="I193" s="33"/>
      <c r="J193" s="33"/>
      <c r="K193" s="33"/>
      <c r="L193" s="53"/>
    </row>
    <row r="194" spans="2:12" s="54" customFormat="1" x14ac:dyDescent="0.3">
      <c r="B194" s="55"/>
      <c r="C194" s="57"/>
      <c r="D194" s="32"/>
      <c r="E194" s="31" t="s">
        <v>399</v>
      </c>
      <c r="F194" s="33"/>
      <c r="G194" s="33"/>
      <c r="H194" s="33"/>
      <c r="I194" s="33"/>
      <c r="J194" s="33"/>
      <c r="K194" s="33"/>
      <c r="L194" s="53"/>
    </row>
    <row r="195" spans="2:12" s="54" customFormat="1" x14ac:dyDescent="0.3">
      <c r="B195" s="55"/>
      <c r="C195" s="57"/>
      <c r="D195" s="32"/>
      <c r="E195" s="31" t="s">
        <v>400</v>
      </c>
      <c r="F195" s="33"/>
      <c r="G195" s="33"/>
      <c r="H195" s="33"/>
      <c r="I195" s="33"/>
      <c r="J195" s="33"/>
      <c r="K195" s="33"/>
      <c r="L195" s="53"/>
    </row>
    <row r="196" spans="2:12" s="54" customFormat="1" x14ac:dyDescent="0.3">
      <c r="B196" s="55"/>
      <c r="C196" s="57"/>
      <c r="D196" s="32"/>
      <c r="E196" s="31" t="s">
        <v>401</v>
      </c>
      <c r="F196" s="33"/>
      <c r="G196" s="33"/>
      <c r="H196" s="33"/>
      <c r="I196" s="33"/>
      <c r="J196" s="33"/>
      <c r="K196" s="33"/>
      <c r="L196" s="53"/>
    </row>
    <row r="197" spans="2:12" s="54" customFormat="1" x14ac:dyDescent="0.3">
      <c r="B197" s="55"/>
      <c r="C197" s="57"/>
      <c r="D197" s="32"/>
      <c r="E197" s="31" t="s">
        <v>402</v>
      </c>
      <c r="F197" s="33"/>
      <c r="G197" s="33"/>
      <c r="H197" s="33"/>
      <c r="I197" s="33"/>
      <c r="J197" s="33"/>
      <c r="K197" s="33"/>
      <c r="L197" s="53"/>
    </row>
    <row r="198" spans="2:12" s="54" customFormat="1" x14ac:dyDescent="0.3">
      <c r="B198" s="55"/>
      <c r="C198" s="57"/>
      <c r="D198" s="32"/>
      <c r="E198" s="31" t="s">
        <v>403</v>
      </c>
      <c r="F198" s="33"/>
      <c r="G198" s="33"/>
      <c r="H198" s="33"/>
      <c r="I198" s="33"/>
      <c r="J198" s="33"/>
      <c r="K198" s="33"/>
      <c r="L198" s="53"/>
    </row>
    <row r="199" spans="2:12" s="54" customFormat="1" x14ac:dyDescent="0.3">
      <c r="B199" s="55"/>
      <c r="C199" s="57"/>
      <c r="D199" s="32"/>
      <c r="E199" s="31" t="s">
        <v>404</v>
      </c>
      <c r="F199" s="33"/>
      <c r="G199" s="33"/>
      <c r="H199" s="33"/>
      <c r="I199" s="33"/>
      <c r="J199" s="33"/>
      <c r="K199" s="33"/>
      <c r="L199" s="53"/>
    </row>
    <row r="200" spans="2:12" s="54" customFormat="1" x14ac:dyDescent="0.3">
      <c r="B200" s="55"/>
      <c r="C200" s="57"/>
      <c r="D200" s="32"/>
      <c r="E200" s="31" t="s">
        <v>405</v>
      </c>
      <c r="F200" s="33"/>
      <c r="G200" s="33"/>
      <c r="H200" s="33"/>
      <c r="I200" s="33"/>
      <c r="J200" s="33"/>
      <c r="K200" s="33"/>
      <c r="L200" s="53"/>
    </row>
    <row r="201" spans="2:12" s="54" customFormat="1" x14ac:dyDescent="0.3">
      <c r="B201" s="55"/>
      <c r="C201" s="57"/>
      <c r="D201" s="32"/>
      <c r="E201" s="31" t="s">
        <v>406</v>
      </c>
      <c r="F201" s="33"/>
      <c r="G201" s="33"/>
      <c r="H201" s="33"/>
      <c r="I201" s="33"/>
      <c r="J201" s="33"/>
      <c r="K201" s="33"/>
      <c r="L201" s="53"/>
    </row>
    <row r="202" spans="2:12" s="54" customFormat="1" x14ac:dyDescent="0.3">
      <c r="B202" s="55"/>
      <c r="C202" s="57"/>
      <c r="D202" s="32"/>
      <c r="E202" s="31" t="s">
        <v>407</v>
      </c>
      <c r="F202" s="33"/>
      <c r="G202" s="33"/>
      <c r="H202" s="33"/>
      <c r="I202" s="33"/>
      <c r="J202" s="33"/>
      <c r="K202" s="33"/>
      <c r="L202" s="53"/>
    </row>
    <row r="203" spans="2:12" s="54" customFormat="1" x14ac:dyDescent="0.3">
      <c r="B203" s="55"/>
      <c r="C203" s="57"/>
      <c r="D203" s="32"/>
      <c r="E203" s="31" t="s">
        <v>408</v>
      </c>
      <c r="F203" s="33"/>
      <c r="G203" s="33"/>
      <c r="H203" s="33"/>
      <c r="I203" s="33"/>
      <c r="J203" s="33"/>
      <c r="K203" s="33"/>
      <c r="L203" s="53"/>
    </row>
    <row r="204" spans="2:12" s="54" customFormat="1" x14ac:dyDescent="0.3">
      <c r="B204" s="55"/>
      <c r="C204" s="57"/>
      <c r="D204" s="32"/>
      <c r="E204" s="31" t="s">
        <v>409</v>
      </c>
      <c r="F204" s="33"/>
      <c r="G204" s="33"/>
      <c r="H204" s="33"/>
      <c r="I204" s="33"/>
      <c r="J204" s="33"/>
      <c r="K204" s="33"/>
      <c r="L204" s="53"/>
    </row>
    <row r="205" spans="2:12" s="54" customFormat="1" x14ac:dyDescent="0.3">
      <c r="B205" s="55"/>
      <c r="C205" s="57"/>
      <c r="D205" s="32"/>
      <c r="E205" s="31" t="s">
        <v>410</v>
      </c>
      <c r="F205" s="33"/>
      <c r="G205" s="33"/>
      <c r="H205" s="33"/>
      <c r="I205" s="33"/>
      <c r="J205" s="33"/>
      <c r="K205" s="33"/>
      <c r="L205" s="53"/>
    </row>
    <row r="206" spans="2:12" s="54" customFormat="1" x14ac:dyDescent="0.3">
      <c r="B206" s="55"/>
      <c r="C206" s="57"/>
      <c r="D206" s="32"/>
      <c r="E206" s="31" t="s">
        <v>411</v>
      </c>
      <c r="F206" s="33"/>
      <c r="G206" s="33"/>
      <c r="H206" s="33"/>
      <c r="I206" s="33"/>
      <c r="J206" s="33"/>
      <c r="K206" s="33"/>
      <c r="L206" s="53"/>
    </row>
    <row r="207" spans="2:12" s="54" customFormat="1" x14ac:dyDescent="0.3">
      <c r="B207" s="55"/>
      <c r="C207" s="57"/>
      <c r="D207" s="32"/>
      <c r="E207" s="31" t="s">
        <v>412</v>
      </c>
      <c r="F207" s="33"/>
      <c r="G207" s="33"/>
      <c r="H207" s="33"/>
      <c r="I207" s="33"/>
      <c r="J207" s="33"/>
      <c r="K207" s="33"/>
      <c r="L207" s="53"/>
    </row>
    <row r="208" spans="2:12" s="54" customFormat="1" x14ac:dyDescent="0.3">
      <c r="B208" s="55"/>
      <c r="C208" s="57"/>
      <c r="D208" s="32"/>
      <c r="E208" s="31" t="s">
        <v>413</v>
      </c>
      <c r="F208" s="33"/>
      <c r="G208" s="33"/>
      <c r="H208" s="33"/>
      <c r="I208" s="33"/>
      <c r="J208" s="33"/>
      <c r="K208" s="33"/>
      <c r="L208" s="53"/>
    </row>
    <row r="209" spans="2:12" s="54" customFormat="1" x14ac:dyDescent="0.3">
      <c r="B209" s="55"/>
      <c r="C209" s="57"/>
      <c r="D209" s="32"/>
      <c r="E209" s="31" t="s">
        <v>414</v>
      </c>
      <c r="F209" s="33"/>
      <c r="G209" s="33"/>
      <c r="H209" s="33"/>
      <c r="I209" s="33"/>
      <c r="J209" s="33"/>
      <c r="K209" s="33"/>
      <c r="L209" s="53"/>
    </row>
    <row r="210" spans="2:12" s="54" customFormat="1" x14ac:dyDescent="0.3">
      <c r="B210" s="55"/>
      <c r="C210" s="57"/>
      <c r="D210" s="32"/>
      <c r="E210" s="31" t="s">
        <v>415</v>
      </c>
      <c r="F210" s="33"/>
      <c r="G210" s="33"/>
      <c r="H210" s="33"/>
      <c r="I210" s="33"/>
      <c r="J210" s="33"/>
      <c r="K210" s="33"/>
      <c r="L210" s="53"/>
    </row>
    <row r="211" spans="2:12" s="54" customFormat="1" x14ac:dyDescent="0.3">
      <c r="B211" s="55"/>
      <c r="C211" s="57"/>
      <c r="D211" s="32"/>
      <c r="E211" s="31" t="s">
        <v>416</v>
      </c>
      <c r="F211" s="33"/>
      <c r="G211" s="33"/>
      <c r="H211" s="33"/>
      <c r="I211" s="33"/>
      <c r="J211" s="33"/>
      <c r="K211" s="33"/>
      <c r="L211" s="53"/>
    </row>
    <row r="212" spans="2:12" s="54" customFormat="1" x14ac:dyDescent="0.3">
      <c r="B212" s="55"/>
      <c r="C212" s="57"/>
      <c r="D212" s="32"/>
      <c r="E212" s="31" t="s">
        <v>417</v>
      </c>
      <c r="F212" s="33"/>
      <c r="G212" s="33"/>
      <c r="H212" s="33"/>
      <c r="I212" s="33"/>
      <c r="J212" s="33"/>
      <c r="K212" s="33"/>
      <c r="L212" s="53"/>
    </row>
    <row r="213" spans="2:12" s="54" customFormat="1" x14ac:dyDescent="0.3">
      <c r="B213" s="55"/>
      <c r="C213" s="57"/>
      <c r="D213" s="32"/>
      <c r="E213" s="31" t="s">
        <v>418</v>
      </c>
      <c r="F213" s="33"/>
      <c r="G213" s="33"/>
      <c r="H213" s="33"/>
      <c r="I213" s="33"/>
      <c r="J213" s="33"/>
      <c r="K213" s="33"/>
      <c r="L213" s="53"/>
    </row>
    <row r="214" spans="2:12" s="54" customFormat="1" x14ac:dyDescent="0.3">
      <c r="B214" s="55"/>
      <c r="C214" s="57"/>
      <c r="D214" s="32"/>
      <c r="E214" s="32"/>
      <c r="F214" s="33"/>
      <c r="G214" s="33"/>
      <c r="H214" s="33"/>
      <c r="I214" s="33"/>
      <c r="J214" s="33"/>
      <c r="K214" s="33"/>
      <c r="L214" s="53"/>
    </row>
    <row r="215" spans="2:12" s="54" customFormat="1" x14ac:dyDescent="0.3">
      <c r="B215" s="55"/>
      <c r="C215" s="57"/>
      <c r="D215" s="32"/>
      <c r="E215" s="32"/>
      <c r="F215" s="33"/>
      <c r="G215" s="33"/>
      <c r="H215" s="33"/>
      <c r="I215" s="33"/>
      <c r="J215" s="33"/>
      <c r="K215" s="33"/>
      <c r="L215" s="53"/>
    </row>
    <row r="216" spans="2:12" s="54" customFormat="1" x14ac:dyDescent="0.3">
      <c r="B216" s="55"/>
      <c r="C216" s="57"/>
      <c r="D216" s="32"/>
      <c r="E216" s="32"/>
      <c r="F216" s="33"/>
      <c r="G216" s="33"/>
      <c r="H216" s="33"/>
      <c r="I216" s="33"/>
      <c r="J216" s="33"/>
      <c r="K216" s="33"/>
      <c r="L216" s="53"/>
    </row>
    <row r="217" spans="2:12" s="54" customFormat="1" x14ac:dyDescent="0.3">
      <c r="B217" s="55"/>
      <c r="C217" s="57"/>
      <c r="D217" s="32"/>
      <c r="E217" s="32"/>
      <c r="F217" s="33"/>
      <c r="G217" s="33"/>
      <c r="H217" s="33"/>
      <c r="I217" s="33"/>
      <c r="J217" s="33"/>
      <c r="K217" s="33"/>
      <c r="L217" s="53"/>
    </row>
    <row r="218" spans="2:12" s="54" customFormat="1" x14ac:dyDescent="0.3">
      <c r="B218" s="55"/>
      <c r="C218" s="57"/>
      <c r="D218" s="32"/>
      <c r="E218" s="32"/>
      <c r="F218" s="33"/>
      <c r="G218" s="33"/>
      <c r="H218" s="33"/>
      <c r="I218" s="33"/>
      <c r="J218" s="33"/>
      <c r="K218" s="33"/>
      <c r="L218" s="53"/>
    </row>
    <row r="219" spans="2:12" s="54" customFormat="1" x14ac:dyDescent="0.3">
      <c r="B219" s="55"/>
      <c r="C219" s="57"/>
      <c r="D219" s="32"/>
      <c r="E219" s="32"/>
      <c r="F219" s="33"/>
      <c r="G219" s="33"/>
      <c r="H219" s="33"/>
      <c r="I219" s="33"/>
      <c r="J219" s="33"/>
      <c r="K219" s="33"/>
      <c r="L219" s="53"/>
    </row>
    <row r="220" spans="2:12" s="54" customFormat="1" x14ac:dyDescent="0.3">
      <c r="B220" s="55"/>
      <c r="C220" s="57"/>
      <c r="D220" s="32"/>
      <c r="E220" s="32"/>
      <c r="F220" s="33"/>
      <c r="G220" s="33"/>
      <c r="H220" s="33"/>
      <c r="I220" s="33"/>
      <c r="J220" s="33"/>
      <c r="K220" s="33"/>
      <c r="L220" s="53"/>
    </row>
    <row r="221" spans="2:12" s="54" customFormat="1" x14ac:dyDescent="0.3">
      <c r="B221" s="55"/>
      <c r="C221" s="57"/>
      <c r="D221" s="32"/>
      <c r="E221" s="32"/>
      <c r="F221" s="33"/>
      <c r="G221" s="33"/>
      <c r="H221" s="33"/>
      <c r="I221" s="33"/>
      <c r="J221" s="33"/>
      <c r="K221" s="33"/>
      <c r="L221" s="53"/>
    </row>
    <row r="222" spans="2:12" s="54" customFormat="1" x14ac:dyDescent="0.3">
      <c r="B222" s="55"/>
      <c r="C222" s="57"/>
      <c r="D222" s="32"/>
      <c r="E222" s="32"/>
      <c r="F222" s="33"/>
      <c r="G222" s="33"/>
      <c r="H222" s="33"/>
      <c r="I222" s="33"/>
      <c r="J222" s="33"/>
      <c r="K222" s="33"/>
      <c r="L222" s="53"/>
    </row>
    <row r="223" spans="2:12" s="54" customFormat="1" x14ac:dyDescent="0.3">
      <c r="B223" s="55"/>
      <c r="C223" s="57"/>
      <c r="D223" s="32"/>
      <c r="E223" s="32"/>
      <c r="F223" s="33"/>
      <c r="G223" s="33"/>
      <c r="H223" s="33"/>
      <c r="I223" s="33"/>
      <c r="J223" s="33"/>
      <c r="K223" s="33"/>
      <c r="L223" s="53"/>
    </row>
    <row r="224" spans="2:12" s="54" customFormat="1" x14ac:dyDescent="0.3">
      <c r="B224" s="55"/>
      <c r="C224" s="57"/>
      <c r="D224" s="32"/>
      <c r="E224" s="32"/>
      <c r="F224" s="33"/>
      <c r="G224" s="33"/>
      <c r="H224" s="33"/>
      <c r="I224" s="33"/>
      <c r="J224" s="33"/>
      <c r="K224" s="33"/>
      <c r="L224" s="53"/>
    </row>
    <row r="225" spans="2:12" s="54" customFormat="1" x14ac:dyDescent="0.3">
      <c r="B225" s="55"/>
      <c r="C225" s="57"/>
      <c r="D225" s="32"/>
      <c r="E225" s="32"/>
      <c r="F225" s="33"/>
      <c r="G225" s="33"/>
      <c r="H225" s="33"/>
      <c r="I225" s="33"/>
      <c r="J225" s="33"/>
      <c r="K225" s="33"/>
      <c r="L225" s="53"/>
    </row>
    <row r="226" spans="2:12" s="54" customFormat="1" x14ac:dyDescent="0.3">
      <c r="B226" s="55"/>
      <c r="C226" s="57"/>
      <c r="D226" s="32"/>
      <c r="E226" s="32"/>
      <c r="F226" s="33"/>
      <c r="G226" s="33"/>
      <c r="H226" s="33"/>
      <c r="I226" s="33"/>
      <c r="J226" s="33"/>
      <c r="K226" s="33"/>
      <c r="L226" s="53"/>
    </row>
    <row r="227" spans="2:12" s="54" customFormat="1" x14ac:dyDescent="0.3">
      <c r="B227" s="55"/>
      <c r="C227" s="57"/>
      <c r="D227" s="32"/>
      <c r="E227" s="32"/>
      <c r="F227" s="33"/>
      <c r="G227" s="33"/>
      <c r="H227" s="33"/>
      <c r="I227" s="33"/>
      <c r="J227" s="33"/>
      <c r="K227" s="33"/>
      <c r="L227" s="53"/>
    </row>
    <row r="228" spans="2:12" s="54" customFormat="1" x14ac:dyDescent="0.3">
      <c r="B228" s="55"/>
      <c r="C228" s="57"/>
      <c r="D228" s="32"/>
      <c r="E228" s="32"/>
      <c r="F228" s="33"/>
      <c r="G228" s="33"/>
      <c r="H228" s="33"/>
      <c r="I228" s="33"/>
      <c r="J228" s="33"/>
      <c r="K228" s="33"/>
      <c r="L228" s="53"/>
    </row>
    <row r="229" spans="2:12" s="54" customFormat="1" x14ac:dyDescent="0.3">
      <c r="B229" s="55"/>
      <c r="C229" s="57"/>
      <c r="D229" s="32"/>
      <c r="E229" s="32"/>
      <c r="F229" s="33"/>
      <c r="G229" s="33"/>
      <c r="H229" s="33"/>
      <c r="I229" s="33"/>
      <c r="J229" s="33"/>
      <c r="K229" s="33"/>
      <c r="L229" s="53"/>
    </row>
    <row r="230" spans="2:12" s="54" customFormat="1" x14ac:dyDescent="0.3">
      <c r="B230" s="55"/>
      <c r="C230" s="57"/>
      <c r="D230" s="32"/>
      <c r="E230" s="32"/>
      <c r="F230" s="33"/>
      <c r="G230" s="33"/>
      <c r="H230" s="33"/>
      <c r="I230" s="33"/>
      <c r="J230" s="33"/>
      <c r="K230" s="33"/>
      <c r="L230" s="53"/>
    </row>
    <row r="231" spans="2:12" s="54" customFormat="1" x14ac:dyDescent="0.3">
      <c r="B231" s="55"/>
      <c r="C231" s="57"/>
      <c r="D231" s="32"/>
      <c r="E231" s="32"/>
      <c r="F231" s="33"/>
      <c r="G231" s="33"/>
      <c r="H231" s="33"/>
      <c r="I231" s="33"/>
      <c r="J231" s="33"/>
      <c r="K231" s="33"/>
      <c r="L231" s="53"/>
    </row>
    <row r="232" spans="2:12" s="54" customFormat="1" x14ac:dyDescent="0.3">
      <c r="B232" s="55"/>
      <c r="C232" s="57"/>
      <c r="D232" s="32"/>
      <c r="E232" s="32"/>
      <c r="F232" s="33"/>
      <c r="G232" s="33"/>
      <c r="H232" s="33"/>
      <c r="I232" s="33"/>
      <c r="J232" s="33"/>
      <c r="K232" s="33"/>
      <c r="L232" s="53"/>
    </row>
    <row r="233" spans="2:12" s="54" customFormat="1" x14ac:dyDescent="0.3">
      <c r="B233" s="55"/>
      <c r="C233" s="57"/>
      <c r="D233" s="32"/>
      <c r="E233" s="32"/>
      <c r="F233" s="33"/>
      <c r="G233" s="33"/>
      <c r="H233" s="33"/>
      <c r="I233" s="33"/>
      <c r="J233" s="33"/>
      <c r="K233" s="33"/>
      <c r="L233" s="53"/>
    </row>
    <row r="234" spans="2:12" s="54" customFormat="1" x14ac:dyDescent="0.3">
      <c r="B234" s="55"/>
      <c r="C234" s="57"/>
      <c r="D234" s="32"/>
      <c r="E234" s="32"/>
      <c r="F234" s="33"/>
      <c r="G234" s="33"/>
      <c r="H234" s="33"/>
      <c r="I234" s="33"/>
      <c r="J234" s="33"/>
      <c r="K234" s="33"/>
      <c r="L234" s="53"/>
    </row>
    <row r="235" spans="2:12" s="54" customFormat="1" x14ac:dyDescent="0.3">
      <c r="B235" s="55"/>
      <c r="C235" s="57"/>
      <c r="D235" s="32"/>
      <c r="E235" s="32"/>
      <c r="F235" s="33"/>
      <c r="G235" s="33"/>
      <c r="H235" s="33"/>
      <c r="I235" s="33"/>
      <c r="J235" s="33"/>
      <c r="K235" s="33"/>
      <c r="L235" s="53"/>
    </row>
    <row r="236" spans="2:12" s="54" customFormat="1" x14ac:dyDescent="0.3">
      <c r="B236" s="55"/>
      <c r="C236" s="57"/>
      <c r="D236" s="32"/>
      <c r="E236" s="32"/>
      <c r="F236" s="33"/>
      <c r="G236" s="33"/>
      <c r="H236" s="33"/>
      <c r="I236" s="33"/>
      <c r="J236" s="33"/>
      <c r="K236" s="33"/>
      <c r="L236" s="53"/>
    </row>
    <row r="237" spans="2:12" s="54" customFormat="1" x14ac:dyDescent="0.3">
      <c r="B237" s="55"/>
      <c r="C237" s="57"/>
      <c r="D237" s="32"/>
      <c r="E237" s="32"/>
      <c r="F237" s="33"/>
      <c r="G237" s="33"/>
      <c r="H237" s="33"/>
      <c r="I237" s="33"/>
      <c r="J237" s="33"/>
      <c r="K237" s="33"/>
      <c r="L237" s="53"/>
    </row>
    <row r="238" spans="2:12" s="54" customFormat="1" x14ac:dyDescent="0.3">
      <c r="B238" s="55"/>
      <c r="C238" s="57"/>
      <c r="D238" s="32"/>
      <c r="E238" s="32"/>
      <c r="F238" s="33"/>
      <c r="G238" s="33"/>
      <c r="H238" s="33"/>
      <c r="I238" s="33"/>
      <c r="J238" s="33"/>
      <c r="K238" s="33"/>
      <c r="L238" s="53"/>
    </row>
    <row r="239" spans="2:12" s="54" customFormat="1" x14ac:dyDescent="0.3">
      <c r="B239" s="55"/>
      <c r="C239" s="57"/>
      <c r="D239" s="32"/>
      <c r="E239" s="32"/>
      <c r="F239" s="33"/>
      <c r="G239" s="33"/>
      <c r="H239" s="33"/>
      <c r="I239" s="33"/>
      <c r="J239" s="33"/>
      <c r="K239" s="33"/>
      <c r="L239" s="53"/>
    </row>
    <row r="240" spans="2:12" s="54" customFormat="1" x14ac:dyDescent="0.3">
      <c r="B240" s="55"/>
      <c r="C240" s="57"/>
      <c r="D240" s="32"/>
      <c r="E240" s="32"/>
      <c r="F240" s="33"/>
      <c r="G240" s="33"/>
      <c r="H240" s="33"/>
      <c r="I240" s="33"/>
      <c r="J240" s="33"/>
      <c r="K240" s="33"/>
      <c r="L240" s="53"/>
    </row>
    <row r="241" spans="2:12" s="54" customFormat="1" x14ac:dyDescent="0.3">
      <c r="B241" s="55"/>
      <c r="C241" s="57"/>
      <c r="D241" s="32"/>
      <c r="E241" s="32"/>
      <c r="F241" s="33"/>
      <c r="G241" s="33"/>
      <c r="H241" s="33"/>
      <c r="I241" s="33"/>
      <c r="J241" s="33"/>
      <c r="K241" s="33"/>
      <c r="L241" s="53"/>
    </row>
    <row r="242" spans="2:12" s="54" customFormat="1" x14ac:dyDescent="0.3">
      <c r="B242" s="55"/>
      <c r="C242" s="57"/>
      <c r="D242" s="32"/>
      <c r="E242" s="32"/>
      <c r="F242" s="33"/>
      <c r="G242" s="33"/>
      <c r="H242" s="33"/>
      <c r="I242" s="33"/>
      <c r="J242" s="33"/>
      <c r="K242" s="33"/>
      <c r="L242" s="53"/>
    </row>
    <row r="243" spans="2:12" s="54" customFormat="1" x14ac:dyDescent="0.3">
      <c r="B243" s="55"/>
      <c r="C243" s="57"/>
      <c r="D243" s="32"/>
      <c r="E243" s="32"/>
      <c r="F243" s="33"/>
      <c r="G243" s="33"/>
      <c r="H243" s="33"/>
      <c r="I243" s="33"/>
      <c r="J243" s="33"/>
      <c r="K243" s="33"/>
      <c r="L243" s="53"/>
    </row>
    <row r="244" spans="2:12" s="54" customFormat="1" x14ac:dyDescent="0.3">
      <c r="B244" s="55"/>
      <c r="C244" s="57"/>
      <c r="D244" s="32"/>
      <c r="E244" s="32"/>
      <c r="F244" s="33"/>
      <c r="G244" s="33"/>
      <c r="H244" s="33"/>
      <c r="I244" s="33"/>
      <c r="J244" s="33"/>
      <c r="K244" s="33"/>
      <c r="L244" s="53"/>
    </row>
    <row r="245" spans="2:12" s="54" customFormat="1" x14ac:dyDescent="0.3">
      <c r="B245" s="55"/>
      <c r="C245" s="57"/>
      <c r="D245" s="32"/>
      <c r="E245" s="32"/>
      <c r="F245" s="33"/>
      <c r="G245" s="33"/>
      <c r="H245" s="33"/>
      <c r="I245" s="33"/>
      <c r="J245" s="33"/>
      <c r="K245" s="33"/>
      <c r="L245" s="53"/>
    </row>
    <row r="246" spans="2:12" s="54" customFormat="1" x14ac:dyDescent="0.3">
      <c r="B246" s="55"/>
      <c r="C246" s="57"/>
      <c r="D246" s="32"/>
      <c r="E246" s="32"/>
      <c r="F246" s="33"/>
      <c r="G246" s="33"/>
      <c r="H246" s="33"/>
      <c r="I246" s="33"/>
      <c r="J246" s="33"/>
      <c r="K246" s="33"/>
      <c r="L246" s="53"/>
    </row>
    <row r="247" spans="2:12" s="54" customFormat="1" x14ac:dyDescent="0.3">
      <c r="B247" s="55"/>
      <c r="C247" s="57"/>
      <c r="D247" s="32"/>
      <c r="E247" s="32"/>
      <c r="F247" s="33"/>
      <c r="G247" s="33"/>
      <c r="H247" s="33"/>
      <c r="I247" s="33"/>
      <c r="J247" s="33"/>
      <c r="K247" s="33"/>
      <c r="L247" s="53"/>
    </row>
    <row r="248" spans="2:12" s="54" customFormat="1" x14ac:dyDescent="0.3">
      <c r="B248" s="55"/>
      <c r="C248" s="57"/>
      <c r="D248" s="32"/>
      <c r="E248" s="32"/>
      <c r="F248" s="33"/>
      <c r="G248" s="33"/>
      <c r="H248" s="33"/>
      <c r="I248" s="33"/>
      <c r="J248" s="33"/>
      <c r="K248" s="33"/>
      <c r="L248" s="53"/>
    </row>
    <row r="249" spans="2:12" s="54" customFormat="1" x14ac:dyDescent="0.3">
      <c r="B249" s="55"/>
      <c r="C249" s="57"/>
      <c r="D249" s="32"/>
      <c r="E249" s="32"/>
      <c r="F249" s="33"/>
      <c r="G249" s="33"/>
      <c r="H249" s="33"/>
      <c r="I249" s="33"/>
      <c r="J249" s="33"/>
      <c r="K249" s="33"/>
      <c r="L249" s="53"/>
    </row>
    <row r="250" spans="2:12" s="54" customFormat="1" x14ac:dyDescent="0.3">
      <c r="B250" s="55"/>
      <c r="C250" s="57"/>
      <c r="D250" s="32"/>
      <c r="E250" s="32"/>
      <c r="F250" s="33"/>
      <c r="G250" s="33"/>
      <c r="H250" s="33"/>
      <c r="I250" s="33"/>
      <c r="J250" s="33"/>
      <c r="K250" s="33"/>
      <c r="L250" s="53"/>
    </row>
    <row r="251" spans="2:12" s="54" customFormat="1" x14ac:dyDescent="0.3">
      <c r="B251" s="55"/>
      <c r="C251" s="57"/>
      <c r="D251" s="32"/>
      <c r="E251" s="32"/>
      <c r="F251" s="33"/>
      <c r="G251" s="33"/>
      <c r="H251" s="33"/>
      <c r="I251" s="33"/>
      <c r="J251" s="33"/>
      <c r="K251" s="33"/>
      <c r="L251" s="53"/>
    </row>
    <row r="252" spans="2:12" s="54" customFormat="1" x14ac:dyDescent="0.3">
      <c r="B252" s="55"/>
      <c r="C252" s="57"/>
      <c r="D252" s="32"/>
      <c r="E252" s="32"/>
      <c r="F252" s="33"/>
      <c r="G252" s="33"/>
      <c r="H252" s="33"/>
      <c r="I252" s="33"/>
      <c r="J252" s="33"/>
      <c r="K252" s="33"/>
      <c r="L252" s="53"/>
    </row>
    <row r="253" spans="2:12" s="54" customFormat="1" x14ac:dyDescent="0.3">
      <c r="B253" s="55"/>
      <c r="C253" s="57"/>
      <c r="D253" s="32"/>
      <c r="E253" s="32"/>
      <c r="F253" s="33"/>
      <c r="G253" s="33"/>
      <c r="H253" s="33"/>
      <c r="I253" s="33"/>
      <c r="J253" s="33"/>
      <c r="K253" s="33"/>
      <c r="L253" s="53"/>
    </row>
    <row r="254" spans="2:12" s="54" customFormat="1" x14ac:dyDescent="0.3">
      <c r="B254" s="55"/>
      <c r="C254" s="57"/>
      <c r="D254" s="32"/>
      <c r="E254" s="32"/>
      <c r="F254" s="33"/>
      <c r="G254" s="33"/>
      <c r="H254" s="33"/>
      <c r="I254" s="33"/>
      <c r="J254" s="33"/>
      <c r="K254" s="33"/>
      <c r="L254" s="53"/>
    </row>
    <row r="255" spans="2:12" s="54" customFormat="1" x14ac:dyDescent="0.3">
      <c r="B255" s="55"/>
      <c r="C255" s="57"/>
      <c r="D255" s="32"/>
      <c r="E255" s="32"/>
      <c r="F255" s="33"/>
      <c r="G255" s="33"/>
      <c r="H255" s="33"/>
      <c r="I255" s="33"/>
      <c r="J255" s="33"/>
      <c r="K255" s="33"/>
      <c r="L255" s="53"/>
    </row>
    <row r="256" spans="2:12" s="54" customFormat="1" x14ac:dyDescent="0.3">
      <c r="B256" s="55"/>
      <c r="C256" s="57"/>
      <c r="D256" s="32"/>
      <c r="E256" s="32"/>
      <c r="F256" s="33"/>
      <c r="G256" s="33"/>
      <c r="H256" s="33"/>
      <c r="I256" s="33"/>
      <c r="J256" s="33"/>
      <c r="K256" s="33"/>
      <c r="L256" s="53"/>
    </row>
    <row r="257" spans="2:12" s="54" customFormat="1" x14ac:dyDescent="0.3">
      <c r="B257" s="55"/>
      <c r="C257" s="57"/>
      <c r="D257" s="32"/>
      <c r="E257" s="32"/>
      <c r="F257" s="33"/>
      <c r="G257" s="33"/>
      <c r="H257" s="33"/>
      <c r="I257" s="33"/>
      <c r="J257" s="33"/>
      <c r="K257" s="33"/>
      <c r="L257" s="53"/>
    </row>
    <row r="258" spans="2:12" s="54" customFormat="1" x14ac:dyDescent="0.3">
      <c r="B258" s="55"/>
      <c r="C258" s="57"/>
      <c r="D258" s="32"/>
      <c r="E258" s="32"/>
      <c r="F258" s="33"/>
      <c r="G258" s="33"/>
      <c r="H258" s="33"/>
      <c r="I258" s="33"/>
      <c r="J258" s="33"/>
      <c r="K258" s="33"/>
      <c r="L258" s="53"/>
    </row>
    <row r="259" spans="2:12" s="54" customFormat="1" x14ac:dyDescent="0.3">
      <c r="B259" s="55"/>
      <c r="C259" s="57"/>
      <c r="D259" s="32"/>
      <c r="E259" s="32"/>
      <c r="F259" s="33"/>
      <c r="G259" s="33"/>
      <c r="H259" s="33"/>
      <c r="I259" s="33"/>
      <c r="J259" s="33"/>
      <c r="K259" s="33"/>
      <c r="L259" s="53"/>
    </row>
    <row r="260" spans="2:12" s="54" customFormat="1" x14ac:dyDescent="0.3">
      <c r="B260" s="55"/>
      <c r="C260" s="57"/>
      <c r="D260" s="32"/>
      <c r="E260" s="32"/>
      <c r="F260" s="33"/>
      <c r="G260" s="33"/>
      <c r="H260" s="33"/>
      <c r="I260" s="33"/>
      <c r="J260" s="33"/>
      <c r="K260" s="33"/>
      <c r="L260" s="53"/>
    </row>
    <row r="261" spans="2:12" s="54" customFormat="1" x14ac:dyDescent="0.3">
      <c r="B261" s="55"/>
      <c r="C261" s="57"/>
      <c r="D261" s="32"/>
      <c r="E261" s="32"/>
      <c r="F261" s="33"/>
      <c r="G261" s="33"/>
      <c r="H261" s="33"/>
      <c r="I261" s="33"/>
      <c r="J261" s="33"/>
      <c r="K261" s="33"/>
      <c r="L261" s="53"/>
    </row>
    <row r="262" spans="2:12" s="54" customFormat="1" x14ac:dyDescent="0.3">
      <c r="B262" s="55"/>
      <c r="C262" s="57"/>
      <c r="D262" s="32"/>
      <c r="E262" s="32"/>
      <c r="F262" s="33"/>
      <c r="G262" s="33"/>
      <c r="H262" s="33"/>
      <c r="I262" s="33"/>
      <c r="J262" s="33"/>
      <c r="K262" s="33"/>
      <c r="L262" s="53"/>
    </row>
    <row r="263" spans="2:12" s="54" customFormat="1" x14ac:dyDescent="0.3">
      <c r="B263" s="55"/>
      <c r="C263" s="57"/>
      <c r="D263" s="32"/>
      <c r="E263" s="32"/>
      <c r="F263" s="33"/>
      <c r="G263" s="33"/>
      <c r="H263" s="33"/>
      <c r="I263" s="33"/>
      <c r="J263" s="33"/>
      <c r="K263" s="33"/>
      <c r="L263" s="53"/>
    </row>
    <row r="264" spans="2:12" s="54" customFormat="1" x14ac:dyDescent="0.3">
      <c r="B264" s="55"/>
      <c r="C264" s="57"/>
      <c r="D264" s="32"/>
      <c r="E264" s="32"/>
      <c r="F264" s="33"/>
      <c r="G264" s="33"/>
      <c r="H264" s="33"/>
      <c r="I264" s="33"/>
      <c r="J264" s="33"/>
      <c r="K264" s="33"/>
      <c r="L264" s="53"/>
    </row>
    <row r="265" spans="2:12" s="54" customFormat="1" x14ac:dyDescent="0.3">
      <c r="B265" s="55"/>
      <c r="C265" s="57"/>
      <c r="D265" s="32"/>
      <c r="E265" s="32"/>
      <c r="F265" s="33"/>
      <c r="G265" s="33"/>
      <c r="H265" s="33"/>
      <c r="I265" s="33"/>
      <c r="J265" s="33"/>
      <c r="K265" s="33"/>
      <c r="L265" s="53"/>
    </row>
    <row r="266" spans="2:12" s="54" customFormat="1" x14ac:dyDescent="0.3">
      <c r="B266" s="57"/>
      <c r="C266" s="57"/>
      <c r="D266" s="32"/>
      <c r="E266" s="32"/>
      <c r="F266" s="33"/>
      <c r="G266" s="33"/>
      <c r="H266" s="33"/>
      <c r="I266" s="33"/>
      <c r="J266" s="33"/>
      <c r="K266" s="33"/>
      <c r="L266" s="53"/>
    </row>
    <row r="267" spans="2:12" s="54" customFormat="1" x14ac:dyDescent="0.3">
      <c r="B267" s="57"/>
      <c r="C267" s="57"/>
      <c r="D267" s="32"/>
      <c r="E267" s="32"/>
      <c r="F267" s="33"/>
      <c r="G267" s="33"/>
      <c r="H267" s="33"/>
      <c r="I267" s="33"/>
      <c r="J267" s="33"/>
      <c r="K267" s="33"/>
      <c r="L267" s="53"/>
    </row>
    <row r="268" spans="2:12" s="54" customFormat="1" x14ac:dyDescent="0.3">
      <c r="B268" s="57"/>
      <c r="C268" s="57"/>
      <c r="D268" s="32"/>
      <c r="E268" s="32"/>
      <c r="F268" s="33"/>
      <c r="G268" s="33"/>
      <c r="H268" s="33"/>
      <c r="I268" s="33"/>
      <c r="J268" s="33"/>
      <c r="K268" s="33"/>
      <c r="L268" s="53"/>
    </row>
    <row r="269" spans="2:12" s="54" customFormat="1" x14ac:dyDescent="0.3">
      <c r="B269" s="57"/>
      <c r="C269" s="57"/>
      <c r="D269" s="32"/>
      <c r="E269" s="32"/>
      <c r="F269" s="33"/>
      <c r="G269" s="33"/>
      <c r="H269" s="33"/>
      <c r="I269" s="33"/>
      <c r="J269" s="33"/>
      <c r="K269" s="33"/>
      <c r="L269" s="53"/>
    </row>
    <row r="270" spans="2:12" s="54" customFormat="1" x14ac:dyDescent="0.3">
      <c r="B270" s="57"/>
      <c r="C270" s="57"/>
      <c r="D270" s="32"/>
      <c r="E270" s="32"/>
      <c r="F270" s="33"/>
      <c r="G270" s="33"/>
      <c r="H270" s="33"/>
      <c r="I270" s="33"/>
      <c r="J270" s="33"/>
      <c r="K270" s="33"/>
      <c r="L270" s="53"/>
    </row>
    <row r="271" spans="2:12" s="54" customFormat="1" x14ac:dyDescent="0.3">
      <c r="B271" s="57"/>
      <c r="C271" s="57"/>
      <c r="D271" s="32"/>
      <c r="E271" s="32"/>
      <c r="F271" s="33"/>
      <c r="G271" s="33"/>
      <c r="H271" s="33"/>
      <c r="I271" s="33"/>
      <c r="J271" s="33"/>
      <c r="K271" s="33"/>
      <c r="L271" s="53"/>
    </row>
  </sheetData>
  <sheetProtection formatCells="0" formatColumns="0" formatRows="0" sort="0"/>
  <phoneticPr fontId="16"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zoomScale="90" zoomScaleNormal="90" workbookViewId="0">
      <pane ySplit="1" topLeftCell="A24" activePane="bottomLeft" state="frozen"/>
      <selection pane="bottomLeft" activeCell="K1" sqref="K1"/>
    </sheetView>
  </sheetViews>
  <sheetFormatPr baseColWidth="10" defaultColWidth="11.44140625" defaultRowHeight="13.8" x14ac:dyDescent="0.3"/>
  <cols>
    <col min="1" max="1" width="4.77734375" style="69" customWidth="1"/>
    <col min="2" max="2" width="5.21875" style="75" customWidth="1"/>
    <col min="3" max="3" width="7.21875" style="75" customWidth="1"/>
    <col min="4" max="4" width="15.44140625" style="71" bestFit="1" customWidth="1"/>
    <col min="5" max="5" width="9.44140625" style="71" customWidth="1"/>
    <col min="6" max="6" width="9.77734375" style="71" hidden="1" customWidth="1"/>
    <col min="7" max="7" width="10.44140625" style="71" customWidth="1"/>
    <col min="8" max="8" width="81.44140625" style="68" customWidth="1"/>
    <col min="9" max="9" width="80.21875" style="68" customWidth="1"/>
    <col min="10" max="10" width="25.44140625" style="72" bestFit="1" customWidth="1"/>
    <col min="11" max="11" width="31.44140625" style="69" customWidth="1"/>
    <col min="12" max="16384" width="11.44140625" style="69"/>
  </cols>
  <sheetData>
    <row r="1" spans="2:11" s="62" customFormat="1" ht="84.75" customHeight="1" x14ac:dyDescent="0.3">
      <c r="B1" s="39" t="s">
        <v>34</v>
      </c>
      <c r="C1" s="39" t="s">
        <v>35</v>
      </c>
      <c r="D1" s="40" t="s">
        <v>419</v>
      </c>
      <c r="E1" s="41" t="s">
        <v>420</v>
      </c>
      <c r="F1" s="41" t="s">
        <v>421</v>
      </c>
      <c r="G1" s="41" t="s">
        <v>422</v>
      </c>
      <c r="H1" s="42" t="s">
        <v>38</v>
      </c>
      <c r="I1" s="42" t="s">
        <v>423</v>
      </c>
      <c r="J1" s="44" t="s">
        <v>41</v>
      </c>
      <c r="K1" s="45" t="s">
        <v>424</v>
      </c>
    </row>
    <row r="2" spans="2:11" ht="41.4" x14ac:dyDescent="0.3">
      <c r="B2" s="63">
        <v>1</v>
      </c>
      <c r="C2" s="64" t="s">
        <v>43</v>
      </c>
      <c r="D2" s="65" t="s">
        <v>44</v>
      </c>
      <c r="E2" s="66">
        <f>IF(D2="leicht",6,IF(D2="mittel",8,IF(D2="schwer",10,xxx)))</f>
        <v>6</v>
      </c>
      <c r="F2" s="66">
        <f>IF(E2=6,25,IF(E2=8,30,IF(E2=10,35,xxx)))</f>
        <v>25</v>
      </c>
      <c r="G2" s="66" t="s">
        <v>592</v>
      </c>
      <c r="H2" s="34" t="s">
        <v>425</v>
      </c>
      <c r="I2" s="34" t="s">
        <v>650</v>
      </c>
      <c r="J2" s="67"/>
      <c r="K2" s="68"/>
    </row>
    <row r="3" spans="2:11" ht="41.4" x14ac:dyDescent="0.3">
      <c r="B3" s="63">
        <v>1</v>
      </c>
      <c r="C3" s="64" t="s">
        <v>43</v>
      </c>
      <c r="D3" s="65" t="s">
        <v>44</v>
      </c>
      <c r="E3" s="66">
        <f>IF(D3="leicht",6,IF(D3="mittel",8,IF(D3="schwer",10,xxx)))</f>
        <v>6</v>
      </c>
      <c r="F3" s="66">
        <f>IF(E3=6,25,IF(E3=8,30,IF(E3=10,35,xxx)))</f>
        <v>25</v>
      </c>
      <c r="G3" s="66" t="s">
        <v>594</v>
      </c>
      <c r="H3" s="34" t="s">
        <v>426</v>
      </c>
      <c r="I3" s="60" t="s">
        <v>427</v>
      </c>
      <c r="J3" s="67"/>
      <c r="K3" s="68"/>
    </row>
    <row r="4" spans="2:11" ht="41.4" x14ac:dyDescent="0.3">
      <c r="B4" s="63">
        <v>1</v>
      </c>
      <c r="C4" s="64" t="s">
        <v>43</v>
      </c>
      <c r="D4" s="65" t="s">
        <v>44</v>
      </c>
      <c r="E4" s="70">
        <f>IF(D4="leicht",6,IF(D4="mittel",8,IF(D4="schwer",10,xxx)))</f>
        <v>6</v>
      </c>
      <c r="F4" s="70">
        <f>IF(E4=6,25,IF(E4=8,30,IF(E4=10,35,xxx)))</f>
        <v>25</v>
      </c>
      <c r="G4" s="66" t="s">
        <v>595</v>
      </c>
      <c r="H4" s="34" t="s">
        <v>593</v>
      </c>
      <c r="I4" s="78" t="s">
        <v>651</v>
      </c>
      <c r="K4" s="68"/>
    </row>
    <row r="5" spans="2:11" ht="41.4" x14ac:dyDescent="0.3">
      <c r="B5" s="73">
        <v>2</v>
      </c>
      <c r="C5" s="74" t="s">
        <v>204</v>
      </c>
      <c r="D5" s="70" t="s">
        <v>44</v>
      </c>
      <c r="E5" s="70">
        <f>IF(D5="leicht",6,IF(D5="mittel",8,IF(D5="schwer",10,xxx)))</f>
        <v>6</v>
      </c>
      <c r="F5" s="70">
        <f>IF(E5=6,25,IF(E5=8,30,IF(E5=10,35,xxx)))</f>
        <v>25</v>
      </c>
      <c r="G5" s="66" t="s">
        <v>596</v>
      </c>
      <c r="H5" s="35" t="s">
        <v>648</v>
      </c>
      <c r="I5" s="34" t="s">
        <v>649</v>
      </c>
      <c r="K5" s="68"/>
    </row>
    <row r="6" spans="2:11" ht="41.4" x14ac:dyDescent="0.3">
      <c r="B6" s="73">
        <v>2</v>
      </c>
      <c r="C6" s="74" t="s">
        <v>65</v>
      </c>
      <c r="D6" s="70" t="s">
        <v>44</v>
      </c>
      <c r="E6" s="70">
        <f>IF(D6="leicht",6,IF(D6="mittel",8,IF(D6="schwer",10,xxx)))</f>
        <v>6</v>
      </c>
      <c r="F6" s="70">
        <f>IF(E6=6,25,IF(E6=8,30,IF(E6=10,35,xxx)))</f>
        <v>25</v>
      </c>
      <c r="G6" s="66" t="s">
        <v>597</v>
      </c>
      <c r="H6" s="35" t="s">
        <v>579</v>
      </c>
      <c r="I6" s="35" t="s">
        <v>647</v>
      </c>
      <c r="K6" s="68"/>
    </row>
    <row r="7" spans="2:11" ht="41.4" x14ac:dyDescent="0.3">
      <c r="B7" s="73">
        <v>2</v>
      </c>
      <c r="C7" s="74" t="s">
        <v>65</v>
      </c>
      <c r="D7" s="70" t="s">
        <v>44</v>
      </c>
      <c r="E7" s="70">
        <f>IF(D7="leicht",6,IF(D7="mittel",8,IF(D7="schwer",10,xxx)))</f>
        <v>6</v>
      </c>
      <c r="F7" s="70">
        <f>IF(E7=6,25,IF(E7=8,30,IF(E7=10,35,xxx)))</f>
        <v>25</v>
      </c>
      <c r="G7" s="66" t="s">
        <v>598</v>
      </c>
      <c r="H7" s="35" t="s">
        <v>580</v>
      </c>
      <c r="I7" s="34" t="s">
        <v>652</v>
      </c>
      <c r="K7" s="68"/>
    </row>
    <row r="8" spans="2:11" ht="41.4" x14ac:dyDescent="0.3">
      <c r="B8" s="73">
        <v>3</v>
      </c>
      <c r="C8" s="74" t="s">
        <v>86</v>
      </c>
      <c r="D8" s="70" t="s">
        <v>44</v>
      </c>
      <c r="E8" s="70">
        <f>IF(D8="leicht",6,IF(D8="mittel",8,IF(D8="schwer",10,xxx)))</f>
        <v>6</v>
      </c>
      <c r="F8" s="70">
        <f>IF(E8=6,25,IF(E8=8,30,IF(E8=10,35,xxx)))</f>
        <v>25</v>
      </c>
      <c r="G8" s="66" t="s">
        <v>599</v>
      </c>
      <c r="H8" s="35" t="s">
        <v>581</v>
      </c>
      <c r="I8" s="35" t="s">
        <v>653</v>
      </c>
      <c r="K8" s="68"/>
    </row>
    <row r="9" spans="2:11" ht="41.4" x14ac:dyDescent="0.3">
      <c r="B9" s="73">
        <v>3</v>
      </c>
      <c r="C9" s="74" t="s">
        <v>98</v>
      </c>
      <c r="D9" s="70" t="s">
        <v>44</v>
      </c>
      <c r="E9" s="70">
        <f>IF(D9="leicht",6,IF(D9="mittel",8,IF(D9="schwer",10,xxx)))</f>
        <v>6</v>
      </c>
      <c r="F9" s="70">
        <f>IF(E9=6,25,IF(E9=8,30,IF(E9=10,35,xxx)))</f>
        <v>25</v>
      </c>
      <c r="G9" s="66" t="s">
        <v>600</v>
      </c>
      <c r="H9" s="35" t="s">
        <v>722</v>
      </c>
      <c r="I9" s="34" t="s">
        <v>654</v>
      </c>
      <c r="K9" s="68"/>
    </row>
    <row r="10" spans="2:11" ht="41.4" x14ac:dyDescent="0.3">
      <c r="B10" s="73">
        <v>3</v>
      </c>
      <c r="C10" s="74" t="s">
        <v>98</v>
      </c>
      <c r="D10" s="70" t="s">
        <v>44</v>
      </c>
      <c r="E10" s="70">
        <f>IF(D10="leicht",6,IF(D10="mittel",8,IF(D10="schwer",10,xxx)))</f>
        <v>6</v>
      </c>
      <c r="F10" s="70">
        <f>IF(E10=6,25,IF(E10=8,30,IF(E10=10,35,xxx)))</f>
        <v>25</v>
      </c>
      <c r="G10" s="66" t="s">
        <v>601</v>
      </c>
      <c r="H10" s="35" t="s">
        <v>655</v>
      </c>
      <c r="I10" s="34" t="s">
        <v>656</v>
      </c>
      <c r="K10" s="68"/>
    </row>
    <row r="11" spans="2:11" ht="41.4" x14ac:dyDescent="0.3">
      <c r="B11" s="73">
        <v>4</v>
      </c>
      <c r="C11" s="74" t="s">
        <v>116</v>
      </c>
      <c r="D11" s="70" t="s">
        <v>44</v>
      </c>
      <c r="E11" s="70">
        <f>IF(D11="leicht",6,IF(D11="mittel",8,IF(D11="schwer",10,xxx)))</f>
        <v>6</v>
      </c>
      <c r="F11" s="70">
        <f>IF(E11=6,25,IF(E11=8,30,IF(E11=10,35,xxx)))</f>
        <v>25</v>
      </c>
      <c r="G11" s="66" t="s">
        <v>602</v>
      </c>
      <c r="H11" s="34" t="s">
        <v>428</v>
      </c>
      <c r="I11" s="36" t="s">
        <v>723</v>
      </c>
      <c r="K11" s="68"/>
    </row>
    <row r="12" spans="2:11" ht="41.4" x14ac:dyDescent="0.3">
      <c r="B12" s="73">
        <v>4</v>
      </c>
      <c r="C12" s="74" t="s">
        <v>116</v>
      </c>
      <c r="D12" s="70" t="s">
        <v>44</v>
      </c>
      <c r="E12" s="70">
        <f>IF(D12="leicht",6,IF(D12="mittel",8,IF(D12="schwer",10,xxx)))</f>
        <v>6</v>
      </c>
      <c r="F12" s="70">
        <f>IF(E12=6,25,IF(E12=8,30,IF(E12=10,35,xxx)))</f>
        <v>25</v>
      </c>
      <c r="G12" s="66" t="s">
        <v>603</v>
      </c>
      <c r="H12" s="34" t="s">
        <v>657</v>
      </c>
      <c r="I12" s="34" t="s">
        <v>658</v>
      </c>
      <c r="K12" s="68"/>
    </row>
    <row r="13" spans="2:11" ht="41.4" x14ac:dyDescent="0.3">
      <c r="B13" s="73">
        <v>4</v>
      </c>
      <c r="C13" s="74" t="s">
        <v>121</v>
      </c>
      <c r="D13" s="70" t="s">
        <v>44</v>
      </c>
      <c r="E13" s="70">
        <f>IF(D13="leicht",6,IF(D13="mittel",8,IF(D13="schwer",10,xxx)))</f>
        <v>6</v>
      </c>
      <c r="F13" s="70">
        <f>IF(E13=6,25,IF(E13=8,30,IF(E13=10,35,xxx)))</f>
        <v>25</v>
      </c>
      <c r="G13" s="66" t="s">
        <v>604</v>
      </c>
      <c r="H13" s="35" t="s">
        <v>724</v>
      </c>
      <c r="I13" s="34" t="s">
        <v>725</v>
      </c>
      <c r="K13" s="68"/>
    </row>
    <row r="14" spans="2:11" ht="41.4" x14ac:dyDescent="0.3">
      <c r="B14" s="73">
        <v>5</v>
      </c>
      <c r="C14" s="74" t="s">
        <v>429</v>
      </c>
      <c r="D14" s="70" t="s">
        <v>44</v>
      </c>
      <c r="E14" s="70">
        <f>IF(D14="leicht",6,IF(D14="mittel",8,IF(D14="schwer",10,xxx)))</f>
        <v>6</v>
      </c>
      <c r="F14" s="70">
        <f>IF(E14=6,25,IF(E14=8,30,IF(E14=10,35,xxx)))</f>
        <v>25</v>
      </c>
      <c r="G14" s="66" t="s">
        <v>605</v>
      </c>
      <c r="H14" s="34" t="s">
        <v>582</v>
      </c>
      <c r="I14" s="34" t="s">
        <v>583</v>
      </c>
      <c r="K14" s="68"/>
    </row>
    <row r="15" spans="2:11" ht="41.4" x14ac:dyDescent="0.3">
      <c r="B15" s="73">
        <v>5</v>
      </c>
      <c r="C15" s="74" t="s">
        <v>139</v>
      </c>
      <c r="D15" s="70" t="s">
        <v>44</v>
      </c>
      <c r="E15" s="70">
        <f>IF(D15="leicht",6,IF(D15="mittel",8,IF(D15="schwer",10,xxx)))</f>
        <v>6</v>
      </c>
      <c r="F15" s="70">
        <f>IF(E15=6,25,IF(E15=8,30,IF(E15=10,35,xxx)))</f>
        <v>25</v>
      </c>
      <c r="G15" s="66" t="s">
        <v>606</v>
      </c>
      <c r="H15" s="35" t="s">
        <v>584</v>
      </c>
      <c r="I15" s="35" t="s">
        <v>659</v>
      </c>
      <c r="K15" s="68"/>
    </row>
    <row r="16" spans="2:11" ht="41.4" x14ac:dyDescent="0.3">
      <c r="B16" s="73">
        <v>5</v>
      </c>
      <c r="C16" s="74" t="s">
        <v>145</v>
      </c>
      <c r="D16" s="70" t="s">
        <v>44</v>
      </c>
      <c r="E16" s="70">
        <f>IF(D16="leicht",6,IF(D16="mittel",8,IF(D16="schwer",10,xxx)))</f>
        <v>6</v>
      </c>
      <c r="F16" s="70">
        <f>IF(E16=6,25,IF(E16=8,30,IF(E16=10,35,xxx)))</f>
        <v>25</v>
      </c>
      <c r="G16" s="66" t="s">
        <v>607</v>
      </c>
      <c r="H16" s="35" t="s">
        <v>585</v>
      </c>
      <c r="I16" s="34" t="s">
        <v>660</v>
      </c>
      <c r="K16" s="68"/>
    </row>
    <row r="17" spans="2:11" ht="41.4" x14ac:dyDescent="0.3">
      <c r="B17" s="73">
        <v>6</v>
      </c>
      <c r="C17" s="74" t="s">
        <v>177</v>
      </c>
      <c r="D17" s="70" t="s">
        <v>44</v>
      </c>
      <c r="E17" s="70">
        <f>IF(D17="leicht",6,IF(D17="mittel",8,IF(D17="schwer",10,xxx)))</f>
        <v>6</v>
      </c>
      <c r="F17" s="70">
        <f>IF(E17=6,25,IF(E17=8,30,IF(E17=10,35,xxx)))</f>
        <v>25</v>
      </c>
      <c r="G17" s="66" t="s">
        <v>608</v>
      </c>
      <c r="H17" s="35" t="s">
        <v>661</v>
      </c>
      <c r="I17" s="35" t="s">
        <v>430</v>
      </c>
      <c r="K17" s="68"/>
    </row>
    <row r="18" spans="2:11" ht="41.4" x14ac:dyDescent="0.3">
      <c r="B18" s="73">
        <v>6</v>
      </c>
      <c r="C18" s="74" t="s">
        <v>177</v>
      </c>
      <c r="D18" s="70" t="s">
        <v>44</v>
      </c>
      <c r="E18" s="70">
        <f>IF(D18="leicht",6,IF(D18="mittel",8,IF(D18="schwer",10,xxx)))</f>
        <v>6</v>
      </c>
      <c r="F18" s="70">
        <f>IF(E18=6,25,IF(E18=8,30,IF(E18=10,35,xxx)))</f>
        <v>25</v>
      </c>
      <c r="G18" s="66" t="s">
        <v>609</v>
      </c>
      <c r="H18" s="77" t="s">
        <v>663</v>
      </c>
      <c r="I18" s="34" t="s">
        <v>662</v>
      </c>
      <c r="K18" s="68"/>
    </row>
    <row r="19" spans="2:11" ht="41.4" x14ac:dyDescent="0.3">
      <c r="B19" s="73">
        <v>6</v>
      </c>
      <c r="C19" s="74" t="s">
        <v>177</v>
      </c>
      <c r="D19" s="70" t="s">
        <v>44</v>
      </c>
      <c r="E19" s="70">
        <f>IF(D19="leicht",6,IF(D19="mittel",8,IF(D19="schwer",10,xxx)))</f>
        <v>6</v>
      </c>
      <c r="F19" s="70">
        <f>IF(E19=6,25,IF(E19=8,30,IF(E19=10,35,xxx)))</f>
        <v>25</v>
      </c>
      <c r="G19" s="66" t="s">
        <v>610</v>
      </c>
      <c r="H19" s="35" t="s">
        <v>586</v>
      </c>
      <c r="I19" s="34" t="s">
        <v>678</v>
      </c>
      <c r="K19" s="68"/>
    </row>
    <row r="20" spans="2:11" ht="41.4" x14ac:dyDescent="0.3">
      <c r="B20" s="73">
        <v>1</v>
      </c>
      <c r="C20" s="74" t="s">
        <v>431</v>
      </c>
      <c r="D20" s="70" t="s">
        <v>199</v>
      </c>
      <c r="E20" s="70">
        <f>IF(D20="leicht",6,IF(D20="mittel",8,IF(D20="schwer",10,xxx)))</f>
        <v>8</v>
      </c>
      <c r="F20" s="70">
        <f>IF(E20=6,25,IF(E20=8,30,IF(E20=10,35,xxx)))</f>
        <v>30</v>
      </c>
      <c r="G20" s="66" t="s">
        <v>611</v>
      </c>
      <c r="H20" s="35" t="s">
        <v>727</v>
      </c>
      <c r="I20" s="35" t="s">
        <v>679</v>
      </c>
      <c r="K20" s="68"/>
    </row>
    <row r="21" spans="2:11" ht="41.4" x14ac:dyDescent="0.3">
      <c r="B21" s="73">
        <v>1</v>
      </c>
      <c r="C21" s="74" t="s">
        <v>43</v>
      </c>
      <c r="D21" s="70" t="s">
        <v>199</v>
      </c>
      <c r="E21" s="70">
        <f>IF(D21="leicht",6,IF(D21="mittel",8,IF(D21="schwer",10,xxx)))</f>
        <v>8</v>
      </c>
      <c r="F21" s="70">
        <f>IF(E21=6,25,IF(E21=8,30,IF(E21=10,35,xxx)))</f>
        <v>30</v>
      </c>
      <c r="G21" s="66" t="s">
        <v>612</v>
      </c>
      <c r="H21" s="35" t="s">
        <v>680</v>
      </c>
      <c r="I21" s="34" t="s">
        <v>432</v>
      </c>
      <c r="K21" s="68"/>
    </row>
    <row r="22" spans="2:11" ht="41.4" x14ac:dyDescent="0.3">
      <c r="B22" s="73">
        <v>1</v>
      </c>
      <c r="C22" s="74" t="s">
        <v>431</v>
      </c>
      <c r="D22" s="70" t="s">
        <v>199</v>
      </c>
      <c r="E22" s="70">
        <f>IF(D22="leicht",6,IF(D22="mittel",8,IF(D22="schwer",10,xxx)))</f>
        <v>8</v>
      </c>
      <c r="F22" s="70">
        <f>IF(E22=6,25,IF(E22=8,30,IF(E22=10,35,xxx)))</f>
        <v>30</v>
      </c>
      <c r="G22" s="66" t="s">
        <v>613</v>
      </c>
      <c r="H22" s="35" t="s">
        <v>726</v>
      </c>
      <c r="I22" s="34" t="s">
        <v>681</v>
      </c>
      <c r="K22" s="68"/>
    </row>
    <row r="23" spans="2:11" ht="41.4" x14ac:dyDescent="0.3">
      <c r="B23" s="73">
        <v>2</v>
      </c>
      <c r="C23" s="74" t="s">
        <v>204</v>
      </c>
      <c r="D23" s="70" t="s">
        <v>199</v>
      </c>
      <c r="E23" s="70">
        <f>IF(D23="leicht",6,IF(D23="mittel",8,IF(D23="schwer",10,xxx)))</f>
        <v>8</v>
      </c>
      <c r="F23" s="70">
        <f>IF(E23=6,25,IF(E23=8,30,IF(E23=10,35,xxx)))</f>
        <v>30</v>
      </c>
      <c r="G23" s="66" t="s">
        <v>614</v>
      </c>
      <c r="H23" s="34" t="s">
        <v>682</v>
      </c>
      <c r="I23" s="34" t="s">
        <v>683</v>
      </c>
      <c r="K23" s="68"/>
    </row>
    <row r="24" spans="2:11" ht="41.4" x14ac:dyDescent="0.3">
      <c r="B24" s="73">
        <v>2</v>
      </c>
      <c r="C24" s="74" t="s">
        <v>204</v>
      </c>
      <c r="D24" s="70" t="s">
        <v>199</v>
      </c>
      <c r="E24" s="70">
        <f>IF(D24="leicht",6,IF(D24="mittel",8,IF(D24="schwer",10,xxx)))</f>
        <v>8</v>
      </c>
      <c r="F24" s="70">
        <f>IF(E24=6,25,IF(E24=8,30,IF(E24=10,35,xxx)))</f>
        <v>30</v>
      </c>
      <c r="G24" s="66" t="s">
        <v>615</v>
      </c>
      <c r="H24" s="34" t="s">
        <v>587</v>
      </c>
      <c r="I24" s="34" t="s">
        <v>684</v>
      </c>
      <c r="K24" s="68"/>
    </row>
    <row r="25" spans="2:11" ht="41.4" x14ac:dyDescent="0.3">
      <c r="B25" s="73">
        <v>2</v>
      </c>
      <c r="C25" s="74" t="s">
        <v>75</v>
      </c>
      <c r="D25" s="70" t="s">
        <v>199</v>
      </c>
      <c r="E25" s="70">
        <f>IF(D25="leicht",6,IF(D25="mittel",8,IF(D25="schwer",10,xxx)))</f>
        <v>8</v>
      </c>
      <c r="F25" s="70">
        <f>IF(E25=6,25,IF(E25=8,30,IF(E25=10,35,xxx)))</f>
        <v>30</v>
      </c>
      <c r="G25" s="66" t="s">
        <v>616</v>
      </c>
      <c r="H25" s="35" t="s">
        <v>728</v>
      </c>
      <c r="I25" s="34" t="s">
        <v>685</v>
      </c>
      <c r="K25" s="68"/>
    </row>
    <row r="26" spans="2:11" ht="41.4" x14ac:dyDescent="0.3">
      <c r="B26" s="73">
        <v>3</v>
      </c>
      <c r="C26" s="74" t="s">
        <v>86</v>
      </c>
      <c r="D26" s="70" t="s">
        <v>199</v>
      </c>
      <c r="E26" s="70">
        <f>IF(D26="leicht",6,IF(D26="mittel",8,IF(D26="schwer",10,xxx)))</f>
        <v>8</v>
      </c>
      <c r="F26" s="70">
        <f>IF(E26=6,25,IF(E26=8,30,IF(E26=10,35,xxx)))</f>
        <v>30</v>
      </c>
      <c r="G26" s="66" t="s">
        <v>617</v>
      </c>
      <c r="H26" s="34" t="s">
        <v>687</v>
      </c>
      <c r="I26" s="34" t="s">
        <v>686</v>
      </c>
      <c r="K26" s="68"/>
    </row>
    <row r="27" spans="2:11" ht="41.4" x14ac:dyDescent="0.3">
      <c r="B27" s="73">
        <v>3</v>
      </c>
      <c r="C27" s="74" t="s">
        <v>98</v>
      </c>
      <c r="D27" s="70" t="s">
        <v>199</v>
      </c>
      <c r="E27" s="70">
        <f>IF(D27="leicht",6,IF(D27="mittel",8,IF(D27="schwer",10,xxx)))</f>
        <v>8</v>
      </c>
      <c r="F27" s="70">
        <f>IF(E27=6,25,IF(E27=8,30,IF(E27=10,35,xxx)))</f>
        <v>30</v>
      </c>
      <c r="G27" s="66" t="s">
        <v>618</v>
      </c>
      <c r="H27" s="34" t="s">
        <v>689</v>
      </c>
      <c r="I27" s="34" t="s">
        <v>688</v>
      </c>
      <c r="K27" s="68"/>
    </row>
    <row r="28" spans="2:11" ht="41.4" x14ac:dyDescent="0.3">
      <c r="B28" s="73">
        <v>3</v>
      </c>
      <c r="C28" s="74" t="s">
        <v>104</v>
      </c>
      <c r="D28" s="70" t="s">
        <v>199</v>
      </c>
      <c r="E28" s="70">
        <f>IF(D28="leicht",6,IF(D28="mittel",8,IF(D28="schwer",10,xxx)))</f>
        <v>8</v>
      </c>
      <c r="F28" s="70">
        <f>IF(E28=6,25,IF(E28=8,30,IF(E28=10,35,xxx)))</f>
        <v>30</v>
      </c>
      <c r="G28" s="66" t="s">
        <v>619</v>
      </c>
      <c r="H28" s="35" t="s">
        <v>690</v>
      </c>
      <c r="I28" s="34" t="s">
        <v>691</v>
      </c>
      <c r="K28" s="68"/>
    </row>
    <row r="29" spans="2:11" ht="41.4" x14ac:dyDescent="0.3">
      <c r="B29" s="73">
        <v>4</v>
      </c>
      <c r="C29" s="74" t="s">
        <v>433</v>
      </c>
      <c r="D29" s="70" t="s">
        <v>199</v>
      </c>
      <c r="E29" s="70">
        <f>IF(D29="leicht",6,IF(D29="mittel",8,IF(D29="schwer",10,xxx)))</f>
        <v>8</v>
      </c>
      <c r="F29" s="70">
        <f>IF(E29=6,25,IF(E29=8,30,IF(E29=10,35,xxx)))</f>
        <v>30</v>
      </c>
      <c r="G29" s="66" t="s">
        <v>620</v>
      </c>
      <c r="H29" s="35" t="s">
        <v>434</v>
      </c>
      <c r="I29" s="34" t="s">
        <v>435</v>
      </c>
      <c r="K29" s="68"/>
    </row>
    <row r="30" spans="2:11" ht="41.4" x14ac:dyDescent="0.3">
      <c r="B30" s="73">
        <v>4</v>
      </c>
      <c r="C30" s="74" t="s">
        <v>121</v>
      </c>
      <c r="D30" s="70" t="s">
        <v>199</v>
      </c>
      <c r="E30" s="70">
        <f>IF(D30="leicht",6,IF(D30="mittel",8,IF(D30="schwer",10,xxx)))</f>
        <v>8</v>
      </c>
      <c r="F30" s="70">
        <f>IF(E30=6,25,IF(E30=8,30,IF(E30=10,35,xxx)))</f>
        <v>30</v>
      </c>
      <c r="G30" s="66" t="s">
        <v>621</v>
      </c>
      <c r="H30" s="35" t="s">
        <v>588</v>
      </c>
      <c r="I30" s="34" t="s">
        <v>589</v>
      </c>
      <c r="K30" s="68"/>
    </row>
    <row r="31" spans="2:11" ht="41.4" x14ac:dyDescent="0.3">
      <c r="B31" s="73">
        <v>4</v>
      </c>
      <c r="C31" s="74" t="s">
        <v>121</v>
      </c>
      <c r="D31" s="70" t="s">
        <v>199</v>
      </c>
      <c r="E31" s="70">
        <f>IF(D31="leicht",6,IF(D31="mittel",8,IF(D31="schwer",10,xxx)))</f>
        <v>8</v>
      </c>
      <c r="F31" s="70">
        <f>IF(E31=6,25,IF(E31=8,30,IF(E31=10,35,xxx)))</f>
        <v>30</v>
      </c>
      <c r="G31" s="66" t="s">
        <v>622</v>
      </c>
      <c r="H31" s="76" t="s">
        <v>692</v>
      </c>
      <c r="I31" s="34" t="s">
        <v>693</v>
      </c>
      <c r="K31" s="68"/>
    </row>
    <row r="32" spans="2:11" ht="41.4" x14ac:dyDescent="0.3">
      <c r="B32" s="73">
        <v>5</v>
      </c>
      <c r="C32" s="74" t="s">
        <v>139</v>
      </c>
      <c r="D32" s="70" t="s">
        <v>199</v>
      </c>
      <c r="E32" s="70">
        <f>IF(D32="leicht",6,IF(D32="mittel",8,IF(D32="schwer",10,xxx)))</f>
        <v>8</v>
      </c>
      <c r="F32" s="70">
        <f>IF(E32=6,25,IF(E32=8,30,IF(E32=10,35,xxx)))</f>
        <v>30</v>
      </c>
      <c r="G32" s="66" t="s">
        <v>623</v>
      </c>
      <c r="H32" s="94" t="s">
        <v>924</v>
      </c>
      <c r="I32" s="94" t="s">
        <v>937</v>
      </c>
      <c r="K32" s="68"/>
    </row>
    <row r="33" spans="2:11" ht="41.4" x14ac:dyDescent="0.3">
      <c r="B33" s="73">
        <v>5</v>
      </c>
      <c r="C33" s="74" t="s">
        <v>139</v>
      </c>
      <c r="D33" s="70" t="s">
        <v>199</v>
      </c>
      <c r="E33" s="70">
        <f>IF(D33="leicht",6,IF(D33="mittel",8,IF(D33="schwer",10,xxx)))</f>
        <v>8</v>
      </c>
      <c r="F33" s="70">
        <f>IF(E33=6,25,IF(E33=8,30,IF(E33=10,35,xxx)))</f>
        <v>30</v>
      </c>
      <c r="G33" s="66" t="s">
        <v>624</v>
      </c>
      <c r="H33" s="34" t="s">
        <v>694</v>
      </c>
      <c r="I33" s="34" t="s">
        <v>436</v>
      </c>
      <c r="K33" s="68"/>
    </row>
    <row r="34" spans="2:11" s="106" customFormat="1" ht="41.4" x14ac:dyDescent="0.3">
      <c r="B34" s="103">
        <v>5</v>
      </c>
      <c r="C34" s="98" t="s">
        <v>139</v>
      </c>
      <c r="D34" s="99" t="s">
        <v>199</v>
      </c>
      <c r="E34" s="99">
        <f>IF(D34="leicht",6,IF(D34="mittel",8,IF(D34="schwer",10,xxx)))</f>
        <v>8</v>
      </c>
      <c r="F34" s="99">
        <f>IF(E34=6,25,IF(E34=8,30,IF(E34=10,35,xxx)))</f>
        <v>30</v>
      </c>
      <c r="G34" s="100" t="s">
        <v>625</v>
      </c>
      <c r="H34" s="102" t="s">
        <v>925</v>
      </c>
      <c r="I34" s="104" t="s">
        <v>926</v>
      </c>
      <c r="J34" s="102"/>
      <c r="K34" s="105"/>
    </row>
    <row r="35" spans="2:11" ht="41.4" x14ac:dyDescent="0.3">
      <c r="B35" s="73">
        <v>6</v>
      </c>
      <c r="C35" s="74" t="s">
        <v>177</v>
      </c>
      <c r="D35" s="70" t="s">
        <v>199</v>
      </c>
      <c r="E35" s="70">
        <f>IF(D35="leicht",6,IF(D35="mittel",8,IF(D35="schwer",10,xxx)))</f>
        <v>8</v>
      </c>
      <c r="F35" s="70">
        <f>IF(E35=6,25,IF(E35=8,30,IF(E35=10,35,xxx)))</f>
        <v>30</v>
      </c>
      <c r="G35" s="66" t="s">
        <v>626</v>
      </c>
      <c r="H35" s="35" t="s">
        <v>696</v>
      </c>
      <c r="I35" s="34" t="s">
        <v>695</v>
      </c>
      <c r="K35" s="68"/>
    </row>
    <row r="36" spans="2:11" ht="41.4" x14ac:dyDescent="0.3">
      <c r="B36" s="73">
        <v>6</v>
      </c>
      <c r="C36" s="74" t="s">
        <v>177</v>
      </c>
      <c r="D36" s="70" t="s">
        <v>199</v>
      </c>
      <c r="E36" s="70">
        <f>IF(D36="leicht",6,IF(D36="mittel",8,IF(D36="schwer",10,xxx)))</f>
        <v>8</v>
      </c>
      <c r="F36" s="70">
        <f>IF(E36=6,25,IF(E36=8,30,IF(E36=10,35,xxx)))</f>
        <v>30</v>
      </c>
      <c r="G36" s="66" t="s">
        <v>627</v>
      </c>
      <c r="H36" s="35" t="s">
        <v>437</v>
      </c>
      <c r="I36" s="34" t="s">
        <v>697</v>
      </c>
      <c r="K36" s="68"/>
    </row>
    <row r="37" spans="2:11" ht="124.2" x14ac:dyDescent="0.3">
      <c r="B37" s="73">
        <v>6</v>
      </c>
      <c r="C37" s="74" t="s">
        <v>177</v>
      </c>
      <c r="D37" s="70" t="s">
        <v>199</v>
      </c>
      <c r="E37" s="70">
        <f>IF(D37="leicht",6,IF(D37="mittel",8,IF(D37="schwer",10,xxx)))</f>
        <v>8</v>
      </c>
      <c r="F37" s="70">
        <f>IF(E37=6,25,IF(E37=8,30,IF(E37=10,35,xxx)))</f>
        <v>30</v>
      </c>
      <c r="G37" s="66" t="s">
        <v>628</v>
      </c>
      <c r="H37" s="34" t="s">
        <v>699</v>
      </c>
      <c r="I37" s="92" t="s">
        <v>698</v>
      </c>
      <c r="K37" s="68"/>
    </row>
    <row r="38" spans="2:11" ht="41.4" x14ac:dyDescent="0.3">
      <c r="B38" s="73">
        <v>1</v>
      </c>
      <c r="C38" s="74" t="s">
        <v>438</v>
      </c>
      <c r="D38" s="70" t="s">
        <v>265</v>
      </c>
      <c r="E38" s="70">
        <f>IF(D38="leicht",6,IF(D38="mittel",8,IF(D38="schwer",10,xxx)))</f>
        <v>10</v>
      </c>
      <c r="F38" s="70">
        <f>IF(E38=6,25,IF(E38=8,30,IF(E38=10,35,xxx)))</f>
        <v>35</v>
      </c>
      <c r="G38" s="66" t="s">
        <v>629</v>
      </c>
      <c r="H38" s="72" t="s">
        <v>590</v>
      </c>
      <c r="I38" s="94" t="s">
        <v>700</v>
      </c>
      <c r="K38" s="68"/>
    </row>
    <row r="39" spans="2:11" ht="41.4" x14ac:dyDescent="0.3">
      <c r="B39" s="73">
        <v>1</v>
      </c>
      <c r="C39" s="74" t="s">
        <v>438</v>
      </c>
      <c r="D39" s="70" t="s">
        <v>265</v>
      </c>
      <c r="E39" s="70">
        <f>IF(D39="leicht",6,IF(D39="mittel",8,IF(D39="schwer",10,xxx)))</f>
        <v>10</v>
      </c>
      <c r="F39" s="70">
        <f>IF(E39=6,25,IF(E39=8,30,IF(E39=10,35,xxx)))</f>
        <v>35</v>
      </c>
      <c r="G39" s="66" t="s">
        <v>630</v>
      </c>
      <c r="H39" s="34" t="s">
        <v>591</v>
      </c>
      <c r="I39" s="34" t="s">
        <v>701</v>
      </c>
      <c r="K39" s="68"/>
    </row>
    <row r="40" spans="2:11" ht="41.4" x14ac:dyDescent="0.3">
      <c r="B40" s="73">
        <v>1</v>
      </c>
      <c r="C40" s="74" t="s">
        <v>438</v>
      </c>
      <c r="D40" s="70" t="s">
        <v>265</v>
      </c>
      <c r="E40" s="70">
        <f>IF(D40="leicht",6,IF(D40="mittel",8,IF(D40="schwer",10,xxx)))</f>
        <v>10</v>
      </c>
      <c r="F40" s="70">
        <f>IF(E40=6,25,IF(E40=8,30,IF(E40=10,35,xxx)))</f>
        <v>35</v>
      </c>
      <c r="G40" s="66" t="s">
        <v>631</v>
      </c>
      <c r="H40" s="94" t="s">
        <v>702</v>
      </c>
      <c r="I40" s="94" t="s">
        <v>918</v>
      </c>
      <c r="K40" s="68"/>
    </row>
    <row r="41" spans="2:11" ht="41.4" x14ac:dyDescent="0.3">
      <c r="B41" s="73">
        <v>2</v>
      </c>
      <c r="C41" s="74" t="s">
        <v>204</v>
      </c>
      <c r="D41" s="70" t="s">
        <v>265</v>
      </c>
      <c r="E41" s="70">
        <f>IF(D41="leicht",6,IF(D41="mittel",8,IF(D41="schwer",10,xxx)))</f>
        <v>10</v>
      </c>
      <c r="F41" s="70">
        <f>IF(E41=6,25,IF(E41=8,30,IF(E41=10,35,xxx)))</f>
        <v>35</v>
      </c>
      <c r="G41" s="66" t="s">
        <v>632</v>
      </c>
      <c r="H41" s="94" t="s">
        <v>919</v>
      </c>
      <c r="I41" s="94" t="s">
        <v>927</v>
      </c>
      <c r="K41" s="68"/>
    </row>
    <row r="42" spans="2:11" ht="41.4" x14ac:dyDescent="0.3">
      <c r="B42" s="73">
        <v>2</v>
      </c>
      <c r="C42" s="74" t="s">
        <v>65</v>
      </c>
      <c r="D42" s="70" t="s">
        <v>265</v>
      </c>
      <c r="E42" s="70">
        <f>IF(D42="leicht",6,IF(D42="mittel",8,IF(D42="schwer",10,xxx)))</f>
        <v>10</v>
      </c>
      <c r="F42" s="70">
        <f>IF(E42=6,25,IF(E42=8,30,IF(E42=10,35,xxx)))</f>
        <v>35</v>
      </c>
      <c r="G42" s="66" t="s">
        <v>633</v>
      </c>
      <c r="H42" s="34" t="s">
        <v>703</v>
      </c>
      <c r="I42" s="34" t="s">
        <v>439</v>
      </c>
      <c r="K42" s="68"/>
    </row>
    <row r="43" spans="2:11" ht="41.4" x14ac:dyDescent="0.3">
      <c r="B43" s="73">
        <v>2</v>
      </c>
      <c r="C43" s="74" t="s">
        <v>65</v>
      </c>
      <c r="D43" s="70" t="s">
        <v>265</v>
      </c>
      <c r="E43" s="70">
        <f>IF(D43="leicht",6,IF(D43="mittel",8,IF(D43="schwer",10,xxx)))</f>
        <v>10</v>
      </c>
      <c r="F43" s="70">
        <f>IF(E43=6,25,IF(E43=8,30,IF(E43=10,35,xxx)))</f>
        <v>35</v>
      </c>
      <c r="G43" s="66" t="s">
        <v>634</v>
      </c>
      <c r="H43" s="94" t="s">
        <v>440</v>
      </c>
      <c r="I43" s="94" t="s">
        <v>920</v>
      </c>
      <c r="K43" s="68"/>
    </row>
    <row r="44" spans="2:11" ht="41.4" x14ac:dyDescent="0.3">
      <c r="B44" s="73">
        <v>3</v>
      </c>
      <c r="C44" s="74" t="s">
        <v>86</v>
      </c>
      <c r="D44" s="70" t="s">
        <v>265</v>
      </c>
      <c r="E44" s="70">
        <f>IF(D44="leicht",6,IF(D44="mittel",8,IF(D44="schwer",10,xxx)))</f>
        <v>10</v>
      </c>
      <c r="F44" s="70">
        <f>IF(E44=6,25,IF(E44=8,30,IF(E44=10,35,xxx)))</f>
        <v>35</v>
      </c>
      <c r="G44" s="66" t="s">
        <v>635</v>
      </c>
      <c r="H44" s="34" t="s">
        <v>705</v>
      </c>
      <c r="I44" s="34" t="s">
        <v>704</v>
      </c>
      <c r="K44" s="68"/>
    </row>
    <row r="45" spans="2:11" ht="41.4" x14ac:dyDescent="0.3">
      <c r="B45" s="73">
        <v>3</v>
      </c>
      <c r="C45" s="74" t="s">
        <v>86</v>
      </c>
      <c r="D45" s="70" t="s">
        <v>265</v>
      </c>
      <c r="E45" s="70">
        <f>IF(D45="leicht",6,IF(D45="mittel",8,IF(D45="schwer",10,xxx)))</f>
        <v>10</v>
      </c>
      <c r="F45" s="70">
        <f>IF(E45=6,25,IF(E45=8,30,IF(E45=10,35,xxx)))</f>
        <v>35</v>
      </c>
      <c r="G45" s="66" t="s">
        <v>636</v>
      </c>
      <c r="H45" s="94" t="s">
        <v>921</v>
      </c>
      <c r="I45" s="94" t="s">
        <v>928</v>
      </c>
      <c r="K45" s="68"/>
    </row>
    <row r="46" spans="2:11" ht="41.4" x14ac:dyDescent="0.3">
      <c r="B46" s="73">
        <v>3</v>
      </c>
      <c r="C46" s="74" t="s">
        <v>86</v>
      </c>
      <c r="D46" s="70" t="s">
        <v>265</v>
      </c>
      <c r="E46" s="70">
        <f>IF(D46="leicht",6,IF(D46="mittel",8,IF(D46="schwer",10,xxx)))</f>
        <v>10</v>
      </c>
      <c r="F46" s="70">
        <f>IF(E46=6,25,IF(E46=8,30,IF(E46=10,35,xxx)))</f>
        <v>35</v>
      </c>
      <c r="G46" s="66" t="s">
        <v>637</v>
      </c>
      <c r="H46" s="94" t="s">
        <v>706</v>
      </c>
      <c r="I46" s="94" t="s">
        <v>929</v>
      </c>
      <c r="K46" s="68"/>
    </row>
    <row r="47" spans="2:11" ht="41.4" x14ac:dyDescent="0.3">
      <c r="B47" s="73">
        <v>4</v>
      </c>
      <c r="C47" s="74" t="s">
        <v>121</v>
      </c>
      <c r="D47" s="70" t="s">
        <v>265</v>
      </c>
      <c r="E47" s="70">
        <f>IF(D47="leicht",6,IF(D47="mittel",8,IF(D47="schwer",10,xxx)))</f>
        <v>10</v>
      </c>
      <c r="F47" s="70">
        <f>IF(E47=6,25,IF(E47=8,30,IF(E47=10,35,xxx)))</f>
        <v>35</v>
      </c>
      <c r="G47" s="66" t="s">
        <v>638</v>
      </c>
      <c r="H47" s="34" t="s">
        <v>707</v>
      </c>
      <c r="I47" s="34" t="s">
        <v>708</v>
      </c>
      <c r="K47" s="68"/>
    </row>
    <row r="48" spans="2:11" ht="16.5" customHeight="1" x14ac:dyDescent="0.3">
      <c r="B48" s="73">
        <v>4</v>
      </c>
      <c r="C48" s="74" t="s">
        <v>124</v>
      </c>
      <c r="D48" s="70" t="s">
        <v>265</v>
      </c>
      <c r="E48" s="70">
        <f>IF(D48="leicht",6,IF(D48="mittel",8,IF(D48="schwer",10,xxx)))</f>
        <v>10</v>
      </c>
      <c r="F48" s="70">
        <f>IF(E48=6,25,IF(E48=8,30,IF(E48=10,35,xxx)))</f>
        <v>35</v>
      </c>
      <c r="G48" s="66" t="s">
        <v>639</v>
      </c>
      <c r="H48" s="94" t="s">
        <v>709</v>
      </c>
      <c r="I48" s="95" t="s">
        <v>922</v>
      </c>
      <c r="K48" s="68"/>
    </row>
    <row r="49" spans="2:11" ht="41.4" x14ac:dyDescent="0.3">
      <c r="B49" s="73">
        <v>4</v>
      </c>
      <c r="C49" s="74" t="s">
        <v>124</v>
      </c>
      <c r="D49" s="70" t="s">
        <v>265</v>
      </c>
      <c r="E49" s="70">
        <f>IF(D49="leicht",6,IF(D49="mittel",8,IF(D49="schwer",10,xxx)))</f>
        <v>10</v>
      </c>
      <c r="F49" s="70">
        <f>IF(E49=6,25,IF(E49=8,30,IF(E49=10,35,xxx)))</f>
        <v>35</v>
      </c>
      <c r="G49" s="66" t="s">
        <v>640</v>
      </c>
      <c r="H49" s="34" t="s">
        <v>710</v>
      </c>
      <c r="I49" s="34" t="s">
        <v>711</v>
      </c>
      <c r="K49" s="68"/>
    </row>
    <row r="50" spans="2:11" ht="41.4" x14ac:dyDescent="0.3">
      <c r="B50" s="73">
        <v>5</v>
      </c>
      <c r="C50" s="74" t="s">
        <v>139</v>
      </c>
      <c r="D50" s="70" t="s">
        <v>265</v>
      </c>
      <c r="E50" s="70">
        <f>IF(D50="leicht",6,IF(D50="mittel",8,IF(D50="schwer",10,xxx)))</f>
        <v>10</v>
      </c>
      <c r="F50" s="70">
        <f>IF(E50=6,25,IF(E50=8,30,IF(E50=10,35,xxx)))</f>
        <v>35</v>
      </c>
      <c r="G50" s="66" t="s">
        <v>641</v>
      </c>
      <c r="H50" s="34" t="s">
        <v>713</v>
      </c>
      <c r="I50" s="34" t="s">
        <v>712</v>
      </c>
      <c r="K50" s="68"/>
    </row>
    <row r="51" spans="2:11" ht="41.4" x14ac:dyDescent="0.3">
      <c r="B51" s="73">
        <v>5</v>
      </c>
      <c r="C51" s="74" t="s">
        <v>139</v>
      </c>
      <c r="D51" s="70" t="s">
        <v>265</v>
      </c>
      <c r="E51" s="70">
        <f>IF(D51="leicht",6,IF(D51="mittel",8,IF(D51="schwer",10,xxx)))</f>
        <v>10</v>
      </c>
      <c r="F51" s="70">
        <f>IF(E51=6,25,IF(E51=8,30,IF(E51=10,35,xxx)))</f>
        <v>35</v>
      </c>
      <c r="G51" s="66" t="s">
        <v>642</v>
      </c>
      <c r="H51" s="94" t="s">
        <v>923</v>
      </c>
      <c r="I51" s="94" t="s">
        <v>714</v>
      </c>
      <c r="K51" s="68"/>
    </row>
    <row r="52" spans="2:11" ht="41.4" x14ac:dyDescent="0.3">
      <c r="B52" s="73">
        <v>5</v>
      </c>
      <c r="C52" s="74" t="s">
        <v>139</v>
      </c>
      <c r="D52" s="70" t="s">
        <v>265</v>
      </c>
      <c r="E52" s="70">
        <f>IF(D52="leicht",6,IF(D52="mittel",8,IF(D52="schwer",10,xxx)))</f>
        <v>10</v>
      </c>
      <c r="F52" s="70">
        <f>IF(E52=6,25,IF(E52=8,30,IF(E52=10,35,xxx)))</f>
        <v>35</v>
      </c>
      <c r="G52" s="66" t="s">
        <v>643</v>
      </c>
      <c r="H52" s="35" t="s">
        <v>715</v>
      </c>
      <c r="I52" s="34" t="s">
        <v>716</v>
      </c>
      <c r="K52" s="68"/>
    </row>
    <row r="53" spans="2:11" ht="41.4" x14ac:dyDescent="0.3">
      <c r="B53" s="73">
        <v>6</v>
      </c>
      <c r="C53" s="74" t="s">
        <v>177</v>
      </c>
      <c r="D53" s="70" t="s">
        <v>265</v>
      </c>
      <c r="E53" s="70">
        <f>IF(D53="leicht",6,IF(D53="mittel",8,IF(D53="schwer",10,xxx)))</f>
        <v>10</v>
      </c>
      <c r="F53" s="70">
        <f>IF(E53=6,25,IF(E53=8,30,IF(E53=10,35,xxx)))</f>
        <v>35</v>
      </c>
      <c r="G53" s="66" t="s">
        <v>644</v>
      </c>
      <c r="H53" s="79" t="s">
        <v>904</v>
      </c>
      <c r="I53" s="34" t="s">
        <v>717</v>
      </c>
      <c r="K53" s="68"/>
    </row>
    <row r="54" spans="2:11" ht="41.4" x14ac:dyDescent="0.3">
      <c r="B54" s="73">
        <v>6</v>
      </c>
      <c r="C54" s="74" t="s">
        <v>177</v>
      </c>
      <c r="D54" s="70" t="s">
        <v>265</v>
      </c>
      <c r="E54" s="70">
        <f>IF(D54="leicht",6,IF(D54="mittel",8,IF(D54="schwer",10,xxx)))</f>
        <v>10</v>
      </c>
      <c r="F54" s="70">
        <f>IF(E54=6,25,IF(E54=8,30,IF(E54=10,35,xxx)))</f>
        <v>35</v>
      </c>
      <c r="G54" s="66" t="s">
        <v>645</v>
      </c>
      <c r="H54" s="72" t="s">
        <v>720</v>
      </c>
      <c r="I54" s="94" t="s">
        <v>719</v>
      </c>
      <c r="K54" s="68"/>
    </row>
    <row r="55" spans="2:11" ht="41.4" x14ac:dyDescent="0.3">
      <c r="B55" s="73">
        <v>6</v>
      </c>
      <c r="C55" s="74" t="s">
        <v>195</v>
      </c>
      <c r="D55" s="70" t="s">
        <v>265</v>
      </c>
      <c r="E55" s="70">
        <f>IF(D55="leicht",6,IF(D55="mittel",8,IF(D55="schwer",10,xxx)))</f>
        <v>10</v>
      </c>
      <c r="F55" s="70">
        <f>IF(E55=6,25,IF(E55=8,30,IF(E55=10,35,xxx)))</f>
        <v>35</v>
      </c>
      <c r="G55" s="66" t="s">
        <v>646</v>
      </c>
      <c r="H55" s="35" t="s">
        <v>718</v>
      </c>
      <c r="I55" s="34" t="s">
        <v>721</v>
      </c>
      <c r="K55" s="68"/>
    </row>
    <row r="56" spans="2:11" x14ac:dyDescent="0.3">
      <c r="B56" s="73"/>
      <c r="C56" s="74"/>
      <c r="D56" s="70"/>
      <c r="E56" s="70" t="e">
        <f>IF(D56="leicht",6,IF(D56="mittel",8,IF(D56="schwer",10,xxx)))</f>
        <v>#NAME?</v>
      </c>
      <c r="F56" s="70" t="e">
        <f>IF(E56=6,25,IF(E56=8,30,IF(E56=10,35,xxx)))</f>
        <v>#NAME?</v>
      </c>
      <c r="G56" s="71" t="s">
        <v>441</v>
      </c>
      <c r="H56" s="72"/>
      <c r="I56" s="72"/>
      <c r="K56" s="68"/>
    </row>
    <row r="57" spans="2:11" x14ac:dyDescent="0.3">
      <c r="B57" s="73"/>
      <c r="C57" s="74"/>
      <c r="D57" s="70"/>
      <c r="E57" s="70" t="e">
        <f>IF(D57="leicht",6,IF(D57="mittel",8,IF(D57="schwer",10,xxx)))</f>
        <v>#NAME?</v>
      </c>
      <c r="F57" s="70" t="e">
        <f>IF(E57=6,25,IF(E57=8,30,IF(E57=10,35,xxx)))</f>
        <v>#NAME?</v>
      </c>
      <c r="G57" s="71" t="s">
        <v>442</v>
      </c>
      <c r="H57" s="72"/>
      <c r="I57" s="72"/>
      <c r="K57" s="68"/>
    </row>
    <row r="58" spans="2:11" x14ac:dyDescent="0.3">
      <c r="B58" s="73"/>
      <c r="C58" s="74"/>
      <c r="D58" s="70"/>
      <c r="E58" s="70" t="e">
        <f>IF(D58="leicht",6,IF(D58="mittel",8,IF(D58="schwer",10,xxx)))</f>
        <v>#NAME?</v>
      </c>
      <c r="F58" s="70" t="e">
        <f>IF(E58=6,25,IF(E58=8,30,IF(E58=10,35,xxx)))</f>
        <v>#NAME?</v>
      </c>
      <c r="G58" s="71" t="s">
        <v>443</v>
      </c>
      <c r="H58" s="72"/>
      <c r="I58" s="72"/>
      <c r="K58" s="68"/>
    </row>
    <row r="59" spans="2:11" x14ac:dyDescent="0.3">
      <c r="B59" s="73"/>
      <c r="C59" s="74"/>
      <c r="D59" s="70"/>
      <c r="E59" s="70" t="e">
        <f>IF(D59="leicht",6,IF(D59="mittel",8,IF(D59="schwer",10,xxx)))</f>
        <v>#NAME?</v>
      </c>
      <c r="F59" s="70" t="e">
        <f>IF(E59=6,25,IF(E59=8,30,IF(E59=10,35,xxx)))</f>
        <v>#NAME?</v>
      </c>
      <c r="G59" s="71" t="s">
        <v>444</v>
      </c>
      <c r="H59" s="72"/>
      <c r="I59" s="72"/>
      <c r="K59" s="68"/>
    </row>
    <row r="60" spans="2:11" x14ac:dyDescent="0.3">
      <c r="B60" s="73"/>
      <c r="C60" s="74"/>
      <c r="D60" s="70"/>
      <c r="E60" s="70" t="e">
        <f>IF(D60="leicht",6,IF(D60="mittel",8,IF(D60="schwer",10,xxx)))</f>
        <v>#NAME?</v>
      </c>
      <c r="F60" s="70" t="e">
        <f>IF(E60=6,25,IF(E60=8,30,IF(E60=10,35,xxx)))</f>
        <v>#NAME?</v>
      </c>
      <c r="G60" s="71" t="s">
        <v>445</v>
      </c>
      <c r="H60" s="72"/>
      <c r="I60" s="72"/>
      <c r="K60" s="68"/>
    </row>
    <row r="61" spans="2:11" x14ac:dyDescent="0.3">
      <c r="B61" s="73"/>
      <c r="C61" s="74"/>
      <c r="D61" s="70"/>
      <c r="E61" s="70" t="e">
        <f>IF(D61="leicht",6,IF(D61="mittel",8,IF(D61="schwer",10,xxx)))</f>
        <v>#NAME?</v>
      </c>
      <c r="F61" s="70" t="e">
        <f>IF(E61=6,25,IF(E61=8,30,IF(E61=10,35,xxx)))</f>
        <v>#NAME?</v>
      </c>
      <c r="G61" s="71" t="s">
        <v>446</v>
      </c>
      <c r="H61" s="72"/>
      <c r="I61" s="72"/>
      <c r="K61" s="68"/>
    </row>
    <row r="62" spans="2:11" x14ac:dyDescent="0.3">
      <c r="B62" s="73"/>
      <c r="C62" s="74"/>
      <c r="D62" s="70"/>
      <c r="E62" s="70" t="e">
        <f>IF(D62="leicht",6,IF(D62="mittel",8,IF(D62="schwer",10,xxx)))</f>
        <v>#NAME?</v>
      </c>
      <c r="F62" s="70" t="e">
        <f>IF(E62=6,25,IF(E62=8,30,IF(E62=10,35,xxx)))</f>
        <v>#NAME?</v>
      </c>
      <c r="G62" s="71" t="s">
        <v>447</v>
      </c>
      <c r="H62" s="72"/>
      <c r="I62" s="72"/>
      <c r="K62" s="68"/>
    </row>
    <row r="63" spans="2:11" x14ac:dyDescent="0.3">
      <c r="B63" s="73"/>
      <c r="C63" s="74"/>
      <c r="D63" s="70"/>
      <c r="E63" s="70" t="e">
        <f>IF(D63="leicht",6,IF(D63="mittel",8,IF(D63="schwer",10,xxx)))</f>
        <v>#NAME?</v>
      </c>
      <c r="F63" s="70" t="e">
        <f>IF(E63=6,25,IF(E63=8,30,IF(E63=10,35,xxx)))</f>
        <v>#NAME?</v>
      </c>
      <c r="G63" s="71" t="s">
        <v>448</v>
      </c>
      <c r="H63" s="72"/>
      <c r="I63" s="72"/>
      <c r="K63" s="68"/>
    </row>
    <row r="64" spans="2:11" x14ac:dyDescent="0.3">
      <c r="B64" s="73"/>
      <c r="C64" s="74"/>
      <c r="D64" s="70"/>
      <c r="E64" s="70" t="e">
        <f>IF(D64="leicht",6,IF(D64="mittel",8,IF(D64="schwer",10,xxx)))</f>
        <v>#NAME?</v>
      </c>
      <c r="F64" s="70" t="e">
        <f>IF(E64=6,25,IF(E64=8,30,IF(E64=10,35,xxx)))</f>
        <v>#NAME?</v>
      </c>
      <c r="G64" s="71" t="s">
        <v>449</v>
      </c>
      <c r="H64" s="72"/>
      <c r="I64" s="72"/>
      <c r="K64" s="68"/>
    </row>
    <row r="65" spans="2:11" x14ac:dyDescent="0.3">
      <c r="B65" s="73"/>
      <c r="C65" s="74"/>
      <c r="D65" s="70"/>
      <c r="E65" s="70" t="e">
        <f>IF(D65="leicht",6,IF(D65="mittel",8,IF(D65="schwer",10,xxx)))</f>
        <v>#NAME?</v>
      </c>
      <c r="F65" s="70" t="e">
        <f>IF(E65=6,25,IF(E65=8,30,IF(E65=10,35,xxx)))</f>
        <v>#NAME?</v>
      </c>
      <c r="G65" s="71" t="s">
        <v>450</v>
      </c>
      <c r="H65" s="72"/>
      <c r="I65" s="72"/>
      <c r="K65" s="68"/>
    </row>
    <row r="66" spans="2:11" x14ac:dyDescent="0.3">
      <c r="B66" s="73"/>
      <c r="C66" s="74"/>
      <c r="D66" s="70"/>
      <c r="E66" s="70" t="e">
        <f>IF(D66="leicht",6,IF(D66="mittel",8,IF(D66="schwer",10,xxx)))</f>
        <v>#NAME?</v>
      </c>
      <c r="F66" s="70" t="e">
        <f>IF(E66=6,25,IF(E66=8,30,IF(E66=10,35,xxx)))</f>
        <v>#NAME?</v>
      </c>
      <c r="G66" s="71" t="s">
        <v>451</v>
      </c>
      <c r="H66" s="72"/>
      <c r="I66" s="72"/>
      <c r="K66" s="68"/>
    </row>
    <row r="67" spans="2:11" x14ac:dyDescent="0.3">
      <c r="B67" s="73"/>
      <c r="C67" s="74"/>
      <c r="D67" s="70"/>
      <c r="E67" s="70" t="e">
        <f>IF(D67="leicht",6,IF(D67="mittel",8,IF(D67="schwer",10,xxx)))</f>
        <v>#NAME?</v>
      </c>
      <c r="F67" s="70" t="e">
        <f>IF(E67=6,25,IF(E67=8,30,IF(E67=10,35,xxx)))</f>
        <v>#NAME?</v>
      </c>
      <c r="G67" s="71" t="s">
        <v>452</v>
      </c>
      <c r="H67" s="72"/>
      <c r="I67" s="72"/>
      <c r="K67" s="68"/>
    </row>
    <row r="68" spans="2:11" x14ac:dyDescent="0.3">
      <c r="B68" s="73"/>
      <c r="C68" s="74"/>
      <c r="D68" s="70"/>
      <c r="E68" s="70" t="e">
        <f>IF(D68="leicht",6,IF(D68="mittel",8,IF(D68="schwer",10,xxx)))</f>
        <v>#NAME?</v>
      </c>
      <c r="F68" s="70" t="e">
        <f>IF(E68=6,25,IF(E68=8,30,IF(E68=10,35,xxx)))</f>
        <v>#NAME?</v>
      </c>
      <c r="G68" s="71" t="s">
        <v>453</v>
      </c>
      <c r="H68" s="72"/>
      <c r="I68" s="72"/>
      <c r="K68" s="68"/>
    </row>
    <row r="69" spans="2:11" x14ac:dyDescent="0.3">
      <c r="B69" s="73"/>
      <c r="C69" s="74"/>
      <c r="D69" s="70"/>
      <c r="E69" s="70" t="e">
        <f>IF(D69="leicht",6,IF(D69="mittel",8,IF(D69="schwer",10,xxx)))</f>
        <v>#NAME?</v>
      </c>
      <c r="F69" s="70" t="e">
        <f>IF(E69=6,25,IF(E69=8,30,IF(E69=10,35,xxx)))</f>
        <v>#NAME?</v>
      </c>
      <c r="G69" s="71" t="s">
        <v>454</v>
      </c>
      <c r="H69" s="72"/>
      <c r="I69" s="72"/>
      <c r="K69" s="68"/>
    </row>
    <row r="70" spans="2:11" x14ac:dyDescent="0.3">
      <c r="B70" s="73"/>
      <c r="C70" s="74"/>
      <c r="D70" s="70"/>
      <c r="E70" s="70" t="e">
        <f>IF(D70="leicht",6,IF(D70="mittel",8,IF(D70="schwer",10,xxx)))</f>
        <v>#NAME?</v>
      </c>
      <c r="F70" s="70" t="e">
        <f>IF(E70=6,25,IF(E70=8,30,IF(E70=10,35,xxx)))</f>
        <v>#NAME?</v>
      </c>
      <c r="G70" s="71" t="s">
        <v>455</v>
      </c>
      <c r="H70" s="72"/>
      <c r="I70" s="72"/>
      <c r="K70" s="68"/>
    </row>
    <row r="71" spans="2:11" x14ac:dyDescent="0.3">
      <c r="B71" s="73"/>
      <c r="C71" s="74"/>
      <c r="D71" s="70"/>
      <c r="E71" s="70" t="e">
        <f>IF(D71="leicht",6,IF(D71="mittel",8,IF(D71="schwer",10,xxx)))</f>
        <v>#NAME?</v>
      </c>
      <c r="F71" s="70" t="e">
        <f>IF(E71=6,25,IF(E71=8,30,IF(E71=10,35,xxx)))</f>
        <v>#NAME?</v>
      </c>
      <c r="G71" s="71" t="s">
        <v>456</v>
      </c>
      <c r="H71" s="72"/>
      <c r="I71" s="72"/>
      <c r="K71" s="68"/>
    </row>
    <row r="72" spans="2:11" x14ac:dyDescent="0.3">
      <c r="B72" s="73"/>
      <c r="C72" s="74"/>
      <c r="D72" s="70"/>
      <c r="E72" s="70" t="e">
        <f>IF(D72="leicht",6,IF(D72="mittel",8,IF(D72="schwer",10,xxx)))</f>
        <v>#NAME?</v>
      </c>
      <c r="F72" s="70" t="e">
        <f>IF(E72=6,25,IF(E72=8,30,IF(E72=10,35,xxx)))</f>
        <v>#NAME?</v>
      </c>
      <c r="G72" s="71" t="s">
        <v>457</v>
      </c>
      <c r="H72" s="72"/>
      <c r="I72" s="72"/>
      <c r="K72" s="68"/>
    </row>
    <row r="73" spans="2:11" x14ac:dyDescent="0.3">
      <c r="B73" s="73"/>
      <c r="C73" s="74"/>
      <c r="D73" s="70"/>
      <c r="E73" s="70" t="e">
        <f>IF(D73="leicht",6,IF(D73="mittel",8,IF(D73="schwer",10,xxx)))</f>
        <v>#NAME?</v>
      </c>
      <c r="F73" s="70" t="e">
        <f>IF(E73=6,25,IF(E73=8,30,IF(E73=10,35,xxx)))</f>
        <v>#NAME?</v>
      </c>
      <c r="G73" s="71" t="s">
        <v>458</v>
      </c>
      <c r="H73" s="72"/>
      <c r="I73" s="72"/>
      <c r="K73" s="68"/>
    </row>
    <row r="74" spans="2:11" x14ac:dyDescent="0.3">
      <c r="B74" s="73"/>
      <c r="C74" s="74"/>
      <c r="D74" s="70"/>
      <c r="E74" s="70" t="e">
        <f>IF(D74="leicht",6,IF(D74="mittel",8,IF(D74="schwer",10,xxx)))</f>
        <v>#NAME?</v>
      </c>
      <c r="F74" s="70" t="e">
        <f>IF(E74=6,25,IF(E74=8,30,IF(E74=10,35,xxx)))</f>
        <v>#NAME?</v>
      </c>
      <c r="G74" s="71" t="s">
        <v>459</v>
      </c>
      <c r="H74" s="72"/>
      <c r="I74" s="72"/>
      <c r="K74" s="68"/>
    </row>
    <row r="75" spans="2:11" x14ac:dyDescent="0.3">
      <c r="B75" s="73"/>
      <c r="C75" s="74"/>
      <c r="D75" s="70"/>
      <c r="E75" s="70" t="e">
        <f>IF(D75="leicht",6,IF(D75="mittel",8,IF(D75="schwer",10,xxx)))</f>
        <v>#NAME?</v>
      </c>
      <c r="F75" s="70" t="e">
        <f>IF(E75=6,25,IF(E75=8,30,IF(E75=10,35,xxx)))</f>
        <v>#NAME?</v>
      </c>
      <c r="G75" s="71" t="s">
        <v>460</v>
      </c>
      <c r="H75" s="72"/>
      <c r="I75" s="72"/>
      <c r="K75" s="68"/>
    </row>
    <row r="76" spans="2:11" x14ac:dyDescent="0.3">
      <c r="B76" s="73"/>
      <c r="C76" s="74"/>
      <c r="D76" s="70"/>
      <c r="E76" s="70" t="e">
        <f>IF(D76="leicht",6,IF(D76="mittel",8,IF(D76="schwer",10,xxx)))</f>
        <v>#NAME?</v>
      </c>
      <c r="F76" s="70" t="e">
        <f>IF(E76=6,25,IF(E76=8,30,IF(E76=10,35,xxx)))</f>
        <v>#NAME?</v>
      </c>
      <c r="G76" s="71" t="s">
        <v>461</v>
      </c>
      <c r="H76" s="72"/>
      <c r="I76" s="72"/>
      <c r="K76" s="68"/>
    </row>
    <row r="77" spans="2:11" x14ac:dyDescent="0.3">
      <c r="B77" s="73"/>
      <c r="C77" s="74"/>
      <c r="D77" s="70"/>
      <c r="E77" s="70" t="e">
        <f>IF(D77="leicht",6,IF(D77="mittel",8,IF(D77="schwer",10,xxx)))</f>
        <v>#NAME?</v>
      </c>
      <c r="F77" s="70" t="e">
        <f>IF(E77=6,25,IF(E77=8,30,IF(E77=10,35,xxx)))</f>
        <v>#NAME?</v>
      </c>
      <c r="G77" s="71" t="s">
        <v>462</v>
      </c>
      <c r="H77" s="72"/>
      <c r="I77" s="72"/>
      <c r="K77" s="68"/>
    </row>
    <row r="78" spans="2:11" x14ac:dyDescent="0.3">
      <c r="B78" s="73"/>
      <c r="C78" s="74"/>
      <c r="D78" s="70"/>
      <c r="E78" s="70" t="e">
        <f>IF(D78="leicht",6,IF(D78="mittel",8,IF(D78="schwer",10,xxx)))</f>
        <v>#NAME?</v>
      </c>
      <c r="F78" s="70" t="e">
        <f>IF(E78=6,25,IF(E78=8,30,IF(E78=10,35,xxx)))</f>
        <v>#NAME?</v>
      </c>
      <c r="G78" s="71" t="s">
        <v>463</v>
      </c>
      <c r="H78" s="72"/>
      <c r="I78" s="72"/>
      <c r="K78" s="68"/>
    </row>
    <row r="79" spans="2:11" x14ac:dyDescent="0.3">
      <c r="B79" s="73"/>
      <c r="C79" s="74"/>
      <c r="D79" s="70"/>
      <c r="E79" s="70" t="e">
        <f>IF(D79="leicht",6,IF(D79="mittel",8,IF(D79="schwer",10,xxx)))</f>
        <v>#NAME?</v>
      </c>
      <c r="F79" s="70" t="e">
        <f>IF(E79=6,25,IF(E79=8,30,IF(E79=10,35,xxx)))</f>
        <v>#NAME?</v>
      </c>
      <c r="G79" s="71" t="s">
        <v>464</v>
      </c>
      <c r="H79" s="72"/>
      <c r="I79" s="72"/>
      <c r="K79" s="68"/>
    </row>
    <row r="80" spans="2:11" x14ac:dyDescent="0.3">
      <c r="B80" s="73"/>
      <c r="C80" s="74"/>
      <c r="D80" s="70"/>
      <c r="E80" s="70" t="e">
        <f>IF(D80="leicht",6,IF(D80="mittel",8,IF(D80="schwer",10,xxx)))</f>
        <v>#NAME?</v>
      </c>
      <c r="F80" s="70" t="e">
        <f>IF(E80=6,25,IF(E80=8,30,IF(E80=10,35,xxx)))</f>
        <v>#NAME?</v>
      </c>
      <c r="G80" s="71" t="s">
        <v>465</v>
      </c>
      <c r="H80" s="72"/>
      <c r="I80" s="72"/>
      <c r="K80" s="68"/>
    </row>
    <row r="81" spans="2:11" x14ac:dyDescent="0.3">
      <c r="B81" s="73"/>
      <c r="C81" s="74"/>
      <c r="D81" s="70"/>
      <c r="E81" s="70" t="e">
        <f>IF(D81="leicht",6,IF(D81="mittel",8,IF(D81="schwer",10,xxx)))</f>
        <v>#NAME?</v>
      </c>
      <c r="F81" s="70" t="e">
        <f>IF(E81=6,25,IF(E81=8,30,IF(E81=10,35,xxx)))</f>
        <v>#NAME?</v>
      </c>
      <c r="G81" s="71" t="s">
        <v>466</v>
      </c>
      <c r="H81" s="72"/>
      <c r="I81" s="72"/>
      <c r="K81" s="68"/>
    </row>
    <row r="82" spans="2:11" x14ac:dyDescent="0.3">
      <c r="B82" s="73"/>
      <c r="C82" s="74"/>
      <c r="D82" s="70"/>
      <c r="E82" s="70" t="e">
        <f>IF(D82="leicht",6,IF(D82="mittel",8,IF(D82="schwer",10,xxx)))</f>
        <v>#NAME?</v>
      </c>
      <c r="F82" s="70" t="e">
        <f>IF(E82=6,25,IF(E82=8,30,IF(E82=10,35,xxx)))</f>
        <v>#NAME?</v>
      </c>
      <c r="G82" s="71" t="s">
        <v>467</v>
      </c>
      <c r="H82" s="72"/>
      <c r="I82" s="72"/>
      <c r="K82" s="68"/>
    </row>
    <row r="83" spans="2:11" x14ac:dyDescent="0.3">
      <c r="B83" s="73"/>
      <c r="C83" s="74"/>
      <c r="D83" s="70"/>
      <c r="E83" s="70" t="e">
        <f>IF(D83="leicht",6,IF(D83="mittel",8,IF(D83="schwer",10,xxx)))</f>
        <v>#NAME?</v>
      </c>
      <c r="F83" s="70" t="e">
        <f>IF(E83=6,25,IF(E83=8,30,IF(E83=10,35,xxx)))</f>
        <v>#NAME?</v>
      </c>
      <c r="G83" s="71" t="s">
        <v>468</v>
      </c>
      <c r="H83" s="72"/>
      <c r="I83" s="72"/>
      <c r="K83" s="68"/>
    </row>
    <row r="84" spans="2:11" x14ac:dyDescent="0.3">
      <c r="B84" s="73"/>
      <c r="C84" s="74"/>
      <c r="D84" s="70"/>
      <c r="E84" s="70" t="e">
        <f>IF(D84="leicht",6,IF(D84="mittel",8,IF(D84="schwer",10,xxx)))</f>
        <v>#NAME?</v>
      </c>
      <c r="F84" s="70" t="e">
        <f>IF(E84=6,25,IF(E84=8,30,IF(E84=10,35,xxx)))</f>
        <v>#NAME?</v>
      </c>
      <c r="G84" s="71" t="s">
        <v>469</v>
      </c>
      <c r="H84" s="72"/>
      <c r="I84" s="72"/>
      <c r="K84" s="68"/>
    </row>
    <row r="85" spans="2:11" x14ac:dyDescent="0.3">
      <c r="B85" s="73"/>
      <c r="C85" s="74"/>
      <c r="D85" s="70"/>
      <c r="E85" s="70" t="e">
        <f>IF(D85="leicht",6,IF(D85="mittel",8,IF(D85="schwer",10,xxx)))</f>
        <v>#NAME?</v>
      </c>
      <c r="F85" s="70" t="e">
        <f>IF(E85=6,25,IF(E85=8,30,IF(E85=10,35,xxx)))</f>
        <v>#NAME?</v>
      </c>
      <c r="G85" s="71" t="s">
        <v>470</v>
      </c>
      <c r="H85" s="72"/>
      <c r="I85" s="72"/>
      <c r="K85" s="68"/>
    </row>
    <row r="86" spans="2:11" x14ac:dyDescent="0.3">
      <c r="B86" s="73"/>
      <c r="C86" s="74"/>
      <c r="D86" s="70"/>
      <c r="E86" s="70" t="e">
        <f>IF(D86="leicht",6,IF(D86="mittel",8,IF(D86="schwer",10,xxx)))</f>
        <v>#NAME?</v>
      </c>
      <c r="F86" s="70" t="e">
        <f>IF(E86=6,25,IF(E86=8,30,IF(E86=10,35,xxx)))</f>
        <v>#NAME?</v>
      </c>
      <c r="G86" s="71" t="s">
        <v>471</v>
      </c>
      <c r="H86" s="72"/>
      <c r="I86" s="72"/>
      <c r="K86" s="68"/>
    </row>
    <row r="87" spans="2:11" x14ac:dyDescent="0.3">
      <c r="B87" s="73"/>
      <c r="C87" s="74"/>
      <c r="D87" s="70"/>
      <c r="E87" s="70" t="e">
        <f>IF(D87="leicht",6,IF(D87="mittel",8,IF(D87="schwer",10,xxx)))</f>
        <v>#NAME?</v>
      </c>
      <c r="F87" s="70" t="e">
        <f>IF(E87=6,25,IF(E87=8,30,IF(E87=10,35,xxx)))</f>
        <v>#NAME?</v>
      </c>
      <c r="G87" s="71" t="s">
        <v>472</v>
      </c>
      <c r="H87" s="72"/>
      <c r="I87" s="72"/>
      <c r="K87" s="68"/>
    </row>
    <row r="88" spans="2:11" x14ac:dyDescent="0.3">
      <c r="B88" s="73"/>
      <c r="C88" s="74"/>
      <c r="D88" s="70"/>
      <c r="E88" s="70" t="e">
        <f>IF(D88="leicht",6,IF(D88="mittel",8,IF(D88="schwer",10,xxx)))</f>
        <v>#NAME?</v>
      </c>
      <c r="F88" s="70" t="e">
        <f>IF(E88=6,25,IF(E88=8,30,IF(E88=10,35,xxx)))</f>
        <v>#NAME?</v>
      </c>
      <c r="G88" s="71" t="s">
        <v>473</v>
      </c>
      <c r="H88" s="72"/>
      <c r="I88" s="72"/>
      <c r="K88" s="68"/>
    </row>
    <row r="89" spans="2:11" x14ac:dyDescent="0.3">
      <c r="B89" s="73"/>
      <c r="C89" s="74"/>
      <c r="D89" s="70"/>
      <c r="E89" s="70" t="e">
        <f>IF(D89="leicht",6,IF(D89="mittel",8,IF(D89="schwer",10,xxx)))</f>
        <v>#NAME?</v>
      </c>
      <c r="F89" s="70" t="e">
        <f>IF(E89=6,25,IF(E89=8,30,IF(E89=10,35,xxx)))</f>
        <v>#NAME?</v>
      </c>
      <c r="G89" s="71" t="s">
        <v>474</v>
      </c>
      <c r="H89" s="72"/>
      <c r="I89" s="72"/>
      <c r="K89" s="68"/>
    </row>
    <row r="90" spans="2:11" x14ac:dyDescent="0.3">
      <c r="B90" s="73"/>
      <c r="C90" s="74"/>
      <c r="D90" s="70"/>
      <c r="E90" s="70" t="e">
        <f>IF(D90="leicht",6,IF(D90="mittel",8,IF(D90="schwer",10,xxx)))</f>
        <v>#NAME?</v>
      </c>
      <c r="F90" s="70" t="e">
        <f>IF(E90=6,25,IF(E90=8,30,IF(E90=10,35,xxx)))</f>
        <v>#NAME?</v>
      </c>
      <c r="G90" s="71" t="s">
        <v>475</v>
      </c>
      <c r="H90" s="72"/>
      <c r="I90" s="72"/>
      <c r="K90" s="68"/>
    </row>
    <row r="91" spans="2:11" x14ac:dyDescent="0.3">
      <c r="B91" s="73"/>
      <c r="C91" s="74"/>
      <c r="D91" s="70"/>
      <c r="E91" s="70" t="e">
        <f>IF(D91="leicht",6,IF(D91="mittel",8,IF(D91="schwer",10,xxx)))</f>
        <v>#NAME?</v>
      </c>
      <c r="F91" s="70" t="e">
        <f>IF(E91=6,25,IF(E91=8,30,IF(E91=10,35,xxx)))</f>
        <v>#NAME?</v>
      </c>
      <c r="G91" s="71" t="s">
        <v>476</v>
      </c>
      <c r="H91" s="72"/>
      <c r="I91" s="72"/>
      <c r="K91" s="68"/>
    </row>
    <row r="92" spans="2:11" x14ac:dyDescent="0.3">
      <c r="B92" s="73"/>
      <c r="C92" s="74"/>
      <c r="D92" s="70"/>
      <c r="E92" s="70" t="e">
        <f>IF(D92="leicht",6,IF(D92="mittel",8,IF(D92="schwer",10,xxx)))</f>
        <v>#NAME?</v>
      </c>
      <c r="F92" s="70" t="e">
        <f>IF(E92=6,25,IF(E92=8,30,IF(E92=10,35,xxx)))</f>
        <v>#NAME?</v>
      </c>
      <c r="G92" s="71" t="s">
        <v>477</v>
      </c>
      <c r="H92" s="72"/>
      <c r="I92" s="72"/>
      <c r="K92" s="68"/>
    </row>
    <row r="93" spans="2:11" x14ac:dyDescent="0.3">
      <c r="B93" s="73"/>
      <c r="C93" s="74"/>
      <c r="D93" s="70"/>
      <c r="E93" s="70" t="e">
        <f>IF(D93="leicht",6,IF(D93="mittel",8,IF(D93="schwer",10,xxx)))</f>
        <v>#NAME?</v>
      </c>
      <c r="F93" s="70" t="e">
        <f>IF(E93=6,25,IF(E93=8,30,IF(E93=10,35,xxx)))</f>
        <v>#NAME?</v>
      </c>
      <c r="G93" s="71" t="s">
        <v>478</v>
      </c>
      <c r="H93" s="72"/>
      <c r="I93" s="72"/>
      <c r="K93" s="68"/>
    </row>
    <row r="94" spans="2:11" x14ac:dyDescent="0.3">
      <c r="B94" s="73"/>
      <c r="C94" s="74"/>
      <c r="D94" s="70"/>
      <c r="E94" s="70" t="e">
        <f>IF(D94="leicht",6,IF(D94="mittel",8,IF(D94="schwer",10,xxx)))</f>
        <v>#NAME?</v>
      </c>
      <c r="F94" s="70" t="e">
        <f>IF(E94=6,25,IF(E94=8,30,IF(E94=10,35,xxx)))</f>
        <v>#NAME?</v>
      </c>
      <c r="G94" s="71" t="s">
        <v>479</v>
      </c>
      <c r="H94" s="72"/>
      <c r="I94" s="72"/>
      <c r="K94" s="68"/>
    </row>
    <row r="95" spans="2:11" x14ac:dyDescent="0.3">
      <c r="B95" s="73"/>
      <c r="C95" s="74"/>
      <c r="D95" s="70"/>
      <c r="E95" s="70" t="e">
        <f>IF(D95="leicht",6,IF(D95="mittel",8,IF(D95="schwer",10,xxx)))</f>
        <v>#NAME?</v>
      </c>
      <c r="F95" s="70" t="e">
        <f>IF(E95=6,25,IF(E95=8,30,IF(E95=10,35,xxx)))</f>
        <v>#NAME?</v>
      </c>
      <c r="G95" s="71" t="s">
        <v>480</v>
      </c>
      <c r="H95" s="72"/>
      <c r="I95" s="72"/>
      <c r="K95" s="68"/>
    </row>
    <row r="96" spans="2:11" x14ac:dyDescent="0.3">
      <c r="B96" s="73"/>
      <c r="C96" s="74"/>
      <c r="D96" s="70"/>
      <c r="E96" s="70" t="e">
        <f>IF(D96="leicht",6,IF(D96="mittel",8,IF(D96="schwer",10,xxx)))</f>
        <v>#NAME?</v>
      </c>
      <c r="F96" s="70" t="e">
        <f>IF(E96=6,25,IF(E96=8,30,IF(E96=10,35,xxx)))</f>
        <v>#NAME?</v>
      </c>
      <c r="G96" s="71" t="s">
        <v>481</v>
      </c>
      <c r="H96" s="72"/>
      <c r="I96" s="72"/>
      <c r="K96" s="68"/>
    </row>
    <row r="97" spans="2:11" x14ac:dyDescent="0.3">
      <c r="B97" s="73"/>
      <c r="C97" s="74"/>
      <c r="D97" s="70"/>
      <c r="E97" s="70" t="e">
        <f>IF(D97="leicht",6,IF(D97="mittel",8,IF(D97="schwer",10,xxx)))</f>
        <v>#NAME?</v>
      </c>
      <c r="F97" s="70" t="e">
        <f>IF(E97=6,25,IF(E97=8,30,IF(E97=10,35,xxx)))</f>
        <v>#NAME?</v>
      </c>
      <c r="G97" s="71" t="s">
        <v>482</v>
      </c>
      <c r="H97" s="72"/>
      <c r="I97" s="72"/>
      <c r="K97" s="68"/>
    </row>
    <row r="98" spans="2:11" x14ac:dyDescent="0.3">
      <c r="B98" s="73"/>
      <c r="C98" s="74"/>
      <c r="D98" s="70"/>
      <c r="E98" s="70" t="e">
        <f>IF(D98="leicht",6,IF(D98="mittel",8,IF(D98="schwer",10,xxx)))</f>
        <v>#NAME?</v>
      </c>
      <c r="F98" s="70" t="e">
        <f>IF(E98=6,25,IF(E98=8,30,IF(E98=10,35,xxx)))</f>
        <v>#NAME?</v>
      </c>
      <c r="G98" s="71" t="s">
        <v>483</v>
      </c>
      <c r="H98" s="72"/>
      <c r="I98" s="72"/>
      <c r="K98" s="68"/>
    </row>
    <row r="99" spans="2:11" x14ac:dyDescent="0.3">
      <c r="B99" s="73"/>
      <c r="C99" s="74"/>
      <c r="D99" s="70"/>
      <c r="E99" s="70" t="e">
        <f>IF(D99="leicht",6,IF(D99="mittel",8,IF(D99="schwer",10,xxx)))</f>
        <v>#NAME?</v>
      </c>
      <c r="F99" s="70" t="e">
        <f>IF(E99=6,25,IF(E99=8,30,IF(E99=10,35,xxx)))</f>
        <v>#NAME?</v>
      </c>
      <c r="G99" s="71" t="s">
        <v>484</v>
      </c>
      <c r="H99" s="72"/>
      <c r="I99" s="72"/>
      <c r="K99" s="68"/>
    </row>
    <row r="100" spans="2:11" x14ac:dyDescent="0.3">
      <c r="B100" s="73"/>
      <c r="C100" s="74"/>
      <c r="D100" s="70"/>
      <c r="E100" s="70" t="e">
        <f>IF(D100="leicht",6,IF(D100="mittel",8,IF(D100="schwer",10,xxx)))</f>
        <v>#NAME?</v>
      </c>
      <c r="F100" s="70" t="e">
        <f>IF(E100=6,25,IF(E100=8,30,IF(E100=10,35,xxx)))</f>
        <v>#NAME?</v>
      </c>
      <c r="G100" s="71" t="s">
        <v>485</v>
      </c>
      <c r="H100" s="72"/>
      <c r="I100" s="72"/>
      <c r="K100" s="68"/>
    </row>
    <row r="101" spans="2:11" x14ac:dyDescent="0.3">
      <c r="B101" s="73"/>
      <c r="C101" s="74"/>
      <c r="D101" s="70"/>
      <c r="E101" s="70" t="e">
        <f>IF(D101="leicht",6,IF(D101="mittel",8,IF(D101="schwer",10,xxx)))</f>
        <v>#NAME?</v>
      </c>
      <c r="F101" s="70" t="e">
        <f>IF(E101=6,25,IF(E101=8,30,IF(E101=10,35,xxx)))</f>
        <v>#NAME?</v>
      </c>
      <c r="G101" s="71" t="s">
        <v>486</v>
      </c>
      <c r="H101" s="72"/>
      <c r="I101" s="72"/>
      <c r="K101" s="68"/>
    </row>
    <row r="102" spans="2:11" x14ac:dyDescent="0.3">
      <c r="B102" s="73"/>
      <c r="C102" s="74"/>
      <c r="D102" s="70"/>
      <c r="E102" s="70" t="e">
        <f>IF(D102="leicht",6,IF(D102="mittel",8,IF(D102="schwer",10,xxx)))</f>
        <v>#NAME?</v>
      </c>
      <c r="F102" s="70" t="e">
        <f>IF(E102=6,25,IF(E102=8,30,IF(E102=10,35,xxx)))</f>
        <v>#NAME?</v>
      </c>
      <c r="G102" s="71" t="s">
        <v>487</v>
      </c>
      <c r="H102" s="72"/>
      <c r="I102" s="72"/>
      <c r="K102" s="68"/>
    </row>
    <row r="103" spans="2:11" x14ac:dyDescent="0.3">
      <c r="B103" s="73"/>
      <c r="C103" s="74"/>
      <c r="D103" s="70"/>
      <c r="E103" s="70" t="e">
        <f>IF(D103="leicht",6,IF(D103="mittel",8,IF(D103="schwer",10,xxx)))</f>
        <v>#NAME?</v>
      </c>
      <c r="F103" s="70" t="e">
        <f>IF(E103=6,25,IF(E103=8,30,IF(E103=10,35,xxx)))</f>
        <v>#NAME?</v>
      </c>
      <c r="G103" s="71" t="s">
        <v>488</v>
      </c>
      <c r="H103" s="72"/>
      <c r="I103" s="72"/>
      <c r="K103" s="68"/>
    </row>
    <row r="104" spans="2:11" x14ac:dyDescent="0.3">
      <c r="B104" s="73"/>
      <c r="C104" s="74"/>
      <c r="D104" s="70"/>
      <c r="E104" s="70" t="e">
        <f>IF(D104="leicht",6,IF(D104="mittel",8,IF(D104="schwer",10,xxx)))</f>
        <v>#NAME?</v>
      </c>
      <c r="F104" s="70" t="e">
        <f>IF(E104=6,25,IF(E104=8,30,IF(E104=10,35,xxx)))</f>
        <v>#NAME?</v>
      </c>
      <c r="G104" s="71" t="s">
        <v>489</v>
      </c>
      <c r="H104" s="72"/>
      <c r="I104" s="72"/>
      <c r="K104" s="68"/>
    </row>
    <row r="105" spans="2:11" x14ac:dyDescent="0.3">
      <c r="B105" s="73"/>
      <c r="C105" s="74"/>
      <c r="D105" s="70"/>
      <c r="E105" s="70" t="e">
        <f>IF(D105="leicht",6,IF(D105="mittel",8,IF(D105="schwer",10,xxx)))</f>
        <v>#NAME?</v>
      </c>
      <c r="F105" s="70" t="e">
        <f>IF(E105=6,25,IF(E105=8,30,IF(E105=10,35,xxx)))</f>
        <v>#NAME?</v>
      </c>
      <c r="G105" s="71" t="s">
        <v>490</v>
      </c>
      <c r="H105" s="72"/>
      <c r="I105" s="72"/>
      <c r="K105" s="68"/>
    </row>
    <row r="106" spans="2:11" x14ac:dyDescent="0.3">
      <c r="B106" s="73"/>
      <c r="C106" s="74"/>
      <c r="D106" s="70"/>
      <c r="E106" s="70" t="e">
        <f>IF(D106="leicht",6,IF(D106="mittel",8,IF(D106="schwer",10,xxx)))</f>
        <v>#NAME?</v>
      </c>
      <c r="F106" s="70" t="e">
        <f>IF(E106=6,25,IF(E106=8,30,IF(E106=10,35,xxx)))</f>
        <v>#NAME?</v>
      </c>
      <c r="G106" s="71" t="s">
        <v>491</v>
      </c>
      <c r="H106" s="72"/>
      <c r="I106" s="72"/>
      <c r="K106" s="68"/>
    </row>
    <row r="107" spans="2:11" x14ac:dyDescent="0.3">
      <c r="B107" s="73"/>
      <c r="C107" s="74"/>
      <c r="D107" s="70"/>
      <c r="E107" s="70" t="e">
        <f>IF(D107="leicht",6,IF(D107="mittel",8,IF(D107="schwer",10,xxx)))</f>
        <v>#NAME?</v>
      </c>
      <c r="F107" s="70" t="e">
        <f>IF(E107=6,25,IF(E107=8,30,IF(E107=10,35,xxx)))</f>
        <v>#NAME?</v>
      </c>
      <c r="G107" s="71" t="s">
        <v>492</v>
      </c>
      <c r="H107" s="72"/>
      <c r="I107" s="72"/>
      <c r="K107" s="68"/>
    </row>
    <row r="108" spans="2:11" x14ac:dyDescent="0.3">
      <c r="B108" s="73"/>
      <c r="C108" s="74"/>
      <c r="D108" s="70"/>
      <c r="E108" s="70" t="e">
        <f>IF(D108="leicht",6,IF(D108="mittel",8,IF(D108="schwer",10,xxx)))</f>
        <v>#NAME?</v>
      </c>
      <c r="F108" s="70" t="e">
        <f>IF(E108=6,25,IF(E108=8,30,IF(E108=10,35,xxx)))</f>
        <v>#NAME?</v>
      </c>
      <c r="G108" s="71" t="s">
        <v>493</v>
      </c>
      <c r="H108" s="72"/>
      <c r="I108" s="72"/>
      <c r="K108" s="68"/>
    </row>
    <row r="109" spans="2:11" x14ac:dyDescent="0.3">
      <c r="B109" s="73"/>
      <c r="C109" s="74"/>
      <c r="D109" s="70"/>
      <c r="E109" s="70" t="e">
        <f>IF(D109="leicht",6,IF(D109="mittel",8,IF(D109="schwer",10,xxx)))</f>
        <v>#NAME?</v>
      </c>
      <c r="F109" s="70" t="e">
        <f>IF(E109=6,25,IF(E109=8,30,IF(E109=10,35,xxx)))</f>
        <v>#NAME?</v>
      </c>
      <c r="G109" s="71" t="s">
        <v>494</v>
      </c>
      <c r="H109" s="72"/>
      <c r="I109" s="72"/>
      <c r="K109" s="68"/>
    </row>
    <row r="110" spans="2:11" x14ac:dyDescent="0.3">
      <c r="B110" s="73"/>
      <c r="C110" s="74"/>
      <c r="D110" s="70"/>
      <c r="E110" s="70" t="e">
        <f>IF(D110="leicht",6,IF(D110="mittel",8,IF(D110="schwer",10,xxx)))</f>
        <v>#NAME?</v>
      </c>
      <c r="F110" s="70" t="e">
        <f>IF(E110=6,25,IF(E110=8,30,IF(E110=10,35,xxx)))</f>
        <v>#NAME?</v>
      </c>
      <c r="G110" s="71" t="s">
        <v>495</v>
      </c>
      <c r="H110" s="72"/>
      <c r="I110" s="72"/>
      <c r="K110" s="68"/>
    </row>
    <row r="111" spans="2:11" x14ac:dyDescent="0.3">
      <c r="B111" s="73"/>
      <c r="C111" s="74"/>
      <c r="D111" s="70"/>
      <c r="E111" s="70" t="e">
        <f>IF(D111="leicht",6,IF(D111="mittel",8,IF(D111="schwer",10,xxx)))</f>
        <v>#NAME?</v>
      </c>
      <c r="F111" s="70" t="e">
        <f>IF(E111=6,25,IF(E111=8,30,IF(E111=10,35,xxx)))</f>
        <v>#NAME?</v>
      </c>
      <c r="G111" s="71" t="s">
        <v>496</v>
      </c>
      <c r="H111" s="72"/>
      <c r="I111" s="72"/>
      <c r="K111" s="68"/>
    </row>
    <row r="112" spans="2:11" x14ac:dyDescent="0.3">
      <c r="B112" s="73"/>
      <c r="C112" s="74"/>
      <c r="D112" s="70"/>
      <c r="E112" s="70" t="e">
        <f>IF(D112="leicht",6,IF(D112="mittel",8,IF(D112="schwer",10,xxx)))</f>
        <v>#NAME?</v>
      </c>
      <c r="F112" s="70" t="e">
        <f>IF(E112=6,25,IF(E112=8,30,IF(E112=10,35,xxx)))</f>
        <v>#NAME?</v>
      </c>
      <c r="G112" s="71" t="s">
        <v>497</v>
      </c>
      <c r="H112" s="72"/>
      <c r="I112" s="72"/>
      <c r="K112" s="68"/>
    </row>
    <row r="113" spans="2:11" x14ac:dyDescent="0.3">
      <c r="B113" s="73"/>
      <c r="C113" s="74"/>
      <c r="D113" s="70"/>
      <c r="E113" s="70" t="e">
        <f>IF(D113="leicht",6,IF(D113="mittel",8,IF(D113="schwer",10,xxx)))</f>
        <v>#NAME?</v>
      </c>
      <c r="F113" s="70" t="e">
        <f>IF(E113=6,25,IF(E113=8,30,IF(E113=10,35,xxx)))</f>
        <v>#NAME?</v>
      </c>
      <c r="G113" s="71" t="s">
        <v>498</v>
      </c>
      <c r="H113" s="72"/>
      <c r="I113" s="72"/>
      <c r="K113" s="68"/>
    </row>
    <row r="114" spans="2:11" x14ac:dyDescent="0.3">
      <c r="B114" s="73"/>
      <c r="C114" s="74"/>
      <c r="D114" s="70"/>
      <c r="E114" s="70" t="e">
        <f>IF(D114="leicht",6,IF(D114="mittel",8,IF(D114="schwer",10,xxx)))</f>
        <v>#NAME?</v>
      </c>
      <c r="F114" s="70" t="e">
        <f>IF(E114=6,25,IF(E114=8,30,IF(E114=10,35,xxx)))</f>
        <v>#NAME?</v>
      </c>
      <c r="G114" s="71" t="s">
        <v>499</v>
      </c>
      <c r="H114" s="72"/>
      <c r="I114" s="72"/>
      <c r="K114" s="68"/>
    </row>
    <row r="115" spans="2:11" x14ac:dyDescent="0.3">
      <c r="B115" s="73"/>
      <c r="C115" s="74"/>
      <c r="D115" s="70"/>
      <c r="E115" s="70" t="e">
        <f>IF(D115="leicht",6,IF(D115="mittel",8,IF(D115="schwer",10,xxx)))</f>
        <v>#NAME?</v>
      </c>
      <c r="F115" s="70" t="e">
        <f>IF(E115=6,25,IF(E115=8,30,IF(E115=10,35,xxx)))</f>
        <v>#NAME?</v>
      </c>
      <c r="G115" s="71" t="s">
        <v>500</v>
      </c>
      <c r="H115" s="72"/>
      <c r="I115" s="72"/>
      <c r="K115" s="68"/>
    </row>
    <row r="116" spans="2:11" x14ac:dyDescent="0.3">
      <c r="B116" s="73"/>
      <c r="C116" s="74"/>
      <c r="D116" s="70"/>
      <c r="E116" s="70" t="e">
        <f>IF(D116="leicht",6,IF(D116="mittel",8,IF(D116="schwer",10,xxx)))</f>
        <v>#NAME?</v>
      </c>
      <c r="F116" s="70" t="e">
        <f>IF(E116=6,25,IF(E116=8,30,IF(E116=10,35,xxx)))</f>
        <v>#NAME?</v>
      </c>
      <c r="G116" s="71" t="s">
        <v>501</v>
      </c>
      <c r="H116" s="72"/>
      <c r="I116" s="72"/>
      <c r="K116" s="68"/>
    </row>
    <row r="117" spans="2:11" x14ac:dyDescent="0.3">
      <c r="B117" s="73"/>
      <c r="C117" s="74"/>
      <c r="D117" s="70"/>
      <c r="E117" s="70" t="e">
        <f>IF(D117="leicht",6,IF(D117="mittel",8,IF(D117="schwer",10,xxx)))</f>
        <v>#NAME?</v>
      </c>
      <c r="F117" s="70" t="e">
        <f>IF(E117=6,25,IF(E117=8,30,IF(E117=10,35,xxx)))</f>
        <v>#NAME?</v>
      </c>
      <c r="G117" s="71" t="s">
        <v>502</v>
      </c>
      <c r="H117" s="72"/>
      <c r="I117" s="72"/>
      <c r="K117" s="68"/>
    </row>
    <row r="118" spans="2:11" x14ac:dyDescent="0.3">
      <c r="B118" s="73"/>
      <c r="C118" s="74"/>
      <c r="D118" s="70"/>
      <c r="E118" s="70" t="e">
        <f>IF(D118="leicht",6,IF(D118="mittel",8,IF(D118="schwer",10,xxx)))</f>
        <v>#NAME?</v>
      </c>
      <c r="F118" s="70" t="e">
        <f>IF(E118=6,25,IF(E118=8,30,IF(E118=10,35,xxx)))</f>
        <v>#NAME?</v>
      </c>
      <c r="G118" s="71" t="s">
        <v>503</v>
      </c>
      <c r="H118" s="72"/>
      <c r="I118" s="72"/>
      <c r="K118" s="68"/>
    </row>
    <row r="119" spans="2:11" x14ac:dyDescent="0.3">
      <c r="B119" s="73"/>
      <c r="C119" s="74"/>
      <c r="D119" s="70"/>
      <c r="E119" s="70" t="e">
        <f>IF(D119="leicht",6,IF(D119="mittel",8,IF(D119="schwer",10,xxx)))</f>
        <v>#NAME?</v>
      </c>
      <c r="F119" s="70" t="e">
        <f>IF(E119=6,25,IF(E119=8,30,IF(E119=10,35,xxx)))</f>
        <v>#NAME?</v>
      </c>
      <c r="G119" s="71" t="s">
        <v>504</v>
      </c>
      <c r="H119" s="72"/>
      <c r="I119" s="72"/>
      <c r="K119" s="68"/>
    </row>
    <row r="120" spans="2:11" x14ac:dyDescent="0.3">
      <c r="B120" s="73"/>
      <c r="C120" s="74"/>
      <c r="D120" s="70"/>
      <c r="E120" s="70" t="e">
        <f>IF(D120="leicht",6,IF(D120="mittel",8,IF(D120="schwer",10,xxx)))</f>
        <v>#NAME?</v>
      </c>
      <c r="F120" s="70" t="e">
        <f>IF(E120=6,25,IF(E120=8,30,IF(E120=10,35,xxx)))</f>
        <v>#NAME?</v>
      </c>
      <c r="G120" s="71" t="s">
        <v>505</v>
      </c>
      <c r="H120" s="72"/>
      <c r="I120" s="72"/>
      <c r="K120" s="68"/>
    </row>
    <row r="121" spans="2:11" x14ac:dyDescent="0.3">
      <c r="B121" s="73"/>
      <c r="C121" s="74"/>
      <c r="D121" s="70"/>
      <c r="E121" s="70" t="e">
        <f>IF(D121="leicht",6,IF(D121="mittel",8,IF(D121="schwer",10,xxx)))</f>
        <v>#NAME?</v>
      </c>
      <c r="F121" s="70" t="e">
        <f>IF(E121=6,25,IF(E121=8,30,IF(E121=10,35,xxx)))</f>
        <v>#NAME?</v>
      </c>
      <c r="G121" s="71" t="s">
        <v>506</v>
      </c>
      <c r="H121" s="72"/>
      <c r="I121" s="72"/>
      <c r="K121" s="68"/>
    </row>
    <row r="122" spans="2:11" x14ac:dyDescent="0.3">
      <c r="B122" s="73"/>
      <c r="C122" s="74"/>
      <c r="D122" s="70"/>
      <c r="E122" s="70" t="e">
        <f>IF(D122="leicht",6,IF(D122="mittel",8,IF(D122="schwer",10,xxx)))</f>
        <v>#NAME?</v>
      </c>
      <c r="F122" s="70" t="e">
        <f>IF(E122=6,25,IF(E122=8,30,IF(E122=10,35,xxx)))</f>
        <v>#NAME?</v>
      </c>
      <c r="G122" s="71" t="s">
        <v>507</v>
      </c>
      <c r="H122" s="72"/>
      <c r="I122" s="72"/>
      <c r="K122" s="68"/>
    </row>
    <row r="123" spans="2:11" x14ac:dyDescent="0.3">
      <c r="B123" s="73"/>
      <c r="C123" s="74"/>
      <c r="D123" s="70"/>
      <c r="E123" s="70" t="e">
        <f>IF(D123="leicht",6,IF(D123="mittel",8,IF(D123="schwer",10,xxx)))</f>
        <v>#NAME?</v>
      </c>
      <c r="F123" s="70" t="e">
        <f>IF(E123=6,25,IF(E123=8,30,IF(E123=10,35,xxx)))</f>
        <v>#NAME?</v>
      </c>
      <c r="G123" s="71" t="s">
        <v>508</v>
      </c>
      <c r="H123" s="72"/>
      <c r="I123" s="72"/>
      <c r="K123" s="68"/>
    </row>
    <row r="124" spans="2:11" x14ac:dyDescent="0.3">
      <c r="B124" s="73"/>
      <c r="C124" s="74"/>
      <c r="D124" s="70"/>
      <c r="E124" s="70" t="e">
        <f>IF(D124="leicht",6,IF(D124="mittel",8,IF(D124="schwer",10,xxx)))</f>
        <v>#NAME?</v>
      </c>
      <c r="F124" s="70" t="e">
        <f>IF(E124=6,25,IF(E124=8,30,IF(E124=10,35,xxx)))</f>
        <v>#NAME?</v>
      </c>
      <c r="G124" s="71" t="s">
        <v>509</v>
      </c>
      <c r="H124" s="72"/>
      <c r="I124" s="72"/>
      <c r="K124" s="68"/>
    </row>
    <row r="125" spans="2:11" x14ac:dyDescent="0.3">
      <c r="B125" s="73"/>
      <c r="C125" s="74"/>
      <c r="D125" s="70"/>
      <c r="E125" s="70" t="e">
        <f>IF(D125="leicht",6,IF(D125="mittel",8,IF(D125="schwer",10,xxx)))</f>
        <v>#NAME?</v>
      </c>
      <c r="F125" s="70" t="e">
        <f>IF(E125=6,25,IF(E125=8,30,IF(E125=10,35,xxx)))</f>
        <v>#NAME?</v>
      </c>
      <c r="G125" s="71" t="s">
        <v>510</v>
      </c>
      <c r="H125" s="72"/>
      <c r="I125" s="72"/>
      <c r="K125" s="68"/>
    </row>
    <row r="126" spans="2:11" x14ac:dyDescent="0.3">
      <c r="B126" s="73"/>
      <c r="C126" s="74"/>
      <c r="D126" s="70"/>
      <c r="E126" s="70" t="e">
        <f>IF(D126="leicht",6,IF(D126="mittel",8,IF(D126="schwer",10,xxx)))</f>
        <v>#NAME?</v>
      </c>
      <c r="F126" s="70" t="e">
        <f>IF(E126=6,25,IF(E126=8,30,IF(E126=10,35,xxx)))</f>
        <v>#NAME?</v>
      </c>
      <c r="G126" s="71" t="s">
        <v>511</v>
      </c>
      <c r="H126" s="72"/>
      <c r="I126" s="72"/>
      <c r="K126" s="68"/>
    </row>
    <row r="127" spans="2:11" x14ac:dyDescent="0.3">
      <c r="B127" s="73"/>
      <c r="C127" s="74"/>
      <c r="D127" s="70"/>
      <c r="E127" s="70" t="e">
        <f>IF(D127="leicht",6,IF(D127="mittel",8,IF(D127="schwer",10,xxx)))</f>
        <v>#NAME?</v>
      </c>
      <c r="F127" s="70" t="e">
        <f>IF(E127=6,25,IF(E127=8,30,IF(E127=10,35,xxx)))</f>
        <v>#NAME?</v>
      </c>
      <c r="G127" s="71" t="s">
        <v>512</v>
      </c>
      <c r="H127" s="72"/>
      <c r="I127" s="72"/>
      <c r="K127" s="68"/>
    </row>
    <row r="128" spans="2:11" x14ac:dyDescent="0.3">
      <c r="B128" s="73"/>
      <c r="C128" s="74"/>
      <c r="D128" s="70"/>
      <c r="E128" s="70" t="e">
        <f>IF(D128="leicht",6,IF(D128="mittel",8,IF(D128="schwer",10,xxx)))</f>
        <v>#NAME?</v>
      </c>
      <c r="F128" s="70" t="e">
        <f>IF(E128=6,25,IF(E128=8,30,IF(E128=10,35,xxx)))</f>
        <v>#NAME?</v>
      </c>
      <c r="G128" s="71" t="s">
        <v>513</v>
      </c>
      <c r="H128" s="72"/>
      <c r="I128" s="72"/>
      <c r="K128" s="68"/>
    </row>
    <row r="129" spans="2:11" x14ac:dyDescent="0.3">
      <c r="B129" s="73"/>
      <c r="C129" s="74"/>
      <c r="D129" s="70"/>
      <c r="E129" s="70" t="e">
        <f>IF(D129="leicht",6,IF(D129="mittel",8,IF(D129="schwer",10,xxx)))</f>
        <v>#NAME?</v>
      </c>
      <c r="F129" s="70" t="e">
        <f>IF(E129=6,25,IF(E129=8,30,IF(E129=10,35,xxx)))</f>
        <v>#NAME?</v>
      </c>
      <c r="G129" s="71" t="s">
        <v>514</v>
      </c>
      <c r="H129" s="72"/>
      <c r="I129" s="72"/>
      <c r="K129" s="68"/>
    </row>
    <row r="130" spans="2:11" x14ac:dyDescent="0.3">
      <c r="B130" s="73"/>
      <c r="C130" s="74"/>
      <c r="D130" s="70"/>
      <c r="E130" s="70" t="e">
        <f>IF(D130="leicht",6,IF(D130="mittel",8,IF(D130="schwer",10,xxx)))</f>
        <v>#NAME?</v>
      </c>
      <c r="F130" s="70" t="e">
        <f>IF(E130=6,25,IF(E130=8,30,IF(E130=10,35,xxx)))</f>
        <v>#NAME?</v>
      </c>
      <c r="G130" s="71" t="s">
        <v>515</v>
      </c>
      <c r="H130" s="72"/>
      <c r="I130" s="72"/>
      <c r="K130" s="68"/>
    </row>
    <row r="131" spans="2:11" x14ac:dyDescent="0.3">
      <c r="B131" s="73"/>
      <c r="C131" s="74"/>
      <c r="D131" s="70"/>
      <c r="E131" s="70" t="e">
        <f>IF(D131="leicht",6,IF(D131="mittel",8,IF(D131="schwer",10,xxx)))</f>
        <v>#NAME?</v>
      </c>
      <c r="F131" s="70" t="e">
        <f>IF(E131=6,25,IF(E131=8,30,IF(E131=10,35,xxx)))</f>
        <v>#NAME?</v>
      </c>
      <c r="G131" s="71" t="s">
        <v>516</v>
      </c>
      <c r="H131" s="72"/>
      <c r="I131" s="72"/>
      <c r="K131" s="68"/>
    </row>
    <row r="132" spans="2:11" x14ac:dyDescent="0.3">
      <c r="B132" s="73"/>
      <c r="C132" s="74"/>
      <c r="D132" s="70"/>
      <c r="E132" s="70" t="e">
        <f>IF(D132="leicht",6,IF(D132="mittel",8,IF(D132="schwer",10,xxx)))</f>
        <v>#NAME?</v>
      </c>
      <c r="F132" s="70" t="e">
        <f>IF(E132=6,25,IF(E132=8,30,IF(E132=10,35,xxx)))</f>
        <v>#NAME?</v>
      </c>
      <c r="G132" s="71" t="s">
        <v>517</v>
      </c>
      <c r="H132" s="72"/>
      <c r="I132" s="72"/>
      <c r="K132" s="68"/>
    </row>
    <row r="133" spans="2:11" x14ac:dyDescent="0.3">
      <c r="B133" s="73"/>
      <c r="C133" s="74"/>
      <c r="D133" s="70"/>
      <c r="E133" s="70" t="e">
        <f>IF(D133="leicht",6,IF(D133="mittel",8,IF(D133="schwer",10,xxx)))</f>
        <v>#NAME?</v>
      </c>
      <c r="F133" s="70" t="e">
        <f>IF(E133=6,25,IF(E133=8,30,IF(E133=10,35,xxx)))</f>
        <v>#NAME?</v>
      </c>
      <c r="G133" s="71" t="s">
        <v>518</v>
      </c>
      <c r="H133" s="72"/>
      <c r="I133" s="72"/>
      <c r="K133" s="68"/>
    </row>
    <row r="134" spans="2:11" x14ac:dyDescent="0.3">
      <c r="B134" s="73"/>
      <c r="C134" s="74"/>
      <c r="D134" s="70"/>
      <c r="E134" s="70" t="e">
        <f>IF(D134="leicht",6,IF(D134="mittel",8,IF(D134="schwer",10,xxx)))</f>
        <v>#NAME?</v>
      </c>
      <c r="F134" s="70" t="e">
        <f>IF(E134=6,25,IF(E134=8,30,IF(E134=10,35,xxx)))</f>
        <v>#NAME?</v>
      </c>
      <c r="G134" s="71" t="s">
        <v>519</v>
      </c>
      <c r="H134" s="72"/>
      <c r="I134" s="72"/>
      <c r="K134" s="68"/>
    </row>
    <row r="135" spans="2:11" x14ac:dyDescent="0.3">
      <c r="B135" s="73"/>
      <c r="C135" s="74"/>
      <c r="D135" s="70"/>
      <c r="E135" s="70" t="e">
        <f>IF(D135="leicht",6,IF(D135="mittel",8,IF(D135="schwer",10,xxx)))</f>
        <v>#NAME?</v>
      </c>
      <c r="F135" s="70" t="e">
        <f>IF(E135=6,25,IF(E135=8,30,IF(E135=10,35,xxx)))</f>
        <v>#NAME?</v>
      </c>
      <c r="G135" s="71" t="s">
        <v>520</v>
      </c>
      <c r="H135" s="72"/>
      <c r="I135" s="72"/>
      <c r="K135" s="68"/>
    </row>
    <row r="136" spans="2:11" x14ac:dyDescent="0.3">
      <c r="B136" s="73"/>
      <c r="C136" s="74"/>
      <c r="D136" s="70"/>
      <c r="E136" s="70" t="e">
        <f>IF(D136="leicht",6,IF(D136="mittel",8,IF(D136="schwer",10,xxx)))</f>
        <v>#NAME?</v>
      </c>
      <c r="F136" s="70" t="e">
        <f>IF(E136=6,25,IF(E136=8,30,IF(E136=10,35,xxx)))</f>
        <v>#NAME?</v>
      </c>
      <c r="G136" s="71" t="s">
        <v>521</v>
      </c>
      <c r="H136" s="72"/>
      <c r="I136" s="72"/>
      <c r="K136" s="68"/>
    </row>
  </sheetData>
  <sheetProtection formatCells="0" formatColumns="0" formatRows="0" sort="0"/>
  <phoneticPr fontId="16" type="noConversion"/>
  <dataValidations count="1">
    <dataValidation showInputMessage="1" showErrorMessage="1" sqref="J1: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44140625" defaultRowHeight="14.4" x14ac:dyDescent="0.3"/>
  <cols>
    <col min="2" max="2" width="20.77734375" bestFit="1" customWidth="1"/>
  </cols>
  <sheetData>
    <row r="1" spans="1:5" x14ac:dyDescent="0.3">
      <c r="A1" t="s">
        <v>522</v>
      </c>
      <c r="C1" t="s">
        <v>523</v>
      </c>
    </row>
    <row r="3" spans="1:5" x14ac:dyDescent="0.3">
      <c r="A3" t="s">
        <v>44</v>
      </c>
      <c r="C3" t="s">
        <v>524</v>
      </c>
    </row>
    <row r="4" spans="1:5" x14ac:dyDescent="0.3">
      <c r="A4" t="s">
        <v>199</v>
      </c>
      <c r="C4" t="s">
        <v>525</v>
      </c>
    </row>
    <row r="5" spans="1:5" x14ac:dyDescent="0.3">
      <c r="A5" t="s">
        <v>265</v>
      </c>
    </row>
    <row r="7" spans="1:5" x14ac:dyDescent="0.3">
      <c r="B7" t="s">
        <v>526</v>
      </c>
      <c r="C7" t="s">
        <v>527</v>
      </c>
      <c r="D7" t="s">
        <v>528</v>
      </c>
      <c r="E7" t="s">
        <v>529</v>
      </c>
    </row>
    <row r="8" spans="1:5" x14ac:dyDescent="0.3">
      <c r="A8">
        <v>3</v>
      </c>
      <c r="B8" s="18">
        <f>SUM(C8:E8)</f>
        <v>32</v>
      </c>
      <c r="C8" s="19">
        <v>14</v>
      </c>
      <c r="D8" s="19">
        <v>9</v>
      </c>
      <c r="E8" s="19">
        <v>9</v>
      </c>
    </row>
    <row r="9" spans="1:5" x14ac:dyDescent="0.3">
      <c r="A9">
        <v>4</v>
      </c>
      <c r="B9" s="18">
        <f t="shared" ref="B9:B17" si="0">SUM(C9:E9)</f>
        <v>23</v>
      </c>
      <c r="C9" s="19">
        <v>9</v>
      </c>
      <c r="D9" s="19">
        <v>7</v>
      </c>
      <c r="E9" s="19">
        <v>7</v>
      </c>
    </row>
    <row r="10" spans="1:5" x14ac:dyDescent="0.3">
      <c r="A10">
        <v>5</v>
      </c>
      <c r="B10" s="18">
        <f t="shared" si="0"/>
        <v>18</v>
      </c>
      <c r="C10" s="19">
        <v>8</v>
      </c>
      <c r="D10" s="19">
        <v>5</v>
      </c>
      <c r="E10" s="19">
        <v>5</v>
      </c>
    </row>
    <row r="11" spans="1:5" x14ac:dyDescent="0.3">
      <c r="A11">
        <v>6</v>
      </c>
      <c r="B11" s="18">
        <f t="shared" si="0"/>
        <v>16</v>
      </c>
      <c r="C11" s="19">
        <v>8</v>
      </c>
      <c r="D11" s="19">
        <v>4</v>
      </c>
      <c r="E11" s="19">
        <v>4</v>
      </c>
    </row>
    <row r="12" spans="1:5" x14ac:dyDescent="0.3">
      <c r="A12">
        <v>7</v>
      </c>
      <c r="B12" s="18">
        <f t="shared" si="0"/>
        <v>13</v>
      </c>
      <c r="C12" s="19">
        <v>5</v>
      </c>
      <c r="D12" s="19">
        <v>4</v>
      </c>
      <c r="E12" s="19">
        <v>4</v>
      </c>
    </row>
    <row r="13" spans="1:5" x14ac:dyDescent="0.3">
      <c r="A13">
        <v>8</v>
      </c>
      <c r="B13" s="18">
        <f t="shared" si="0"/>
        <v>11</v>
      </c>
      <c r="C13" s="19">
        <v>5</v>
      </c>
      <c r="D13" s="19">
        <v>3</v>
      </c>
      <c r="E13" s="19">
        <v>3</v>
      </c>
    </row>
    <row r="14" spans="1:5" x14ac:dyDescent="0.3">
      <c r="A14">
        <v>9</v>
      </c>
      <c r="B14" s="18">
        <f t="shared" si="0"/>
        <v>11</v>
      </c>
      <c r="C14" s="19">
        <v>5</v>
      </c>
      <c r="D14" s="19">
        <v>3</v>
      </c>
      <c r="E14" s="19">
        <v>3</v>
      </c>
    </row>
    <row r="15" spans="1:5" x14ac:dyDescent="0.3">
      <c r="A15">
        <v>10</v>
      </c>
      <c r="B15" s="18">
        <f t="shared" si="0"/>
        <v>9</v>
      </c>
      <c r="C15" s="19">
        <v>3</v>
      </c>
      <c r="D15" s="19">
        <v>3</v>
      </c>
      <c r="E15" s="19">
        <v>3</v>
      </c>
    </row>
    <row r="16" spans="1:5" x14ac:dyDescent="0.3">
      <c r="A16">
        <v>11</v>
      </c>
      <c r="B16" s="18">
        <f t="shared" si="0"/>
        <v>8</v>
      </c>
      <c r="C16" s="19">
        <v>4</v>
      </c>
      <c r="D16" s="19">
        <v>2</v>
      </c>
      <c r="E16" s="19">
        <v>2</v>
      </c>
    </row>
    <row r="17" spans="1:5" x14ac:dyDescent="0.3">
      <c r="A17">
        <v>12</v>
      </c>
      <c r="B17" s="20">
        <f t="shared" si="0"/>
        <v>7</v>
      </c>
      <c r="C17" s="21">
        <v>3</v>
      </c>
      <c r="D17" s="21">
        <v>2</v>
      </c>
      <c r="E17" s="21">
        <v>2</v>
      </c>
    </row>
    <row r="19" spans="1:5" x14ac:dyDescent="0.3">
      <c r="B19" t="s">
        <v>530</v>
      </c>
      <c r="C19" t="s">
        <v>531</v>
      </c>
      <c r="D19" t="s">
        <v>532</v>
      </c>
      <c r="E19" t="s">
        <v>533</v>
      </c>
    </row>
    <row r="20" spans="1:5" x14ac:dyDescent="0.3">
      <c r="A20">
        <v>3</v>
      </c>
      <c r="B20" s="22">
        <f>SUM(C20:E20)</f>
        <v>18</v>
      </c>
      <c r="C20" s="19">
        <v>6</v>
      </c>
      <c r="D20" s="19">
        <v>6</v>
      </c>
      <c r="E20" s="19">
        <v>6</v>
      </c>
    </row>
    <row r="21" spans="1:5" x14ac:dyDescent="0.3">
      <c r="A21">
        <v>4</v>
      </c>
      <c r="B21" s="22">
        <f t="shared" ref="B21:B29" si="1">SUM(C21:E21)</f>
        <v>15</v>
      </c>
      <c r="C21" s="19">
        <v>5</v>
      </c>
      <c r="D21" s="19">
        <v>5</v>
      </c>
      <c r="E21" s="19">
        <v>5</v>
      </c>
    </row>
    <row r="22" spans="1:5" x14ac:dyDescent="0.3">
      <c r="A22">
        <v>5</v>
      </c>
      <c r="B22" s="22">
        <f t="shared" si="1"/>
        <v>12</v>
      </c>
      <c r="C22" s="19">
        <v>4</v>
      </c>
      <c r="D22" s="19">
        <v>4</v>
      </c>
      <c r="E22" s="19">
        <v>4</v>
      </c>
    </row>
    <row r="23" spans="1:5" x14ac:dyDescent="0.3">
      <c r="A23">
        <v>6</v>
      </c>
      <c r="B23" s="22">
        <f t="shared" si="1"/>
        <v>9</v>
      </c>
      <c r="C23" s="19">
        <v>3</v>
      </c>
      <c r="D23" s="19">
        <v>3</v>
      </c>
      <c r="E23" s="19">
        <v>3</v>
      </c>
    </row>
    <row r="24" spans="1:5" x14ac:dyDescent="0.3">
      <c r="A24">
        <v>7</v>
      </c>
      <c r="B24" s="22">
        <f t="shared" si="1"/>
        <v>9</v>
      </c>
      <c r="C24" s="19">
        <v>3</v>
      </c>
      <c r="D24" s="19">
        <v>3</v>
      </c>
      <c r="E24" s="19">
        <v>3</v>
      </c>
    </row>
    <row r="25" spans="1:5" x14ac:dyDescent="0.3">
      <c r="A25">
        <v>8</v>
      </c>
      <c r="B25" s="22">
        <f t="shared" si="1"/>
        <v>8</v>
      </c>
      <c r="C25" s="19">
        <v>3</v>
      </c>
      <c r="D25" s="19">
        <v>3</v>
      </c>
      <c r="E25" s="19">
        <v>2</v>
      </c>
    </row>
    <row r="26" spans="1:5" x14ac:dyDescent="0.3">
      <c r="A26">
        <v>9</v>
      </c>
      <c r="B26" s="22">
        <f t="shared" si="1"/>
        <v>6</v>
      </c>
      <c r="C26" s="19">
        <v>2</v>
      </c>
      <c r="D26" s="19">
        <v>2</v>
      </c>
      <c r="E26" s="19">
        <v>2</v>
      </c>
    </row>
    <row r="27" spans="1:5" x14ac:dyDescent="0.3">
      <c r="A27">
        <v>10</v>
      </c>
      <c r="B27" s="22">
        <f t="shared" si="1"/>
        <v>6</v>
      </c>
      <c r="C27" s="19">
        <v>2</v>
      </c>
      <c r="D27" s="19">
        <v>2</v>
      </c>
      <c r="E27" s="19">
        <v>2</v>
      </c>
    </row>
    <row r="28" spans="1:5" x14ac:dyDescent="0.3">
      <c r="A28">
        <v>11</v>
      </c>
      <c r="B28" s="22">
        <f t="shared" si="1"/>
        <v>6</v>
      </c>
      <c r="C28" s="19">
        <v>2</v>
      </c>
      <c r="D28" s="19">
        <v>2</v>
      </c>
      <c r="E28" s="19">
        <v>2</v>
      </c>
    </row>
    <row r="29" spans="1:5" x14ac:dyDescent="0.3">
      <c r="A29">
        <v>12</v>
      </c>
      <c r="B29" s="23">
        <f t="shared" si="1"/>
        <v>6</v>
      </c>
      <c r="C29" s="21">
        <v>2</v>
      </c>
      <c r="D29" s="21">
        <v>2</v>
      </c>
      <c r="E29" s="21">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85eb2205-c22e-4af7-b231-92b94594f8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CED8E32FD75845B8C180D0DA122D77" ma:contentTypeVersion="6" ma:contentTypeDescription="Create a new document." ma:contentTypeScope="" ma:versionID="d9a72a52ab011e29797fab998954f547">
  <xsd:schema xmlns:xsd="http://www.w3.org/2001/XMLSchema" xmlns:xs="http://www.w3.org/2001/XMLSchema" xmlns:p="http://schemas.microsoft.com/office/2006/metadata/properties" xmlns:ns2="85eb2205-c22e-4af7-b231-92b94594f8b5" xmlns:ns3="48e3482e-f5a7-497b-9e29-9d6459c27839" targetNamespace="http://schemas.microsoft.com/office/2006/metadata/properties" ma:root="true" ma:fieldsID="e716d62d295dcf2fd9b548bd093d332c" ns2:_="" ns3:_="">
    <xsd:import namespace="85eb2205-c22e-4af7-b231-92b94594f8b5"/>
    <xsd:import namespace="48e3482e-f5a7-497b-9e29-9d6459c278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b2205-c22e-4af7-b231-92b94594f8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e3482e-f5a7-497b-9e29-9d6459c278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2.xml><?xml version="1.0" encoding="utf-8"?>
<ds:datastoreItem xmlns:ds="http://schemas.openxmlformats.org/officeDocument/2006/customXml" ds:itemID="{E844241E-A849-4ECB-8C57-D1005A987ED1}">
  <ds:schemaRefs>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 ds:uri="48e3482e-f5a7-497b-9e29-9d6459c27839"/>
    <ds:schemaRef ds:uri="http://schemas.microsoft.com/office/infopath/2007/PartnerControls"/>
    <ds:schemaRef ds:uri="85eb2205-c22e-4af7-b231-92b94594f8b5"/>
    <ds:schemaRef ds:uri="http://purl.org/dc/elements/1.1/"/>
  </ds:schemaRefs>
</ds:datastoreItem>
</file>

<file path=customXml/itemProps3.xml><?xml version="1.0" encoding="utf-8"?>
<ds:datastoreItem xmlns:ds="http://schemas.openxmlformats.org/officeDocument/2006/customXml" ds:itemID="{06A5C68F-651E-41C5-B452-D24F793B1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b2205-c22e-4af7-b231-92b94594f8b5"/>
    <ds:schemaRef ds:uri="48e3482e-f5a7-497b-9e29-9d6459c27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Overview</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Matthias, Josephine</cp:lastModifiedBy>
  <cp:revision/>
  <dcterms:created xsi:type="dcterms:W3CDTF">2015-01-30T14:58:41Z</dcterms:created>
  <dcterms:modified xsi:type="dcterms:W3CDTF">2023-11-06T08:14:33Z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0x01010042CED8E32FD75845B8C180D0DA122D77</vt:lpwstr>
  </property>
  <property fmtid="{D5CDD505-2E9C-101B-9397-08002B2CF9AE}" pid="3" name="MediaServiceImageTags">
    <vt:lpwstr/>
  </property>
  <property fmtid="{D5CDD505-2E9C-101B-9397-08002B2CF9AE}" pid="4" name="Order">
    <vt:r8>378600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